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autoCompressPictures="0"/>
  <mc:AlternateContent xmlns:mc="http://schemas.openxmlformats.org/markup-compatibility/2006">
    <mc:Choice Requires="x15">
      <x15ac:absPath xmlns:x15ac="http://schemas.microsoft.com/office/spreadsheetml/2010/11/ac" url="C:\Users\kenny\ThinkTennessee Dropbox\ThinkTennessee Team Folder\Policy and Deliverables\Dashboard\2024-Counties\"/>
    </mc:Choice>
  </mc:AlternateContent>
  <xr:revisionPtr revIDLastSave="0" documentId="13_ncr:1_{0D498226-2C18-41DD-BD39-0ACCB8453010}" xr6:coauthVersionLast="47" xr6:coauthVersionMax="47" xr10:uidLastSave="{00000000-0000-0000-0000-000000000000}"/>
  <bookViews>
    <workbookView xWindow="28680" yWindow="-120" windowWidth="29040" windowHeight="15720" tabRatio="599" xr2:uid="{C1FCF848-1B5D-426A-BE9C-3114DEBD8A26}"/>
  </bookViews>
  <sheets>
    <sheet name="COUNTY MASTER" sheetId="163" r:id="rId1"/>
    <sheet name="Poverty" sheetId="164" r:id="rId2"/>
    <sheet name="Unemployment" sheetId="69" r:id="rId3"/>
    <sheet name="Employment Growth" sheetId="177" r:id="rId4"/>
    <sheet name="Population Growth" sheetId="159" r:id="rId5"/>
    <sheet name="GDP Growth" sheetId="21" r:id="rId6"/>
    <sheet name="Food Stamp Demographics" sheetId="217" r:id="rId7"/>
    <sheet name="Child Care Cost Burden" sheetId="196" r:id="rId8"/>
    <sheet name="Cost of Living" sheetId="63" r:id="rId9"/>
    <sheet name="Median Household Income" sheetId="65" r:id="rId10"/>
    <sheet name="Average Wages &amp; Salaries" sheetId="176" r:id="rId11"/>
    <sheet name="Income Inequality" sheetId="117" r:id="rId12"/>
    <sheet name="Labor Force Participation Gap" sheetId="110" r:id="rId13"/>
    <sheet name="Wage Gap" sheetId="199" r:id="rId14"/>
    <sheet name="Urban Inst. Debt (MedAutoStud.)" sheetId="137" r:id="rId15"/>
    <sheet name="Debt to Income Ratio" sheetId="189" r:id="rId16"/>
    <sheet name="Median Credit Score" sheetId="210" r:id="rId17"/>
    <sheet name="Bankruptcy Rate" sheetId="215" r:id="rId18"/>
    <sheet name="Uninsured Rates" sheetId="168" r:id="rId19"/>
    <sheet name="Obesity" sheetId="17" r:id="rId20"/>
    <sheet name="Adults Who Smoke" sheetId="165" r:id="rId21"/>
    <sheet name="Adults With Diabetes" sheetId="167" r:id="rId22"/>
    <sheet name="Fatal Drug Overdoses" sheetId="16" r:id="rId23"/>
    <sheet name="Opioid Prescriptions" sheetId="198" r:id="rId24"/>
    <sheet name="Mental Health Providers" sheetId="197" r:id="rId25"/>
    <sheet name="Primary Care Physicians" sheetId="201" r:id="rId26"/>
    <sheet name="Poor Mental Health" sheetId="213" r:id="rId27"/>
    <sheet name="Life Expectancy" sheetId="211" r:id="rId28"/>
    <sheet name="Low Birthweight" sheetId="219" r:id="rId29"/>
    <sheet name="Teen Births" sheetId="212" r:id="rId30"/>
    <sheet name="Housing Unit Growth" sheetId="175" r:id="rId31"/>
    <sheet name="Home Ownership Growth" sheetId="184" r:id="rId32"/>
    <sheet name="Housing Cost Burdens" sheetId="185" r:id="rId33"/>
    <sheet name="Change in Median Rent" sheetId="186" r:id="rId34"/>
    <sheet name="Average Home Sale Price" sheetId="188" r:id="rId35"/>
    <sheet name="New Home Sales" sheetId="190" r:id="rId36"/>
    <sheet name="Age of Housing Stock" sheetId="191" r:id="rId37"/>
    <sheet name="Income Needed for 2BR Rental" sheetId="192" r:id="rId38"/>
    <sheet name="Wk.Hrs. @ Min. Wage for 2BR" sheetId="193" r:id="rId39"/>
    <sheet name="Housing Tenure By Race" sheetId="194" r:id="rId40"/>
    <sheet name="Incarceration Rate" sheetId="214" r:id="rId41"/>
    <sheet name="Crime Rate" sheetId="227" r:id="rId42"/>
    <sheet name="Firearm Fatalities" sheetId="229" r:id="rId43"/>
    <sheet name="Prison Capacity" sheetId="230" r:id="rId44"/>
    <sheet name="Voter Reg and Turnout (2022)" sheetId="139" r:id="rId45"/>
    <sheet name="Voter Reg and Turnout (2020)" sheetId="169" r:id="rId46"/>
    <sheet name="Voter Turnout by Mode('22&amp;'20)" sheetId="180" r:id="rId47"/>
    <sheet name="Provisional Ballots Rejected" sheetId="178" r:id="rId48"/>
    <sheet name="New Poll Workers" sheetId="179" r:id="rId49"/>
    <sheet name="Poll Stations to Voters Ratio" sheetId="181" r:id="rId50"/>
    <sheet name="Nonprofit Giving" sheetId="209" r:id="rId51"/>
    <sheet name="Public School Teacher Salary" sheetId="221" r:id="rId52"/>
    <sheet name="HS Graduation Rates" sheetId="220" r:id="rId53"/>
    <sheet name="3rd Grade Reading Proficiency" sheetId="173" r:id="rId54"/>
    <sheet name="Post HS Edu. Attainment" sheetId="226" r:id="rId55"/>
    <sheet name="Child Care Centers" sheetId="182" r:id="rId56"/>
    <sheet name="Disconnt Youth" sheetId="222" r:id="rId57"/>
    <sheet name="Children in 1-Par HH" sheetId="183" r:id="rId58"/>
    <sheet name="Children in Food-Insecure HH" sheetId="200" r:id="rId59"/>
    <sheet name="Children Recieving Public Asst." sheetId="204" r:id="rId60"/>
    <sheet name="Avg Commute Time " sheetId="99" r:id="rId61"/>
    <sheet name="Residents Comm. Outside County" sheetId="202" r:id="rId62"/>
    <sheet name="Traffic Crash Rates" sheetId="205" r:id="rId63"/>
    <sheet name="Deficient Bridges" sheetId="223" r:id="rId64"/>
    <sheet name="Road Quality" sheetId="224" r:id="rId65"/>
    <sheet name="Broadband Access" sheetId="208" r:id="rId66"/>
    <sheet name="Renewable Electricity" sheetId="225" r:id="rId67"/>
    <sheet name="Air Pollution" sheetId="203" r:id="rId68"/>
    <sheet name="Environmental Hazard Risk" sheetId="233" r:id="rId69"/>
    <sheet name="Energy Burden" sheetId="232" r:id="rId70"/>
    <sheet name="Cut Rankings (2020)" sheetId="107" state="hidden" r:id="rId71"/>
    <sheet name="Breastfed Infants" sheetId="10" state="hidden" r:id="rId72"/>
    <sheet name="Women Receiving Annual Check Up" sheetId="19" state="hidden" r:id="rId73"/>
    <sheet name="Nominal GDP" sheetId="22" state="hidden" r:id="rId74"/>
    <sheet name="Job Growth" sheetId="23" state="hidden" r:id="rId75"/>
    <sheet name="Wage Gap - Parents" sheetId="25" state="hidden" r:id="rId76"/>
    <sheet name="Median Income - Fathers" sheetId="26" state="hidden" r:id="rId77"/>
    <sheet name="Median Income - Mothers" sheetId="27" state="hidden" r:id="rId78"/>
    <sheet name="Presschool enrollment" sheetId="39" state="hidden" r:id="rId79"/>
    <sheet name="Small Business" sheetId="41" state="hidden" r:id="rId80"/>
    <sheet name="Teen Birth" sheetId="43" state="hidden" r:id="rId81"/>
    <sheet name="Children Living Apart from Pare" sheetId="53" state="hidden" r:id="rId82"/>
    <sheet name="Disconnected youth" sheetId="54" state="hidden" r:id="rId83"/>
    <sheet name="Neighborhood Amenities" sheetId="56" state="hidden" r:id="rId84"/>
    <sheet name="Victimized Children" sheetId="59" state="hidden" r:id="rId85"/>
    <sheet name="State Corperate Tax " sheetId="67" state="hidden" r:id="rId86"/>
    <sheet name="Millenial Volunteerism" sheetId="78" state="hidden" r:id="rId87"/>
    <sheet name="Senior Volunteerism" sheetId="80" state="hidden" r:id="rId88"/>
    <sheet name="Effective Property Tax Rate" sheetId="94" state="hidden" r:id="rId89"/>
    <sheet name="Median Home Value" sheetId="98" state="hidden" r:id="rId90"/>
    <sheet name="Gasoline Tax" sheetId="104" state="hidden" r:id="rId91"/>
  </sheets>
  <definedNames>
    <definedName name="_xlnm._FilterDatabase" localSheetId="22" hidden="1">'Fatal Drug Overdoses'!$O$13:$Q$203</definedName>
    <definedName name="_xlnm._FilterDatabase" localSheetId="78" hidden="1">'Presschool enrollment'!$A$3:$C$3</definedName>
    <definedName name="_xlnm._FilterDatabase" localSheetId="80" hidden="1">'Teen Birth'!$A$3:$C$54</definedName>
    <definedName name="children_living_apart_from_parents" localSheetId="81">#REF!</definedName>
    <definedName name="laumstrk.f.p" localSheetId="2">Unemployment!#REF!</definedName>
    <definedName name="_xlnm.Print_Area" localSheetId="0">'COUNTY MASTER'!$A$1:$C$65</definedName>
  </definedNames>
  <calcPr calcId="191028"/>
  <extLst>
    <ext xmlns:x15="http://schemas.microsoft.com/office/spreadsheetml/2010/11/main" uri="{FCE2AD5D-F65C-4FA6-A056-5C36A1767C68}">
      <x15:dataModel>
        <x15:modelTables>
          <x15:modelTable id="Table019  Page 7_ec0c541d-4449-4227-bd5c-3475ce701d6e" name="Table019  Page 7" connection="Query - Table019 (Page 7)"/>
          <x15:modelTable id="Table021  Page 7_f5762ecf-ff93-4638-9036-930ae3f4b13a" name="Table021  Page 7" connection="Query - Table021 (Page 7)"/>
          <x15:modelTable id="Table023  Page 8_952dbf4a-134d-41f9-bbe8-07089cdaf290" name="Table023  Page 8" connection="Query - Table023 (Page 8)"/>
          <x15:modelTable id="Table025  Page 8_ffb864b2-8388-440b-a94d-ddb038862a94" name="Table025  Page 8" connection="Query - Table025 (Pag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86" l="1"/>
  <c r="D19" i="186"/>
  <c r="D20" i="186"/>
  <c r="D21" i="186"/>
  <c r="D22" i="186"/>
  <c r="D23" i="186"/>
  <c r="D24" i="186"/>
  <c r="D25" i="186"/>
  <c r="D26" i="186"/>
  <c r="D27" i="186"/>
  <c r="D28" i="186"/>
  <c r="D29" i="186"/>
  <c r="D30" i="186"/>
  <c r="D31" i="186"/>
  <c r="D32" i="186"/>
  <c r="D33" i="186"/>
  <c r="D34" i="186"/>
  <c r="D35" i="186"/>
  <c r="D36" i="186"/>
  <c r="D37" i="186"/>
  <c r="D38" i="186"/>
  <c r="D39" i="186"/>
  <c r="D40" i="186"/>
  <c r="D41" i="186"/>
  <c r="D42" i="186"/>
  <c r="D43" i="186"/>
  <c r="D44" i="186"/>
  <c r="D45" i="186"/>
  <c r="D46" i="186"/>
  <c r="D47" i="186"/>
  <c r="D48" i="186"/>
  <c r="D49" i="186"/>
  <c r="D50" i="186"/>
  <c r="D51" i="186"/>
  <c r="D52" i="186"/>
  <c r="D53" i="186"/>
  <c r="D54" i="186"/>
  <c r="D55" i="186"/>
  <c r="D56" i="186"/>
  <c r="D57" i="186"/>
  <c r="D58" i="186"/>
  <c r="D59" i="186"/>
  <c r="D60" i="186"/>
  <c r="D61" i="186"/>
  <c r="D62" i="186"/>
  <c r="D63" i="186"/>
  <c r="D64" i="186"/>
  <c r="D65" i="186"/>
  <c r="D66" i="186"/>
  <c r="D67" i="186"/>
  <c r="D68" i="186"/>
  <c r="D69" i="186"/>
  <c r="D70" i="186"/>
  <c r="D71" i="186"/>
  <c r="D72" i="186"/>
  <c r="D73" i="186"/>
  <c r="D74" i="186"/>
  <c r="D75" i="186"/>
  <c r="D76" i="186"/>
  <c r="D77" i="186"/>
  <c r="D78" i="186"/>
  <c r="D79" i="186"/>
  <c r="D80" i="186"/>
  <c r="D81" i="186"/>
  <c r="D82" i="186"/>
  <c r="D83" i="186"/>
  <c r="D84" i="186"/>
  <c r="D85" i="186"/>
  <c r="D86" i="186"/>
  <c r="D87" i="186"/>
  <c r="D88" i="186"/>
  <c r="D89" i="186"/>
  <c r="D90" i="186"/>
  <c r="D91" i="186"/>
  <c r="D92" i="186"/>
  <c r="D93" i="186"/>
  <c r="D94" i="186"/>
  <c r="D95" i="186"/>
  <c r="D96" i="186"/>
  <c r="D97" i="186"/>
  <c r="D98" i="186"/>
  <c r="D99" i="186"/>
  <c r="D100" i="186"/>
  <c r="D101" i="186"/>
  <c r="D102" i="186"/>
  <c r="D103" i="186"/>
  <c r="D104" i="186"/>
  <c r="D105" i="186"/>
  <c r="D106" i="186"/>
  <c r="D107" i="186"/>
  <c r="D108" i="186"/>
  <c r="D109" i="186"/>
  <c r="D110" i="186"/>
  <c r="D111" i="186"/>
  <c r="D17" i="186"/>
  <c r="H18" i="184"/>
  <c r="H19" i="184"/>
  <c r="H20" i="184"/>
  <c r="H21" i="184"/>
  <c r="H22" i="184"/>
  <c r="H23" i="184"/>
  <c r="H24" i="184"/>
  <c r="H25" i="184"/>
  <c r="H26" i="184"/>
  <c r="H27" i="184"/>
  <c r="H28" i="184"/>
  <c r="H29" i="184"/>
  <c r="H30" i="184"/>
  <c r="H31" i="184"/>
  <c r="H32" i="184"/>
  <c r="H33" i="184"/>
  <c r="H34" i="184"/>
  <c r="H35" i="184"/>
  <c r="H36" i="184"/>
  <c r="H37" i="184"/>
  <c r="H38" i="184"/>
  <c r="H39" i="184"/>
  <c r="H40" i="184"/>
  <c r="H41" i="184"/>
  <c r="H42" i="184"/>
  <c r="H43" i="184"/>
  <c r="H44" i="184"/>
  <c r="H45" i="184"/>
  <c r="H46" i="184"/>
  <c r="H47" i="184"/>
  <c r="H48" i="184"/>
  <c r="H49" i="184"/>
  <c r="H50" i="184"/>
  <c r="H51" i="184"/>
  <c r="H52" i="184"/>
  <c r="H53" i="184"/>
  <c r="H54" i="184"/>
  <c r="H55" i="184"/>
  <c r="H56" i="184"/>
  <c r="H57" i="184"/>
  <c r="H58" i="184"/>
  <c r="H59" i="184"/>
  <c r="H60" i="184"/>
  <c r="H61" i="184"/>
  <c r="H62" i="184"/>
  <c r="H63" i="184"/>
  <c r="H64" i="184"/>
  <c r="H65" i="184"/>
  <c r="H66" i="184"/>
  <c r="H67" i="184"/>
  <c r="H68" i="184"/>
  <c r="H69" i="184"/>
  <c r="H70" i="184"/>
  <c r="H71" i="184"/>
  <c r="H72" i="184"/>
  <c r="H73" i="184"/>
  <c r="H74" i="184"/>
  <c r="H75" i="184"/>
  <c r="H76" i="184"/>
  <c r="H77" i="184"/>
  <c r="H78" i="184"/>
  <c r="H79" i="184"/>
  <c r="H80" i="184"/>
  <c r="H81" i="184"/>
  <c r="H82" i="184"/>
  <c r="H83" i="184"/>
  <c r="H84" i="184"/>
  <c r="H85" i="184"/>
  <c r="H86" i="184"/>
  <c r="H87" i="184"/>
  <c r="H88" i="184"/>
  <c r="H89" i="184"/>
  <c r="H90" i="184"/>
  <c r="H91" i="184"/>
  <c r="H92" i="184"/>
  <c r="H93" i="184"/>
  <c r="H94" i="184"/>
  <c r="H95" i="184"/>
  <c r="H96" i="184"/>
  <c r="H97" i="184"/>
  <c r="H98" i="184"/>
  <c r="H99" i="184"/>
  <c r="H100" i="184"/>
  <c r="H101" i="184"/>
  <c r="H102" i="184"/>
  <c r="H103" i="184"/>
  <c r="H104" i="184"/>
  <c r="H105" i="184"/>
  <c r="H106" i="184"/>
  <c r="H107" i="184"/>
  <c r="H108" i="184"/>
  <c r="H109" i="184"/>
  <c r="H110" i="184"/>
  <c r="H111" i="184"/>
  <c r="H17" i="184"/>
  <c r="E18" i="175"/>
  <c r="E19" i="175"/>
  <c r="E20" i="175"/>
  <c r="E21" i="175"/>
  <c r="E22" i="175"/>
  <c r="E23" i="175"/>
  <c r="E24" i="175"/>
  <c r="E25" i="175"/>
  <c r="E26" i="175"/>
  <c r="E27" i="175"/>
  <c r="E28" i="175"/>
  <c r="E29" i="175"/>
  <c r="E30" i="175"/>
  <c r="E31" i="175"/>
  <c r="E32" i="175"/>
  <c r="E33" i="175"/>
  <c r="E34" i="175"/>
  <c r="E35" i="175"/>
  <c r="E36" i="175"/>
  <c r="E37" i="175"/>
  <c r="E38" i="175"/>
  <c r="E39" i="175"/>
  <c r="E40" i="175"/>
  <c r="E41" i="175"/>
  <c r="E42" i="175"/>
  <c r="E43" i="175"/>
  <c r="E44" i="175"/>
  <c r="E45" i="175"/>
  <c r="E46" i="175"/>
  <c r="E47" i="175"/>
  <c r="E48" i="175"/>
  <c r="E49" i="175"/>
  <c r="E50" i="175"/>
  <c r="E51" i="175"/>
  <c r="E52" i="175"/>
  <c r="E53" i="175"/>
  <c r="E54" i="175"/>
  <c r="E55" i="175"/>
  <c r="E56" i="175"/>
  <c r="E57" i="175"/>
  <c r="E58" i="175"/>
  <c r="E59" i="175"/>
  <c r="E60" i="175"/>
  <c r="E61" i="175"/>
  <c r="E62" i="175"/>
  <c r="E63" i="175"/>
  <c r="E64" i="175"/>
  <c r="E65" i="175"/>
  <c r="E66" i="175"/>
  <c r="E67" i="175"/>
  <c r="E68" i="175"/>
  <c r="E69" i="175"/>
  <c r="E70" i="175"/>
  <c r="E71" i="175"/>
  <c r="E72" i="175"/>
  <c r="E73" i="175"/>
  <c r="E74" i="175"/>
  <c r="E75" i="175"/>
  <c r="E76" i="175"/>
  <c r="E77" i="175"/>
  <c r="E78" i="175"/>
  <c r="E79" i="175"/>
  <c r="E80" i="175"/>
  <c r="E81" i="175"/>
  <c r="E82" i="175"/>
  <c r="E83" i="175"/>
  <c r="E84" i="175"/>
  <c r="E85" i="175"/>
  <c r="E86" i="175"/>
  <c r="E87" i="175"/>
  <c r="E88" i="175"/>
  <c r="E89" i="175"/>
  <c r="E90" i="175"/>
  <c r="E91" i="175"/>
  <c r="E92" i="175"/>
  <c r="E93" i="175"/>
  <c r="E94" i="175"/>
  <c r="E95" i="175"/>
  <c r="E96" i="175"/>
  <c r="E97" i="175"/>
  <c r="E98" i="175"/>
  <c r="E99" i="175"/>
  <c r="E100" i="175"/>
  <c r="E101" i="175"/>
  <c r="E102" i="175"/>
  <c r="E103" i="175"/>
  <c r="E104" i="175"/>
  <c r="E105" i="175"/>
  <c r="E106" i="175"/>
  <c r="E107" i="175"/>
  <c r="E108" i="175"/>
  <c r="E109" i="175"/>
  <c r="E110" i="175"/>
  <c r="E111" i="175"/>
  <c r="E17" i="175"/>
  <c r="O19" i="177"/>
  <c r="O20" i="177"/>
  <c r="O21" i="177"/>
  <c r="O22" i="177"/>
  <c r="O23" i="177"/>
  <c r="O24" i="177"/>
  <c r="O25" i="177"/>
  <c r="O26" i="177"/>
  <c r="O27" i="177"/>
  <c r="O28" i="177"/>
  <c r="O29" i="177"/>
  <c r="O30" i="177"/>
  <c r="O31" i="177"/>
  <c r="O32" i="177"/>
  <c r="O33" i="177"/>
  <c r="O34" i="177"/>
  <c r="O35" i="177"/>
  <c r="O36" i="177"/>
  <c r="O37" i="177"/>
  <c r="O38" i="177"/>
  <c r="O39" i="177"/>
  <c r="O40" i="177"/>
  <c r="O41" i="177"/>
  <c r="O42" i="177"/>
  <c r="O43" i="177"/>
  <c r="O44" i="177"/>
  <c r="O45" i="177"/>
  <c r="O46" i="177"/>
  <c r="O47" i="177"/>
  <c r="O48" i="177"/>
  <c r="O49" i="177"/>
  <c r="O50" i="177"/>
  <c r="O51" i="177"/>
  <c r="O52" i="177"/>
  <c r="O53" i="177"/>
  <c r="O54" i="177"/>
  <c r="O55" i="177"/>
  <c r="O56" i="177"/>
  <c r="O57" i="177"/>
  <c r="O58" i="177"/>
  <c r="O59" i="177"/>
  <c r="O60" i="177"/>
  <c r="O61" i="177"/>
  <c r="O62" i="177"/>
  <c r="O63" i="177"/>
  <c r="O64" i="177"/>
  <c r="O65" i="177"/>
  <c r="O66" i="177"/>
  <c r="O67" i="177"/>
  <c r="O68" i="177"/>
  <c r="O69" i="177"/>
  <c r="O70" i="177"/>
  <c r="O71" i="177"/>
  <c r="O72" i="177"/>
  <c r="O73" i="177"/>
  <c r="O74" i="177"/>
  <c r="O75" i="177"/>
  <c r="O76" i="177"/>
  <c r="O77" i="177"/>
  <c r="O78" i="177"/>
  <c r="O79" i="177"/>
  <c r="O80" i="177"/>
  <c r="O81" i="177"/>
  <c r="O82" i="177"/>
  <c r="O83" i="177"/>
  <c r="O84" i="177"/>
  <c r="O85" i="177"/>
  <c r="O86" i="177"/>
  <c r="O87" i="177"/>
  <c r="O88" i="177"/>
  <c r="O89" i="177"/>
  <c r="O90" i="177"/>
  <c r="O91" i="177"/>
  <c r="O92" i="177"/>
  <c r="O93" i="177"/>
  <c r="O94" i="177"/>
  <c r="O95" i="177"/>
  <c r="O96" i="177"/>
  <c r="O97" i="177"/>
  <c r="O98" i="177"/>
  <c r="O99" i="177"/>
  <c r="O100" i="177"/>
  <c r="O101" i="177"/>
  <c r="O102" i="177"/>
  <c r="O103" i="177"/>
  <c r="O104" i="177"/>
  <c r="O105" i="177"/>
  <c r="O106" i="177"/>
  <c r="O107" i="177"/>
  <c r="O108" i="177"/>
  <c r="O109" i="177"/>
  <c r="O110" i="177"/>
  <c r="O111" i="177"/>
  <c r="O112" i="177"/>
  <c r="O18" i="177"/>
  <c r="H18" i="232" l="1"/>
  <c r="H19" i="232"/>
  <c r="H20" i="232"/>
  <c r="H21" i="232"/>
  <c r="H22" i="232"/>
  <c r="H23" i="232"/>
  <c r="H24" i="232"/>
  <c r="H25" i="232"/>
  <c r="H26" i="232"/>
  <c r="H27" i="232"/>
  <c r="H28" i="232"/>
  <c r="H29" i="232"/>
  <c r="H30" i="232"/>
  <c r="H31" i="232"/>
  <c r="H32" i="232"/>
  <c r="H33" i="232"/>
  <c r="H34" i="232"/>
  <c r="H35" i="232"/>
  <c r="H36" i="232"/>
  <c r="H37" i="232"/>
  <c r="H38" i="232"/>
  <c r="H39" i="232"/>
  <c r="H40" i="232"/>
  <c r="H41" i="232"/>
  <c r="H42" i="232"/>
  <c r="H43" i="232"/>
  <c r="H44" i="232"/>
  <c r="H45" i="232"/>
  <c r="H46" i="232"/>
  <c r="H47" i="232"/>
  <c r="H48" i="232"/>
  <c r="H49" i="232"/>
  <c r="H50" i="232"/>
  <c r="H51" i="232"/>
  <c r="H52" i="232"/>
  <c r="H53" i="232"/>
  <c r="H54" i="232"/>
  <c r="H55" i="232"/>
  <c r="H56" i="232"/>
  <c r="H57" i="232"/>
  <c r="H58" i="232"/>
  <c r="H59" i="232"/>
  <c r="H60" i="232"/>
  <c r="H61" i="232"/>
  <c r="H62" i="232"/>
  <c r="H63" i="232"/>
  <c r="H64" i="232"/>
  <c r="H65" i="232"/>
  <c r="H66" i="232"/>
  <c r="H67" i="232"/>
  <c r="H68" i="232"/>
  <c r="H69" i="232"/>
  <c r="H70" i="232"/>
  <c r="H71" i="232"/>
  <c r="H72" i="232"/>
  <c r="H73" i="232"/>
  <c r="H74" i="232"/>
  <c r="H75" i="232"/>
  <c r="H76" i="232"/>
  <c r="H77" i="232"/>
  <c r="H78" i="232"/>
  <c r="H79" i="232"/>
  <c r="H80" i="232"/>
  <c r="H81" i="232"/>
  <c r="H82" i="232"/>
  <c r="H83" i="232"/>
  <c r="H84" i="232"/>
  <c r="H85" i="232"/>
  <c r="H86" i="232"/>
  <c r="H87" i="232"/>
  <c r="H88" i="232"/>
  <c r="H89" i="232"/>
  <c r="H90" i="232"/>
  <c r="H91" i="232"/>
  <c r="H92" i="232"/>
  <c r="H93" i="232"/>
  <c r="H94" i="232"/>
  <c r="H95" i="232"/>
  <c r="H96" i="232"/>
  <c r="H97" i="232"/>
  <c r="H98" i="232"/>
  <c r="H99" i="232"/>
  <c r="H100" i="232"/>
  <c r="H101" i="232"/>
  <c r="H102" i="232"/>
  <c r="H103" i="232"/>
  <c r="H104" i="232"/>
  <c r="H105" i="232"/>
  <c r="H106" i="232"/>
  <c r="H107" i="232"/>
  <c r="H108" i="232"/>
  <c r="H109" i="232"/>
  <c r="H110" i="232"/>
  <c r="H111" i="232"/>
  <c r="H17" i="232"/>
  <c r="C18" i="232"/>
  <c r="C19" i="232"/>
  <c r="C20" i="232"/>
  <c r="C21" i="232"/>
  <c r="C22" i="232"/>
  <c r="C23" i="232"/>
  <c r="C24" i="232"/>
  <c r="C25" i="232"/>
  <c r="C26" i="232"/>
  <c r="C27" i="232"/>
  <c r="C28" i="232"/>
  <c r="C29" i="232"/>
  <c r="C30" i="232"/>
  <c r="C31" i="232"/>
  <c r="C32" i="232"/>
  <c r="C33" i="232"/>
  <c r="C34" i="232"/>
  <c r="C35" i="232"/>
  <c r="C36" i="232"/>
  <c r="C37" i="232"/>
  <c r="C38" i="232"/>
  <c r="C39" i="232"/>
  <c r="C40" i="232"/>
  <c r="C41" i="232"/>
  <c r="C42" i="232"/>
  <c r="C43" i="232"/>
  <c r="C44" i="232"/>
  <c r="C45" i="232"/>
  <c r="C46" i="232"/>
  <c r="C47" i="232"/>
  <c r="C48" i="232"/>
  <c r="C49" i="232"/>
  <c r="C50" i="232"/>
  <c r="C51" i="232"/>
  <c r="C52" i="232"/>
  <c r="C53" i="232"/>
  <c r="C54" i="232"/>
  <c r="C55" i="232"/>
  <c r="C56" i="232"/>
  <c r="C57" i="232"/>
  <c r="C58" i="232"/>
  <c r="C59" i="232"/>
  <c r="C60" i="232"/>
  <c r="C61" i="232"/>
  <c r="C62" i="232"/>
  <c r="C63" i="232"/>
  <c r="C64" i="232"/>
  <c r="C65" i="232"/>
  <c r="C66" i="232"/>
  <c r="C67" i="232"/>
  <c r="C68" i="232"/>
  <c r="C69" i="232"/>
  <c r="C70" i="232"/>
  <c r="C71" i="232"/>
  <c r="C72" i="232"/>
  <c r="C73" i="232"/>
  <c r="C74" i="232"/>
  <c r="C75" i="232"/>
  <c r="C76" i="232"/>
  <c r="C77" i="232"/>
  <c r="C78" i="232"/>
  <c r="C79" i="232"/>
  <c r="C80" i="232"/>
  <c r="C81" i="232"/>
  <c r="C82" i="232"/>
  <c r="C83" i="232"/>
  <c r="C84" i="232"/>
  <c r="C85" i="232"/>
  <c r="C86" i="232"/>
  <c r="C87" i="232"/>
  <c r="C88" i="232"/>
  <c r="C89" i="232"/>
  <c r="C90" i="232"/>
  <c r="C91" i="232"/>
  <c r="C92" i="232"/>
  <c r="C93" i="232"/>
  <c r="C94" i="232"/>
  <c r="C95" i="232"/>
  <c r="C96" i="232"/>
  <c r="C97" i="232"/>
  <c r="C98" i="232"/>
  <c r="C99" i="232"/>
  <c r="C100" i="232"/>
  <c r="C101" i="232"/>
  <c r="C102" i="232"/>
  <c r="C103" i="232"/>
  <c r="C104" i="232"/>
  <c r="C105" i="232"/>
  <c r="C106" i="232"/>
  <c r="C107" i="232"/>
  <c r="C108" i="232"/>
  <c r="C109" i="232"/>
  <c r="C110" i="232"/>
  <c r="C111" i="232"/>
  <c r="C17" i="232"/>
  <c r="F18" i="233"/>
  <c r="F19" i="233"/>
  <c r="F20" i="233"/>
  <c r="F21" i="233"/>
  <c r="F22" i="233"/>
  <c r="F23" i="233"/>
  <c r="F24" i="233"/>
  <c r="F25" i="233"/>
  <c r="F26" i="233"/>
  <c r="F27" i="233"/>
  <c r="F28" i="233"/>
  <c r="F29" i="233"/>
  <c r="F30" i="233"/>
  <c r="F31" i="233"/>
  <c r="F32" i="233"/>
  <c r="F33" i="233"/>
  <c r="F34" i="233"/>
  <c r="F35" i="233"/>
  <c r="F36" i="233"/>
  <c r="F37" i="233"/>
  <c r="F38" i="233"/>
  <c r="F39" i="233"/>
  <c r="F40" i="233"/>
  <c r="F41" i="233"/>
  <c r="F42" i="233"/>
  <c r="F43" i="233"/>
  <c r="F44" i="233"/>
  <c r="F45" i="233"/>
  <c r="F46" i="233"/>
  <c r="F47" i="233"/>
  <c r="F48" i="233"/>
  <c r="F49" i="233"/>
  <c r="F50" i="233"/>
  <c r="F51" i="233"/>
  <c r="F52" i="233"/>
  <c r="F53" i="233"/>
  <c r="F54" i="233"/>
  <c r="F55" i="233"/>
  <c r="F56" i="233"/>
  <c r="F57" i="233"/>
  <c r="F58" i="233"/>
  <c r="F59" i="233"/>
  <c r="F60" i="233"/>
  <c r="F61" i="233"/>
  <c r="F62" i="233"/>
  <c r="F63" i="233"/>
  <c r="F64" i="233"/>
  <c r="F65" i="233"/>
  <c r="F66" i="233"/>
  <c r="F67" i="233"/>
  <c r="F68" i="233"/>
  <c r="F69" i="233"/>
  <c r="F70" i="233"/>
  <c r="F71" i="233"/>
  <c r="F72" i="233"/>
  <c r="F73" i="233"/>
  <c r="F74" i="233"/>
  <c r="F75" i="233"/>
  <c r="F76" i="233"/>
  <c r="F77" i="233"/>
  <c r="F78" i="233"/>
  <c r="F79" i="233"/>
  <c r="F80" i="233"/>
  <c r="F81" i="233"/>
  <c r="F82" i="233"/>
  <c r="F83" i="233"/>
  <c r="F84" i="233"/>
  <c r="F85" i="233"/>
  <c r="F86" i="233"/>
  <c r="F87" i="233"/>
  <c r="F88" i="233"/>
  <c r="F89" i="233"/>
  <c r="F90" i="233"/>
  <c r="F91" i="233"/>
  <c r="F92" i="233"/>
  <c r="F93" i="233"/>
  <c r="F94" i="233"/>
  <c r="F95" i="233"/>
  <c r="F96" i="233"/>
  <c r="F97" i="233"/>
  <c r="F98" i="233"/>
  <c r="F99" i="233"/>
  <c r="F100" i="233"/>
  <c r="F101" i="233"/>
  <c r="F102" i="233"/>
  <c r="F103" i="233"/>
  <c r="F104" i="233"/>
  <c r="F105" i="233"/>
  <c r="F106" i="233"/>
  <c r="F107" i="233"/>
  <c r="F108" i="233"/>
  <c r="F109" i="233"/>
  <c r="F110" i="233"/>
  <c r="F111" i="233"/>
  <c r="F17" i="233"/>
  <c r="C18" i="233"/>
  <c r="C19" i="233"/>
  <c r="C20" i="233"/>
  <c r="C21" i="233"/>
  <c r="C22" i="233"/>
  <c r="C23" i="233"/>
  <c r="C24" i="233"/>
  <c r="C25" i="233"/>
  <c r="C26" i="233"/>
  <c r="C27" i="233"/>
  <c r="C28" i="233"/>
  <c r="C29" i="233"/>
  <c r="C30" i="233"/>
  <c r="C31" i="233"/>
  <c r="C32" i="233"/>
  <c r="C33" i="233"/>
  <c r="C34" i="233"/>
  <c r="C35" i="233"/>
  <c r="C36" i="233"/>
  <c r="C37" i="233"/>
  <c r="C38" i="233"/>
  <c r="C39" i="233"/>
  <c r="C40" i="233"/>
  <c r="C41" i="233"/>
  <c r="C42" i="233"/>
  <c r="C43" i="233"/>
  <c r="C44" i="233"/>
  <c r="C45" i="233"/>
  <c r="C46" i="233"/>
  <c r="C47" i="233"/>
  <c r="C48" i="233"/>
  <c r="C49" i="233"/>
  <c r="C50" i="233"/>
  <c r="C51" i="233"/>
  <c r="C52" i="233"/>
  <c r="C53" i="233"/>
  <c r="C54" i="233"/>
  <c r="C55" i="233"/>
  <c r="C56" i="233"/>
  <c r="C57" i="233"/>
  <c r="C58" i="233"/>
  <c r="C59" i="233"/>
  <c r="C60" i="233"/>
  <c r="C61" i="233"/>
  <c r="C62" i="233"/>
  <c r="C63" i="233"/>
  <c r="C64" i="233"/>
  <c r="C65" i="233"/>
  <c r="C66" i="233"/>
  <c r="C67" i="233"/>
  <c r="C68" i="233"/>
  <c r="C69" i="233"/>
  <c r="C70" i="233"/>
  <c r="C71" i="233"/>
  <c r="C72" i="233"/>
  <c r="C73" i="233"/>
  <c r="C74" i="233"/>
  <c r="C75" i="233"/>
  <c r="C76" i="233"/>
  <c r="C77" i="233"/>
  <c r="C78" i="233"/>
  <c r="C79" i="233"/>
  <c r="C80" i="233"/>
  <c r="C81" i="233"/>
  <c r="C82" i="233"/>
  <c r="C83" i="233"/>
  <c r="C84" i="233"/>
  <c r="C85" i="233"/>
  <c r="C86" i="233"/>
  <c r="C87" i="233"/>
  <c r="C88" i="233"/>
  <c r="C89" i="233"/>
  <c r="C90" i="233"/>
  <c r="C91" i="233"/>
  <c r="C92" i="233"/>
  <c r="C93" i="233"/>
  <c r="C94" i="233"/>
  <c r="C95" i="233"/>
  <c r="C96" i="233"/>
  <c r="C97" i="233"/>
  <c r="C98" i="233"/>
  <c r="C99" i="233"/>
  <c r="C100" i="233"/>
  <c r="C101" i="233"/>
  <c r="C102" i="233"/>
  <c r="C103" i="233"/>
  <c r="C104" i="233"/>
  <c r="C105" i="233"/>
  <c r="C106" i="233"/>
  <c r="C107" i="233"/>
  <c r="C108" i="233"/>
  <c r="C109" i="233"/>
  <c r="C110" i="233"/>
  <c r="C111" i="233"/>
  <c r="C17" i="233"/>
  <c r="C17" i="203"/>
  <c r="C18" i="203"/>
  <c r="C19" i="203"/>
  <c r="C20" i="203"/>
  <c r="C21" i="203"/>
  <c r="C22" i="203"/>
  <c r="C23" i="203"/>
  <c r="C24" i="203"/>
  <c r="C25" i="203"/>
  <c r="C26" i="203"/>
  <c r="C27" i="203"/>
  <c r="C28" i="203"/>
  <c r="C29" i="203"/>
  <c r="C30" i="203"/>
  <c r="C31" i="203"/>
  <c r="C32" i="203"/>
  <c r="C33" i="203"/>
  <c r="C34" i="203"/>
  <c r="C35" i="203"/>
  <c r="C36" i="203"/>
  <c r="C37" i="203"/>
  <c r="C38" i="203"/>
  <c r="C39" i="203"/>
  <c r="C40" i="203"/>
  <c r="C41" i="203"/>
  <c r="C42" i="203"/>
  <c r="C43" i="203"/>
  <c r="C44" i="203"/>
  <c r="C45" i="203"/>
  <c r="C46" i="203"/>
  <c r="C47" i="203"/>
  <c r="C48" i="203"/>
  <c r="C49" i="203"/>
  <c r="C50" i="203"/>
  <c r="C51" i="203"/>
  <c r="C52" i="203"/>
  <c r="C53" i="203"/>
  <c r="C54" i="203"/>
  <c r="C55" i="203"/>
  <c r="C56" i="203"/>
  <c r="C57" i="203"/>
  <c r="C58" i="203"/>
  <c r="C59" i="203"/>
  <c r="C60" i="203"/>
  <c r="C61" i="203"/>
  <c r="C62" i="203"/>
  <c r="C63" i="203"/>
  <c r="C64" i="203"/>
  <c r="C65" i="203"/>
  <c r="C66" i="203"/>
  <c r="C67" i="203"/>
  <c r="C68" i="203"/>
  <c r="C69" i="203"/>
  <c r="C70" i="203"/>
  <c r="C71" i="203"/>
  <c r="C72" i="203"/>
  <c r="C73" i="203"/>
  <c r="C74" i="203"/>
  <c r="C75" i="203"/>
  <c r="C76" i="203"/>
  <c r="C77" i="203"/>
  <c r="C78" i="203"/>
  <c r="C79" i="203"/>
  <c r="C80" i="203"/>
  <c r="C81" i="203"/>
  <c r="C82" i="203"/>
  <c r="C83" i="203"/>
  <c r="C84" i="203"/>
  <c r="C85" i="203"/>
  <c r="C86" i="203"/>
  <c r="C87" i="203"/>
  <c r="C88" i="203"/>
  <c r="C89" i="203"/>
  <c r="C90" i="203"/>
  <c r="C91" i="203"/>
  <c r="C92" i="203"/>
  <c r="C93" i="203"/>
  <c r="C94" i="203"/>
  <c r="C95" i="203"/>
  <c r="C96" i="203"/>
  <c r="C97" i="203"/>
  <c r="C98" i="203"/>
  <c r="C99" i="203"/>
  <c r="C100" i="203"/>
  <c r="C101" i="203"/>
  <c r="C102" i="203"/>
  <c r="C103" i="203"/>
  <c r="C104" i="203"/>
  <c r="C105" i="203"/>
  <c r="C106" i="203"/>
  <c r="C107" i="203"/>
  <c r="C108" i="203"/>
  <c r="C109" i="203"/>
  <c r="C110" i="203"/>
  <c r="C16" i="203"/>
  <c r="C20" i="225"/>
  <c r="C22" i="225"/>
  <c r="C27" i="225"/>
  <c r="C31" i="225"/>
  <c r="C36" i="225"/>
  <c r="C38" i="225"/>
  <c r="C39" i="225"/>
  <c r="C41" i="225"/>
  <c r="C43" i="225"/>
  <c r="C47" i="225"/>
  <c r="C50" i="225"/>
  <c r="C52" i="225"/>
  <c r="C53" i="225"/>
  <c r="C55" i="225"/>
  <c r="C57" i="225"/>
  <c r="C62" i="225"/>
  <c r="C69" i="225"/>
  <c r="C70" i="225"/>
  <c r="C71" i="225"/>
  <c r="C72" i="225"/>
  <c r="C74" i="225"/>
  <c r="C75" i="225"/>
  <c r="C80" i="225"/>
  <c r="C83" i="225"/>
  <c r="C87" i="225"/>
  <c r="C89" i="225"/>
  <c r="C95" i="225"/>
  <c r="C96" i="225"/>
  <c r="C97" i="225"/>
  <c r="C99" i="225"/>
  <c r="C100" i="225"/>
  <c r="C106" i="225"/>
  <c r="C107" i="225"/>
  <c r="C18" i="225"/>
  <c r="L18" i="208"/>
  <c r="L19" i="208"/>
  <c r="L20" i="208"/>
  <c r="L21" i="208"/>
  <c r="L22" i="208"/>
  <c r="L23" i="208"/>
  <c r="L24" i="208"/>
  <c r="L25" i="208"/>
  <c r="L26" i="208"/>
  <c r="L27" i="208"/>
  <c r="L28" i="208"/>
  <c r="L29" i="208"/>
  <c r="L30" i="208"/>
  <c r="L31" i="208"/>
  <c r="L32" i="208"/>
  <c r="L33" i="208"/>
  <c r="L34" i="208"/>
  <c r="L35" i="208"/>
  <c r="L36" i="208"/>
  <c r="L37" i="208"/>
  <c r="L38" i="208"/>
  <c r="L39" i="208"/>
  <c r="L40" i="208"/>
  <c r="L41" i="208"/>
  <c r="L42" i="208"/>
  <c r="L43" i="208"/>
  <c r="L44" i="208"/>
  <c r="L45" i="208"/>
  <c r="L46" i="208"/>
  <c r="L47" i="208"/>
  <c r="L48" i="208"/>
  <c r="L49" i="208"/>
  <c r="L50" i="208"/>
  <c r="L51" i="208"/>
  <c r="L52" i="208"/>
  <c r="L53" i="208"/>
  <c r="L54" i="208"/>
  <c r="L55" i="208"/>
  <c r="L56" i="208"/>
  <c r="L57" i="208"/>
  <c r="L58" i="208"/>
  <c r="L59" i="208"/>
  <c r="L60" i="208"/>
  <c r="L61" i="208"/>
  <c r="L62" i="208"/>
  <c r="L63" i="208"/>
  <c r="L64" i="208"/>
  <c r="L65" i="208"/>
  <c r="L66" i="208"/>
  <c r="L67" i="208"/>
  <c r="L68" i="208"/>
  <c r="L69" i="208"/>
  <c r="L70" i="208"/>
  <c r="L71" i="208"/>
  <c r="L72" i="208"/>
  <c r="L73" i="208"/>
  <c r="L74" i="208"/>
  <c r="L75" i="208"/>
  <c r="L76" i="208"/>
  <c r="L77" i="208"/>
  <c r="L78" i="208"/>
  <c r="L79" i="208"/>
  <c r="L80" i="208"/>
  <c r="L81" i="208"/>
  <c r="L82" i="208"/>
  <c r="L83" i="208"/>
  <c r="L84" i="208"/>
  <c r="L85" i="208"/>
  <c r="L86" i="208"/>
  <c r="L87" i="208"/>
  <c r="L88" i="208"/>
  <c r="L89" i="208"/>
  <c r="L90" i="208"/>
  <c r="L91" i="208"/>
  <c r="L92" i="208"/>
  <c r="L93" i="208"/>
  <c r="L94" i="208"/>
  <c r="L95" i="208"/>
  <c r="L96" i="208"/>
  <c r="L97" i="208"/>
  <c r="L98" i="208"/>
  <c r="L99" i="208"/>
  <c r="L100" i="208"/>
  <c r="L101" i="208"/>
  <c r="L102" i="208"/>
  <c r="L103" i="208"/>
  <c r="L104" i="208"/>
  <c r="L105" i="208"/>
  <c r="L106" i="208"/>
  <c r="L107" i="208"/>
  <c r="L108" i="208"/>
  <c r="L109" i="208"/>
  <c r="L110" i="208"/>
  <c r="L111" i="208"/>
  <c r="L17" i="208"/>
  <c r="F18" i="208"/>
  <c r="F19" i="208"/>
  <c r="F20" i="208"/>
  <c r="F21" i="208"/>
  <c r="F22" i="208"/>
  <c r="F23" i="208"/>
  <c r="F24" i="208"/>
  <c r="F25" i="208"/>
  <c r="F26" i="208"/>
  <c r="F27" i="208"/>
  <c r="F28" i="208"/>
  <c r="F29" i="208"/>
  <c r="F30" i="208"/>
  <c r="F31" i="208"/>
  <c r="F32" i="208"/>
  <c r="F33" i="208"/>
  <c r="F34" i="208"/>
  <c r="F35" i="208"/>
  <c r="F36" i="208"/>
  <c r="F37" i="208"/>
  <c r="F38" i="208"/>
  <c r="F39" i="208"/>
  <c r="F40" i="208"/>
  <c r="F41" i="208"/>
  <c r="F42" i="208"/>
  <c r="F43" i="208"/>
  <c r="F44" i="208"/>
  <c r="F45" i="208"/>
  <c r="F46" i="208"/>
  <c r="F47" i="208"/>
  <c r="F48" i="208"/>
  <c r="F49" i="208"/>
  <c r="F50" i="208"/>
  <c r="F51" i="208"/>
  <c r="F52" i="208"/>
  <c r="F53" i="208"/>
  <c r="F54" i="208"/>
  <c r="F55" i="208"/>
  <c r="F56" i="208"/>
  <c r="F57" i="208"/>
  <c r="F58" i="208"/>
  <c r="F59" i="208"/>
  <c r="F60" i="208"/>
  <c r="F61" i="208"/>
  <c r="F62" i="208"/>
  <c r="F63" i="208"/>
  <c r="F64" i="208"/>
  <c r="F65" i="208"/>
  <c r="F66" i="208"/>
  <c r="F67" i="208"/>
  <c r="F68" i="208"/>
  <c r="F69" i="208"/>
  <c r="F70" i="208"/>
  <c r="F71" i="208"/>
  <c r="F72" i="208"/>
  <c r="F73" i="208"/>
  <c r="F74" i="208"/>
  <c r="F75" i="208"/>
  <c r="F76" i="208"/>
  <c r="F77" i="208"/>
  <c r="F78" i="208"/>
  <c r="F79" i="208"/>
  <c r="F80" i="208"/>
  <c r="F81" i="208"/>
  <c r="F82" i="208"/>
  <c r="F83" i="208"/>
  <c r="F84" i="208"/>
  <c r="F85" i="208"/>
  <c r="F86" i="208"/>
  <c r="F87" i="208"/>
  <c r="F88" i="208"/>
  <c r="F89" i="208"/>
  <c r="F90" i="208"/>
  <c r="F91" i="208"/>
  <c r="F92" i="208"/>
  <c r="F93" i="208"/>
  <c r="F94" i="208"/>
  <c r="F95" i="208"/>
  <c r="F96" i="208"/>
  <c r="F97" i="208"/>
  <c r="F98" i="208"/>
  <c r="F99" i="208"/>
  <c r="F100" i="208"/>
  <c r="F101" i="208"/>
  <c r="F102" i="208"/>
  <c r="F103" i="208"/>
  <c r="F104" i="208"/>
  <c r="F105" i="208"/>
  <c r="F106" i="208"/>
  <c r="F107" i="208"/>
  <c r="F108" i="208"/>
  <c r="F109" i="208"/>
  <c r="F110" i="208"/>
  <c r="F111" i="208"/>
  <c r="F17" i="208"/>
  <c r="M19" i="224"/>
  <c r="M20" i="224"/>
  <c r="M21" i="224"/>
  <c r="M22" i="224"/>
  <c r="M23" i="224"/>
  <c r="M24" i="224"/>
  <c r="M25" i="224"/>
  <c r="M26" i="224"/>
  <c r="M27" i="224"/>
  <c r="M28" i="224"/>
  <c r="M29" i="224"/>
  <c r="M30" i="224"/>
  <c r="M31" i="224"/>
  <c r="M32" i="224"/>
  <c r="M33" i="224"/>
  <c r="M34" i="224"/>
  <c r="M35" i="224"/>
  <c r="M36" i="224"/>
  <c r="M37" i="224"/>
  <c r="M38" i="224"/>
  <c r="M39" i="224"/>
  <c r="M40" i="224"/>
  <c r="M41" i="224"/>
  <c r="M42" i="224"/>
  <c r="M43" i="224"/>
  <c r="M44" i="224"/>
  <c r="M45" i="224"/>
  <c r="M46" i="224"/>
  <c r="M47" i="224"/>
  <c r="M48" i="224"/>
  <c r="M49" i="224"/>
  <c r="M50" i="224"/>
  <c r="M51" i="224"/>
  <c r="M52" i="224"/>
  <c r="M53" i="224"/>
  <c r="M54" i="224"/>
  <c r="M55" i="224"/>
  <c r="M56" i="224"/>
  <c r="M57" i="224"/>
  <c r="M58" i="224"/>
  <c r="M59" i="224"/>
  <c r="M60" i="224"/>
  <c r="M61" i="224"/>
  <c r="M62" i="224"/>
  <c r="M63" i="224"/>
  <c r="M64" i="224"/>
  <c r="M65" i="224"/>
  <c r="M66" i="224"/>
  <c r="M67" i="224"/>
  <c r="M68" i="224"/>
  <c r="M69" i="224"/>
  <c r="M70" i="224"/>
  <c r="M71" i="224"/>
  <c r="M72" i="224"/>
  <c r="M73" i="224"/>
  <c r="M74" i="224"/>
  <c r="M75" i="224"/>
  <c r="M76" i="224"/>
  <c r="M77" i="224"/>
  <c r="M78" i="224"/>
  <c r="M79" i="224"/>
  <c r="M80" i="224"/>
  <c r="M81" i="224"/>
  <c r="M82" i="224"/>
  <c r="M83" i="224"/>
  <c r="M84" i="224"/>
  <c r="M85" i="224"/>
  <c r="M86" i="224"/>
  <c r="M87" i="224"/>
  <c r="M88" i="224"/>
  <c r="M89" i="224"/>
  <c r="M90" i="224"/>
  <c r="M91" i="224"/>
  <c r="M92" i="224"/>
  <c r="M93" i="224"/>
  <c r="M94" i="224"/>
  <c r="M95" i="224"/>
  <c r="M96" i="224"/>
  <c r="M97" i="224"/>
  <c r="M98" i="224"/>
  <c r="M99" i="224"/>
  <c r="M100" i="224"/>
  <c r="M101" i="224"/>
  <c r="M102" i="224"/>
  <c r="M103" i="224"/>
  <c r="M104" i="224"/>
  <c r="M105" i="224"/>
  <c r="M106" i="224"/>
  <c r="M107" i="224"/>
  <c r="M108" i="224"/>
  <c r="M109" i="224"/>
  <c r="M110" i="224"/>
  <c r="M111" i="224"/>
  <c r="M112" i="224"/>
  <c r="M18" i="224"/>
  <c r="N19" i="223"/>
  <c r="N20" i="223"/>
  <c r="N21" i="223"/>
  <c r="N22" i="223"/>
  <c r="N23" i="223"/>
  <c r="N24" i="223"/>
  <c r="N25" i="223"/>
  <c r="N26" i="223"/>
  <c r="N27" i="223"/>
  <c r="N28" i="223"/>
  <c r="N29" i="223"/>
  <c r="N30" i="223"/>
  <c r="N31" i="223"/>
  <c r="N32" i="223"/>
  <c r="N33" i="223"/>
  <c r="N34" i="223"/>
  <c r="N35" i="223"/>
  <c r="N36" i="223"/>
  <c r="N37" i="223"/>
  <c r="N38" i="223"/>
  <c r="N39" i="223"/>
  <c r="N40" i="223"/>
  <c r="N41" i="223"/>
  <c r="N42" i="223"/>
  <c r="N43" i="223"/>
  <c r="N44" i="223"/>
  <c r="N45" i="223"/>
  <c r="N46" i="223"/>
  <c r="N47" i="223"/>
  <c r="N48" i="223"/>
  <c r="N49" i="223"/>
  <c r="N50" i="223"/>
  <c r="N51" i="223"/>
  <c r="N52" i="223"/>
  <c r="N53" i="223"/>
  <c r="N54" i="223"/>
  <c r="N55" i="223"/>
  <c r="N56" i="223"/>
  <c r="N57" i="223"/>
  <c r="N58" i="223"/>
  <c r="N59" i="223"/>
  <c r="N60" i="223"/>
  <c r="N61" i="223"/>
  <c r="N62" i="223"/>
  <c r="N63" i="223"/>
  <c r="N64" i="223"/>
  <c r="N65" i="223"/>
  <c r="N66" i="223"/>
  <c r="N67" i="223"/>
  <c r="N68" i="223"/>
  <c r="N69" i="223"/>
  <c r="N70" i="223"/>
  <c r="N71" i="223"/>
  <c r="N72" i="223"/>
  <c r="N73" i="223"/>
  <c r="N74" i="223"/>
  <c r="N75" i="223"/>
  <c r="N76" i="223"/>
  <c r="N77" i="223"/>
  <c r="N78" i="223"/>
  <c r="N79" i="223"/>
  <c r="N80" i="223"/>
  <c r="N81" i="223"/>
  <c r="N82" i="223"/>
  <c r="N83" i="223"/>
  <c r="N84" i="223"/>
  <c r="N85" i="223"/>
  <c r="N86" i="223"/>
  <c r="N87" i="223"/>
  <c r="N88" i="223"/>
  <c r="N89" i="223"/>
  <c r="N90" i="223"/>
  <c r="N91" i="223"/>
  <c r="N92" i="223"/>
  <c r="N93" i="223"/>
  <c r="N94" i="223"/>
  <c r="N95" i="223"/>
  <c r="N96" i="223"/>
  <c r="N97" i="223"/>
  <c r="N98" i="223"/>
  <c r="N99" i="223"/>
  <c r="N100" i="223"/>
  <c r="N101" i="223"/>
  <c r="N102" i="223"/>
  <c r="N103" i="223"/>
  <c r="N104" i="223"/>
  <c r="N105" i="223"/>
  <c r="N106" i="223"/>
  <c r="N107" i="223"/>
  <c r="N108" i="223"/>
  <c r="N109" i="223"/>
  <c r="N110" i="223"/>
  <c r="N111" i="223"/>
  <c r="N112" i="223"/>
  <c r="N18" i="223"/>
  <c r="G18" i="205"/>
  <c r="G19" i="205"/>
  <c r="G20" i="205"/>
  <c r="G21" i="205"/>
  <c r="G22" i="205"/>
  <c r="G23" i="205"/>
  <c r="G24" i="205"/>
  <c r="G25" i="205"/>
  <c r="G26" i="205"/>
  <c r="G27" i="205"/>
  <c r="G28" i="205"/>
  <c r="G29" i="205"/>
  <c r="G30" i="205"/>
  <c r="G31" i="205"/>
  <c r="G32" i="205"/>
  <c r="G33" i="205"/>
  <c r="G34" i="205"/>
  <c r="G35" i="205"/>
  <c r="G36" i="205"/>
  <c r="G37" i="205"/>
  <c r="G38" i="205"/>
  <c r="G39" i="205"/>
  <c r="G40" i="205"/>
  <c r="G41" i="205"/>
  <c r="G42" i="205"/>
  <c r="G43" i="205"/>
  <c r="G44" i="205"/>
  <c r="G45" i="205"/>
  <c r="G46" i="205"/>
  <c r="G47" i="205"/>
  <c r="G48" i="205"/>
  <c r="G49" i="205"/>
  <c r="G50" i="205"/>
  <c r="G51" i="205"/>
  <c r="G52" i="205"/>
  <c r="G53" i="205"/>
  <c r="G54" i="205"/>
  <c r="G55" i="205"/>
  <c r="G56" i="205"/>
  <c r="G57" i="205"/>
  <c r="G58" i="205"/>
  <c r="G59" i="205"/>
  <c r="G60" i="205"/>
  <c r="G61" i="205"/>
  <c r="G62" i="205"/>
  <c r="G63" i="205"/>
  <c r="G64" i="205"/>
  <c r="G65" i="205"/>
  <c r="G66" i="205"/>
  <c r="G67" i="205"/>
  <c r="G68" i="205"/>
  <c r="G69" i="205"/>
  <c r="G70" i="205"/>
  <c r="G71" i="205"/>
  <c r="G72" i="205"/>
  <c r="G73" i="205"/>
  <c r="G74" i="205"/>
  <c r="G75" i="205"/>
  <c r="G76" i="205"/>
  <c r="G77" i="205"/>
  <c r="G78" i="205"/>
  <c r="G79" i="205"/>
  <c r="G80" i="205"/>
  <c r="G81" i="205"/>
  <c r="G82" i="205"/>
  <c r="G83" i="205"/>
  <c r="G84" i="205"/>
  <c r="G85" i="205"/>
  <c r="G86" i="205"/>
  <c r="G87" i="205"/>
  <c r="G88" i="205"/>
  <c r="G89" i="205"/>
  <c r="G90" i="205"/>
  <c r="G91" i="205"/>
  <c r="G92" i="205"/>
  <c r="G93" i="205"/>
  <c r="G94" i="205"/>
  <c r="G95" i="205"/>
  <c r="G96" i="205"/>
  <c r="G97" i="205"/>
  <c r="G98" i="205"/>
  <c r="G99" i="205"/>
  <c r="G100" i="205"/>
  <c r="G101" i="205"/>
  <c r="G102" i="205"/>
  <c r="G103" i="205"/>
  <c r="G104" i="205"/>
  <c r="G105" i="205"/>
  <c r="G106" i="205"/>
  <c r="G107" i="205"/>
  <c r="G108" i="205"/>
  <c r="G109" i="205"/>
  <c r="G110" i="205"/>
  <c r="G111" i="205"/>
  <c r="G17" i="205"/>
  <c r="D18" i="205"/>
  <c r="D19" i="205"/>
  <c r="D20" i="205"/>
  <c r="D21" i="205"/>
  <c r="D22" i="205"/>
  <c r="D23" i="205"/>
  <c r="D24" i="205"/>
  <c r="D25" i="205"/>
  <c r="D26" i="205"/>
  <c r="D27" i="205"/>
  <c r="D28" i="205"/>
  <c r="D29" i="205"/>
  <c r="D30" i="205"/>
  <c r="D31" i="205"/>
  <c r="D32" i="205"/>
  <c r="D33" i="205"/>
  <c r="D34" i="205"/>
  <c r="D35" i="205"/>
  <c r="D36" i="205"/>
  <c r="D37" i="205"/>
  <c r="D38" i="205"/>
  <c r="D39" i="205"/>
  <c r="D40" i="205"/>
  <c r="D41" i="205"/>
  <c r="D42" i="205"/>
  <c r="D43" i="205"/>
  <c r="D44" i="205"/>
  <c r="D45" i="205"/>
  <c r="D46" i="205"/>
  <c r="D47" i="205"/>
  <c r="D48" i="205"/>
  <c r="D49" i="205"/>
  <c r="D50" i="205"/>
  <c r="D51" i="205"/>
  <c r="D52" i="205"/>
  <c r="D53" i="205"/>
  <c r="D54" i="205"/>
  <c r="D55" i="205"/>
  <c r="D56" i="205"/>
  <c r="D57" i="205"/>
  <c r="D58" i="205"/>
  <c r="D59" i="205"/>
  <c r="D60" i="205"/>
  <c r="D61" i="205"/>
  <c r="D62" i="205"/>
  <c r="D63" i="205"/>
  <c r="D64" i="205"/>
  <c r="D65" i="205"/>
  <c r="D66" i="205"/>
  <c r="D67" i="205"/>
  <c r="D68" i="205"/>
  <c r="D69" i="205"/>
  <c r="D70" i="205"/>
  <c r="D71" i="205"/>
  <c r="D72" i="205"/>
  <c r="D73" i="205"/>
  <c r="D74" i="205"/>
  <c r="D75" i="205"/>
  <c r="D76" i="205"/>
  <c r="D77" i="205"/>
  <c r="D78" i="205"/>
  <c r="D79" i="205"/>
  <c r="D80" i="205"/>
  <c r="D81" i="205"/>
  <c r="D82" i="205"/>
  <c r="D83" i="205"/>
  <c r="D84" i="205"/>
  <c r="D85" i="205"/>
  <c r="D86" i="205"/>
  <c r="D87" i="205"/>
  <c r="D88" i="205"/>
  <c r="D89" i="205"/>
  <c r="D90" i="205"/>
  <c r="D91" i="205"/>
  <c r="D92" i="205"/>
  <c r="D93" i="205"/>
  <c r="D94" i="205"/>
  <c r="D95" i="205"/>
  <c r="D96" i="205"/>
  <c r="D97" i="205"/>
  <c r="D98" i="205"/>
  <c r="D99" i="205"/>
  <c r="D100" i="205"/>
  <c r="D101" i="205"/>
  <c r="D102" i="205"/>
  <c r="D103" i="205"/>
  <c r="D104" i="205"/>
  <c r="D105" i="205"/>
  <c r="D106" i="205"/>
  <c r="D107" i="205"/>
  <c r="D108" i="205"/>
  <c r="D109" i="205"/>
  <c r="D110" i="205"/>
  <c r="D111" i="205"/>
  <c r="D17" i="205"/>
  <c r="D17" i="202"/>
  <c r="D18" i="202"/>
  <c r="D19" i="202"/>
  <c r="D20" i="202"/>
  <c r="D21" i="202"/>
  <c r="D22" i="202"/>
  <c r="D23" i="202"/>
  <c r="D24" i="202"/>
  <c r="D25" i="202"/>
  <c r="D26" i="202"/>
  <c r="D27" i="202"/>
  <c r="D28" i="202"/>
  <c r="D29" i="202"/>
  <c r="D30" i="202"/>
  <c r="D31" i="202"/>
  <c r="D32" i="202"/>
  <c r="D33" i="202"/>
  <c r="D34" i="202"/>
  <c r="D35" i="202"/>
  <c r="D36" i="202"/>
  <c r="D37" i="202"/>
  <c r="D38" i="202"/>
  <c r="D39" i="202"/>
  <c r="D40" i="202"/>
  <c r="D41" i="202"/>
  <c r="D42" i="202"/>
  <c r="D43" i="202"/>
  <c r="D44" i="202"/>
  <c r="D45" i="202"/>
  <c r="D46" i="202"/>
  <c r="D47" i="202"/>
  <c r="D48" i="202"/>
  <c r="D49" i="202"/>
  <c r="D50" i="202"/>
  <c r="D51" i="202"/>
  <c r="D52" i="202"/>
  <c r="D53" i="202"/>
  <c r="D54" i="202"/>
  <c r="D55" i="202"/>
  <c r="D56" i="202"/>
  <c r="D57" i="202"/>
  <c r="D58" i="202"/>
  <c r="D59" i="202"/>
  <c r="D60" i="202"/>
  <c r="D61" i="202"/>
  <c r="D62" i="202"/>
  <c r="D63" i="202"/>
  <c r="D64" i="202"/>
  <c r="D65" i="202"/>
  <c r="D66" i="202"/>
  <c r="D67" i="202"/>
  <c r="D68" i="202"/>
  <c r="D69" i="202"/>
  <c r="D70" i="202"/>
  <c r="D71" i="202"/>
  <c r="D72" i="202"/>
  <c r="D73" i="202"/>
  <c r="D74" i="202"/>
  <c r="D75" i="202"/>
  <c r="D76" i="202"/>
  <c r="D77" i="202"/>
  <c r="D78" i="202"/>
  <c r="D79" i="202"/>
  <c r="D80" i="202"/>
  <c r="D81" i="202"/>
  <c r="D82" i="202"/>
  <c r="D83" i="202"/>
  <c r="D84" i="202"/>
  <c r="D85" i="202"/>
  <c r="D86" i="202"/>
  <c r="D87" i="202"/>
  <c r="D88" i="202"/>
  <c r="D89" i="202"/>
  <c r="D90" i="202"/>
  <c r="D91" i="202"/>
  <c r="D92" i="202"/>
  <c r="D93" i="202"/>
  <c r="D94" i="202"/>
  <c r="D95" i="202"/>
  <c r="D96" i="202"/>
  <c r="D97" i="202"/>
  <c r="D98" i="202"/>
  <c r="D99" i="202"/>
  <c r="D100" i="202"/>
  <c r="D101" i="202"/>
  <c r="D102" i="202"/>
  <c r="D103" i="202"/>
  <c r="D104" i="202"/>
  <c r="D105" i="202"/>
  <c r="D106" i="202"/>
  <c r="D107" i="202"/>
  <c r="D108" i="202"/>
  <c r="D109" i="202"/>
  <c r="D110" i="202"/>
  <c r="D16" i="202"/>
  <c r="C17" i="99"/>
  <c r="C18" i="99"/>
  <c r="C19" i="99"/>
  <c r="C20" i="99"/>
  <c r="C21" i="99"/>
  <c r="C22" i="99"/>
  <c r="C23" i="99"/>
  <c r="C24" i="99"/>
  <c r="C25" i="99"/>
  <c r="C26" i="99"/>
  <c r="C27" i="99"/>
  <c r="C28" i="99"/>
  <c r="C29" i="99"/>
  <c r="C30" i="99"/>
  <c r="C31" i="99"/>
  <c r="C32" i="99"/>
  <c r="C33" i="99"/>
  <c r="C34" i="99"/>
  <c r="C35" i="99"/>
  <c r="C36" i="99"/>
  <c r="C37" i="99"/>
  <c r="C38" i="99"/>
  <c r="C39" i="99"/>
  <c r="C40" i="99"/>
  <c r="C41" i="99"/>
  <c r="C42" i="99"/>
  <c r="C43" i="99"/>
  <c r="C44" i="99"/>
  <c r="C45" i="99"/>
  <c r="C46" i="99"/>
  <c r="C47" i="99"/>
  <c r="C48" i="99"/>
  <c r="C49" i="99"/>
  <c r="C50" i="99"/>
  <c r="C51" i="99"/>
  <c r="C52" i="99"/>
  <c r="C53" i="99"/>
  <c r="C54" i="99"/>
  <c r="C55" i="99"/>
  <c r="C56" i="99"/>
  <c r="C57" i="99"/>
  <c r="C58" i="99"/>
  <c r="C59" i="99"/>
  <c r="C60" i="99"/>
  <c r="C61" i="99"/>
  <c r="C62" i="99"/>
  <c r="C63" i="99"/>
  <c r="C64" i="99"/>
  <c r="C65" i="99"/>
  <c r="C66" i="99"/>
  <c r="C67" i="99"/>
  <c r="C68" i="99"/>
  <c r="C69" i="99"/>
  <c r="C70"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108" i="99"/>
  <c r="C109" i="99"/>
  <c r="C110" i="99"/>
  <c r="C16" i="99"/>
  <c r="E18" i="204"/>
  <c r="E19" i="204"/>
  <c r="E20" i="204"/>
  <c r="E21" i="204"/>
  <c r="E22" i="204"/>
  <c r="E23" i="204"/>
  <c r="E24" i="204"/>
  <c r="E25" i="204"/>
  <c r="E26" i="204"/>
  <c r="E27" i="204"/>
  <c r="E28" i="204"/>
  <c r="E29" i="204"/>
  <c r="E30" i="204"/>
  <c r="E31" i="204"/>
  <c r="E32" i="204"/>
  <c r="E33" i="204"/>
  <c r="E34" i="204"/>
  <c r="E35" i="204"/>
  <c r="E36" i="204"/>
  <c r="E37" i="204"/>
  <c r="E38" i="204"/>
  <c r="E39" i="204"/>
  <c r="E40" i="204"/>
  <c r="E41" i="204"/>
  <c r="E42" i="204"/>
  <c r="E43" i="204"/>
  <c r="E44" i="204"/>
  <c r="E45" i="204"/>
  <c r="E46" i="204"/>
  <c r="E47" i="204"/>
  <c r="E48" i="204"/>
  <c r="E49" i="204"/>
  <c r="E50" i="204"/>
  <c r="E51" i="204"/>
  <c r="E52" i="204"/>
  <c r="E53" i="204"/>
  <c r="E54" i="204"/>
  <c r="E55" i="204"/>
  <c r="E56" i="204"/>
  <c r="E57" i="204"/>
  <c r="E58" i="204"/>
  <c r="E59" i="204"/>
  <c r="E60" i="204"/>
  <c r="E61" i="204"/>
  <c r="E62" i="204"/>
  <c r="E63" i="204"/>
  <c r="E64" i="204"/>
  <c r="E65" i="204"/>
  <c r="E66" i="204"/>
  <c r="E67" i="204"/>
  <c r="E68" i="204"/>
  <c r="E69" i="204"/>
  <c r="E70" i="204"/>
  <c r="E71" i="204"/>
  <c r="E72" i="204"/>
  <c r="E73" i="204"/>
  <c r="E74" i="204"/>
  <c r="E75" i="204"/>
  <c r="E76" i="204"/>
  <c r="E77" i="204"/>
  <c r="E78" i="204"/>
  <c r="E79" i="204"/>
  <c r="E80" i="204"/>
  <c r="E81" i="204"/>
  <c r="E82" i="204"/>
  <c r="E83" i="204"/>
  <c r="E84" i="204"/>
  <c r="E85" i="204"/>
  <c r="E86" i="204"/>
  <c r="E87" i="204"/>
  <c r="E88" i="204"/>
  <c r="E89" i="204"/>
  <c r="E90" i="204"/>
  <c r="E91" i="204"/>
  <c r="E92" i="204"/>
  <c r="E93" i="204"/>
  <c r="E94" i="204"/>
  <c r="E95" i="204"/>
  <c r="E96" i="204"/>
  <c r="E97" i="204"/>
  <c r="E98" i="204"/>
  <c r="E99" i="204"/>
  <c r="E100" i="204"/>
  <c r="E101" i="204"/>
  <c r="E102" i="204"/>
  <c r="E103" i="204"/>
  <c r="E104" i="204"/>
  <c r="E105" i="204"/>
  <c r="E106" i="204"/>
  <c r="E107" i="204"/>
  <c r="E108" i="204"/>
  <c r="E109" i="204"/>
  <c r="E110" i="204"/>
  <c r="E111" i="204"/>
  <c r="E17" i="204"/>
  <c r="C17" i="200"/>
  <c r="C18" i="200"/>
  <c r="C19" i="200"/>
  <c r="C20" i="200"/>
  <c r="C21" i="200"/>
  <c r="C22" i="200"/>
  <c r="C23" i="200"/>
  <c r="C24" i="200"/>
  <c r="C25" i="200"/>
  <c r="C26" i="200"/>
  <c r="C27" i="200"/>
  <c r="C28" i="200"/>
  <c r="C29" i="200"/>
  <c r="C30" i="200"/>
  <c r="C31" i="200"/>
  <c r="C32" i="200"/>
  <c r="C33" i="200"/>
  <c r="C34" i="200"/>
  <c r="C35" i="200"/>
  <c r="C36" i="200"/>
  <c r="C37" i="200"/>
  <c r="C38" i="200"/>
  <c r="C39" i="200"/>
  <c r="C40" i="200"/>
  <c r="C41" i="200"/>
  <c r="C42" i="200"/>
  <c r="C43" i="200"/>
  <c r="C44" i="200"/>
  <c r="C45" i="200"/>
  <c r="C46" i="200"/>
  <c r="C47" i="200"/>
  <c r="C48" i="200"/>
  <c r="C49" i="200"/>
  <c r="C50" i="200"/>
  <c r="C51" i="200"/>
  <c r="C52" i="200"/>
  <c r="C53" i="200"/>
  <c r="C54" i="200"/>
  <c r="C55" i="200"/>
  <c r="C56" i="200"/>
  <c r="C57" i="200"/>
  <c r="C58" i="200"/>
  <c r="C59" i="200"/>
  <c r="C60" i="200"/>
  <c r="C61" i="200"/>
  <c r="C62" i="200"/>
  <c r="C63" i="200"/>
  <c r="C64" i="200"/>
  <c r="C65" i="200"/>
  <c r="C66" i="200"/>
  <c r="C67" i="200"/>
  <c r="C68" i="200"/>
  <c r="C69" i="200"/>
  <c r="C70" i="200"/>
  <c r="C71" i="200"/>
  <c r="C72" i="200"/>
  <c r="C73" i="200"/>
  <c r="C74" i="200"/>
  <c r="C75" i="200"/>
  <c r="C76" i="200"/>
  <c r="C77" i="200"/>
  <c r="C78" i="200"/>
  <c r="C79" i="200"/>
  <c r="C80" i="200"/>
  <c r="C81" i="200"/>
  <c r="C82" i="200"/>
  <c r="C83" i="200"/>
  <c r="C84" i="200"/>
  <c r="C85" i="200"/>
  <c r="C86" i="200"/>
  <c r="C87" i="200"/>
  <c r="C88" i="200"/>
  <c r="C89" i="200"/>
  <c r="C90" i="200"/>
  <c r="C91" i="200"/>
  <c r="C92" i="200"/>
  <c r="C93" i="200"/>
  <c r="C94" i="200"/>
  <c r="C95" i="200"/>
  <c r="C96" i="200"/>
  <c r="C97" i="200"/>
  <c r="C98" i="200"/>
  <c r="C99" i="200"/>
  <c r="C100" i="200"/>
  <c r="C101" i="200"/>
  <c r="C102" i="200"/>
  <c r="C103" i="200"/>
  <c r="C104" i="200"/>
  <c r="C105" i="200"/>
  <c r="C106" i="200"/>
  <c r="C107" i="200"/>
  <c r="C108" i="200"/>
  <c r="C109" i="200"/>
  <c r="C110" i="200"/>
  <c r="C16" i="200"/>
  <c r="G17" i="183"/>
  <c r="G18" i="183"/>
  <c r="G19" i="183"/>
  <c r="G20" i="183"/>
  <c r="G21" i="183"/>
  <c r="G22" i="183"/>
  <c r="G23" i="183"/>
  <c r="G24" i="183"/>
  <c r="G25" i="183"/>
  <c r="G26" i="183"/>
  <c r="G27" i="183"/>
  <c r="G28" i="183"/>
  <c r="G29" i="183"/>
  <c r="G30" i="183"/>
  <c r="G31" i="183"/>
  <c r="G32" i="183"/>
  <c r="G33" i="183"/>
  <c r="G34" i="183"/>
  <c r="G35" i="183"/>
  <c r="G36" i="183"/>
  <c r="G37" i="183"/>
  <c r="G38" i="183"/>
  <c r="G39" i="183"/>
  <c r="G40" i="183"/>
  <c r="G41" i="183"/>
  <c r="G42" i="183"/>
  <c r="G43" i="183"/>
  <c r="G44" i="183"/>
  <c r="G45" i="183"/>
  <c r="G46" i="183"/>
  <c r="G47" i="183"/>
  <c r="G48" i="183"/>
  <c r="G49" i="183"/>
  <c r="G50" i="183"/>
  <c r="G51" i="183"/>
  <c r="G52" i="183"/>
  <c r="G53" i="183"/>
  <c r="G54" i="183"/>
  <c r="G55" i="183"/>
  <c r="G56" i="183"/>
  <c r="G57" i="183"/>
  <c r="G58" i="183"/>
  <c r="G59" i="183"/>
  <c r="G60" i="183"/>
  <c r="G61" i="183"/>
  <c r="G62" i="183"/>
  <c r="G63" i="183"/>
  <c r="G64" i="183"/>
  <c r="G65" i="183"/>
  <c r="G66" i="183"/>
  <c r="G67" i="183"/>
  <c r="G68" i="183"/>
  <c r="G69" i="183"/>
  <c r="G70" i="183"/>
  <c r="G71" i="183"/>
  <c r="G72" i="183"/>
  <c r="G73" i="183"/>
  <c r="G74" i="183"/>
  <c r="G75" i="183"/>
  <c r="G76" i="183"/>
  <c r="G77" i="183"/>
  <c r="G78" i="183"/>
  <c r="G79" i="183"/>
  <c r="G80" i="183"/>
  <c r="G81" i="183"/>
  <c r="G82" i="183"/>
  <c r="G83" i="183"/>
  <c r="G84" i="183"/>
  <c r="G85" i="183"/>
  <c r="G86" i="183"/>
  <c r="G87" i="183"/>
  <c r="G88" i="183"/>
  <c r="G89" i="183"/>
  <c r="G90" i="183"/>
  <c r="G91" i="183"/>
  <c r="G92" i="183"/>
  <c r="G93" i="183"/>
  <c r="G94" i="183"/>
  <c r="G95" i="183"/>
  <c r="G96" i="183"/>
  <c r="G97" i="183"/>
  <c r="G98" i="183"/>
  <c r="G99" i="183"/>
  <c r="G100" i="183"/>
  <c r="G101" i="183"/>
  <c r="G102" i="183"/>
  <c r="G103" i="183"/>
  <c r="G104" i="183"/>
  <c r="G105" i="183"/>
  <c r="G106" i="183"/>
  <c r="G107" i="183"/>
  <c r="G108" i="183"/>
  <c r="G109" i="183"/>
  <c r="G110" i="183"/>
  <c r="G16" i="183"/>
  <c r="C18" i="222"/>
  <c r="C19" i="222"/>
  <c r="C20" i="222"/>
  <c r="C21" i="222"/>
  <c r="C22" i="222"/>
  <c r="C23" i="222"/>
  <c r="C24" i="222"/>
  <c r="C25" i="222"/>
  <c r="C26" i="222"/>
  <c r="C27" i="222"/>
  <c r="C28" i="222"/>
  <c r="C29" i="222"/>
  <c r="C30" i="222"/>
  <c r="C31" i="222"/>
  <c r="C32" i="222"/>
  <c r="C33" i="222"/>
  <c r="C34" i="222"/>
  <c r="C35" i="222"/>
  <c r="C36" i="222"/>
  <c r="C37" i="222"/>
  <c r="C38" i="222"/>
  <c r="C39" i="222"/>
  <c r="C40" i="222"/>
  <c r="C41" i="222"/>
  <c r="C42" i="222"/>
  <c r="C43" i="222"/>
  <c r="C44" i="222"/>
  <c r="C45" i="222"/>
  <c r="C46" i="222"/>
  <c r="C47" i="222"/>
  <c r="C48" i="222"/>
  <c r="C49" i="222"/>
  <c r="C50" i="222"/>
  <c r="C51" i="222"/>
  <c r="C52" i="222"/>
  <c r="C53" i="222"/>
  <c r="C54" i="222"/>
  <c r="C55" i="222"/>
  <c r="C56" i="222"/>
  <c r="C57" i="222"/>
  <c r="C58" i="222"/>
  <c r="C59" i="222"/>
  <c r="C60" i="222"/>
  <c r="C61" i="222"/>
  <c r="C62" i="222"/>
  <c r="C63" i="222"/>
  <c r="C64" i="222"/>
  <c r="C65" i="222"/>
  <c r="C66" i="222"/>
  <c r="C67" i="222"/>
  <c r="C68" i="222"/>
  <c r="C69" i="222"/>
  <c r="C70" i="222"/>
  <c r="C71" i="222"/>
  <c r="C72" i="222"/>
  <c r="C73" i="222"/>
  <c r="C74" i="222"/>
  <c r="C75" i="222"/>
  <c r="C76" i="222"/>
  <c r="C77" i="222"/>
  <c r="C78" i="222"/>
  <c r="C79" i="222"/>
  <c r="C80" i="222"/>
  <c r="C81" i="222"/>
  <c r="C82" i="222"/>
  <c r="C83" i="222"/>
  <c r="C84" i="222"/>
  <c r="C85" i="222"/>
  <c r="C86" i="222"/>
  <c r="C87" i="222"/>
  <c r="C88" i="222"/>
  <c r="C89" i="222"/>
  <c r="C90" i="222"/>
  <c r="C91" i="222"/>
  <c r="C92" i="222"/>
  <c r="C93" i="222"/>
  <c r="C94" i="222"/>
  <c r="C95" i="222"/>
  <c r="C96" i="222"/>
  <c r="C97" i="222"/>
  <c r="C98" i="222"/>
  <c r="C99" i="222"/>
  <c r="C100" i="222"/>
  <c r="C101" i="222"/>
  <c r="C102" i="222"/>
  <c r="C103" i="222"/>
  <c r="C104" i="222"/>
  <c r="C105" i="222"/>
  <c r="C106" i="222"/>
  <c r="C107" i="222"/>
  <c r="C108" i="222"/>
  <c r="C109" i="222"/>
  <c r="C110" i="222"/>
  <c r="C111" i="222"/>
  <c r="C17" i="222"/>
  <c r="D17" i="182"/>
  <c r="D18" i="182"/>
  <c r="D19" i="182"/>
  <c r="D20" i="182"/>
  <c r="D21" i="182"/>
  <c r="D22" i="182"/>
  <c r="D23" i="182"/>
  <c r="D24" i="182"/>
  <c r="D25" i="182"/>
  <c r="D26" i="182"/>
  <c r="D27" i="182"/>
  <c r="D28" i="182"/>
  <c r="D29" i="182"/>
  <c r="D30" i="182"/>
  <c r="D31" i="182"/>
  <c r="D32" i="182"/>
  <c r="D33" i="182"/>
  <c r="D34" i="182"/>
  <c r="D35" i="182"/>
  <c r="D36" i="182"/>
  <c r="D37" i="182"/>
  <c r="D38" i="182"/>
  <c r="D39" i="182"/>
  <c r="D40" i="182"/>
  <c r="D41" i="182"/>
  <c r="D42" i="182"/>
  <c r="D43" i="182"/>
  <c r="D44" i="182"/>
  <c r="D45" i="182"/>
  <c r="D46" i="182"/>
  <c r="D47" i="182"/>
  <c r="D48" i="182"/>
  <c r="D49" i="182"/>
  <c r="D50" i="182"/>
  <c r="D51" i="182"/>
  <c r="D52" i="182"/>
  <c r="D53" i="182"/>
  <c r="D54" i="182"/>
  <c r="D55" i="182"/>
  <c r="D56" i="182"/>
  <c r="D57" i="182"/>
  <c r="D58" i="182"/>
  <c r="D59" i="182"/>
  <c r="D60" i="182"/>
  <c r="D61" i="182"/>
  <c r="D62" i="182"/>
  <c r="D63" i="182"/>
  <c r="D64" i="182"/>
  <c r="D65" i="182"/>
  <c r="D66" i="182"/>
  <c r="D67" i="182"/>
  <c r="D68" i="182"/>
  <c r="D69" i="182"/>
  <c r="D70" i="182"/>
  <c r="D71" i="182"/>
  <c r="D72" i="182"/>
  <c r="D73" i="182"/>
  <c r="D74" i="182"/>
  <c r="D75" i="182"/>
  <c r="D76" i="182"/>
  <c r="D77" i="182"/>
  <c r="D78" i="182"/>
  <c r="D79" i="182"/>
  <c r="D80" i="182"/>
  <c r="D81" i="182"/>
  <c r="D82" i="182"/>
  <c r="D83" i="182"/>
  <c r="D84" i="182"/>
  <c r="D85" i="182"/>
  <c r="D86" i="182"/>
  <c r="D87" i="182"/>
  <c r="D88" i="182"/>
  <c r="D89" i="182"/>
  <c r="D90" i="182"/>
  <c r="D91" i="182"/>
  <c r="D92" i="182"/>
  <c r="D93" i="182"/>
  <c r="D94" i="182"/>
  <c r="D95" i="182"/>
  <c r="D96" i="182"/>
  <c r="D97" i="182"/>
  <c r="D98" i="182"/>
  <c r="D99" i="182"/>
  <c r="D100" i="182"/>
  <c r="D101" i="182"/>
  <c r="D102" i="182"/>
  <c r="D103" i="182"/>
  <c r="D104" i="182"/>
  <c r="D105" i="182"/>
  <c r="D106" i="182"/>
  <c r="D107" i="182"/>
  <c r="D108" i="182"/>
  <c r="D109" i="182"/>
  <c r="D110" i="182"/>
  <c r="D16" i="182"/>
  <c r="G17" i="226"/>
  <c r="G18" i="226"/>
  <c r="G19" i="226"/>
  <c r="G20" i="226"/>
  <c r="G21" i="226"/>
  <c r="G22" i="226"/>
  <c r="G23" i="226"/>
  <c r="G24" i="226"/>
  <c r="G25" i="226"/>
  <c r="G26" i="226"/>
  <c r="G27" i="226"/>
  <c r="G28" i="226"/>
  <c r="G29" i="226"/>
  <c r="G30" i="226"/>
  <c r="G31" i="226"/>
  <c r="G32" i="226"/>
  <c r="G33" i="226"/>
  <c r="G34" i="226"/>
  <c r="G35" i="226"/>
  <c r="G36" i="226"/>
  <c r="G37" i="226"/>
  <c r="G38" i="226"/>
  <c r="G39" i="226"/>
  <c r="G40" i="226"/>
  <c r="G41" i="226"/>
  <c r="G42" i="226"/>
  <c r="G43" i="226"/>
  <c r="G44" i="226"/>
  <c r="G45" i="226"/>
  <c r="G46" i="226"/>
  <c r="G47" i="226"/>
  <c r="G48" i="226"/>
  <c r="G49" i="226"/>
  <c r="G50" i="226"/>
  <c r="G51" i="226"/>
  <c r="G52" i="226"/>
  <c r="G53" i="226"/>
  <c r="G54" i="226"/>
  <c r="G55" i="226"/>
  <c r="G56" i="226"/>
  <c r="G57" i="226"/>
  <c r="G58" i="226"/>
  <c r="G59" i="226"/>
  <c r="G60" i="226"/>
  <c r="G61" i="226"/>
  <c r="G62" i="226"/>
  <c r="G63" i="226"/>
  <c r="G64" i="226"/>
  <c r="G65" i="226"/>
  <c r="G66" i="226"/>
  <c r="G67" i="226"/>
  <c r="G68" i="226"/>
  <c r="G69" i="226"/>
  <c r="G70" i="226"/>
  <c r="G71" i="226"/>
  <c r="G72" i="226"/>
  <c r="G73" i="226"/>
  <c r="G74" i="226"/>
  <c r="G75" i="226"/>
  <c r="G76" i="226"/>
  <c r="G77" i="226"/>
  <c r="G78" i="226"/>
  <c r="G79" i="226"/>
  <c r="G80" i="226"/>
  <c r="G81" i="226"/>
  <c r="G82" i="226"/>
  <c r="G83" i="226"/>
  <c r="G84" i="226"/>
  <c r="G85" i="226"/>
  <c r="G86" i="226"/>
  <c r="G87" i="226"/>
  <c r="G88" i="226"/>
  <c r="G89" i="226"/>
  <c r="G90" i="226"/>
  <c r="G91" i="226"/>
  <c r="G92" i="226"/>
  <c r="G93" i="226"/>
  <c r="G94" i="226"/>
  <c r="G95" i="226"/>
  <c r="G96" i="226"/>
  <c r="G97" i="226"/>
  <c r="G98" i="226"/>
  <c r="G99" i="226"/>
  <c r="G100" i="226"/>
  <c r="G101" i="226"/>
  <c r="G102" i="226"/>
  <c r="G103" i="226"/>
  <c r="G104" i="226"/>
  <c r="G105" i="226"/>
  <c r="G106" i="226"/>
  <c r="G107" i="226"/>
  <c r="G108" i="226"/>
  <c r="G109" i="226"/>
  <c r="G110" i="226"/>
  <c r="G16" i="226"/>
  <c r="G19" i="173"/>
  <c r="G20" i="173"/>
  <c r="G21" i="173"/>
  <c r="G22" i="173"/>
  <c r="G23" i="173"/>
  <c r="G24" i="173"/>
  <c r="G25" i="173"/>
  <c r="G26" i="173"/>
  <c r="G27" i="173"/>
  <c r="G28" i="173"/>
  <c r="G29" i="173"/>
  <c r="G30" i="173"/>
  <c r="G31" i="173"/>
  <c r="G32" i="173"/>
  <c r="G33" i="173"/>
  <c r="G34" i="173"/>
  <c r="G35" i="173"/>
  <c r="G36" i="173"/>
  <c r="G37" i="173"/>
  <c r="G38" i="173"/>
  <c r="G39" i="173"/>
  <c r="G40" i="173"/>
  <c r="G41" i="173"/>
  <c r="G42" i="173"/>
  <c r="G43" i="173"/>
  <c r="G44" i="173"/>
  <c r="G45" i="173"/>
  <c r="G46" i="173"/>
  <c r="G47" i="173"/>
  <c r="G48" i="173"/>
  <c r="G49" i="173"/>
  <c r="G50" i="173"/>
  <c r="G51" i="173"/>
  <c r="G52" i="173"/>
  <c r="G53" i="173"/>
  <c r="G54" i="173"/>
  <c r="G55" i="173"/>
  <c r="G56" i="173"/>
  <c r="G57" i="173"/>
  <c r="G58" i="173"/>
  <c r="G59" i="173"/>
  <c r="G60" i="173"/>
  <c r="G61" i="173"/>
  <c r="G62" i="173"/>
  <c r="G63" i="173"/>
  <c r="G64" i="173"/>
  <c r="G65" i="173"/>
  <c r="G66" i="173"/>
  <c r="G67" i="173"/>
  <c r="G68" i="173"/>
  <c r="G69" i="173"/>
  <c r="G70" i="173"/>
  <c r="G71" i="173"/>
  <c r="G72" i="173"/>
  <c r="G73" i="173"/>
  <c r="G74" i="173"/>
  <c r="G75" i="173"/>
  <c r="G76" i="173"/>
  <c r="G77" i="173"/>
  <c r="G78" i="173"/>
  <c r="G79" i="173"/>
  <c r="G80" i="173"/>
  <c r="G81" i="173"/>
  <c r="G82" i="173"/>
  <c r="G83" i="173"/>
  <c r="G84" i="173"/>
  <c r="G85" i="173"/>
  <c r="G86" i="173"/>
  <c r="G87" i="173"/>
  <c r="G88" i="173"/>
  <c r="G89" i="173"/>
  <c r="G90" i="173"/>
  <c r="G91" i="173"/>
  <c r="G92" i="173"/>
  <c r="G93" i="173"/>
  <c r="G94" i="173"/>
  <c r="G95" i="173"/>
  <c r="G96" i="173"/>
  <c r="G97" i="173"/>
  <c r="G98" i="173"/>
  <c r="G99" i="173"/>
  <c r="G100" i="173"/>
  <c r="G101" i="173"/>
  <c r="G102" i="173"/>
  <c r="G103" i="173"/>
  <c r="G104" i="173"/>
  <c r="G105" i="173"/>
  <c r="G106" i="173"/>
  <c r="G107" i="173"/>
  <c r="G108" i="173"/>
  <c r="G109" i="173"/>
  <c r="G110" i="173"/>
  <c r="G111" i="173"/>
  <c r="G112" i="173"/>
  <c r="G18" i="173"/>
  <c r="L20" i="220"/>
  <c r="L21" i="220"/>
  <c r="L22" i="220"/>
  <c r="L23" i="220"/>
  <c r="L24" i="220"/>
  <c r="L25" i="220"/>
  <c r="L26" i="220"/>
  <c r="L27" i="220"/>
  <c r="L28" i="220"/>
  <c r="L29" i="220"/>
  <c r="L30" i="220"/>
  <c r="L31" i="220"/>
  <c r="L32" i="220"/>
  <c r="L33" i="220"/>
  <c r="L34" i="220"/>
  <c r="L35" i="220"/>
  <c r="L36" i="220"/>
  <c r="L37" i="220"/>
  <c r="L38" i="220"/>
  <c r="L39" i="220"/>
  <c r="L40" i="220"/>
  <c r="L41" i="220"/>
  <c r="L42" i="220"/>
  <c r="L44" i="220"/>
  <c r="L45" i="220"/>
  <c r="L46" i="220"/>
  <c r="L47" i="220"/>
  <c r="L48" i="220"/>
  <c r="L49" i="220"/>
  <c r="L50" i="220"/>
  <c r="L51" i="220"/>
  <c r="L52" i="220"/>
  <c r="L53" i="220"/>
  <c r="L54" i="220"/>
  <c r="L55" i="220"/>
  <c r="L56" i="220"/>
  <c r="L57" i="220"/>
  <c r="L58" i="220"/>
  <c r="L59" i="220"/>
  <c r="L61" i="220"/>
  <c r="L62" i="220"/>
  <c r="L63" i="220"/>
  <c r="L64" i="220"/>
  <c r="L65" i="220"/>
  <c r="L67" i="220"/>
  <c r="L68" i="220"/>
  <c r="L69" i="220"/>
  <c r="L70" i="220"/>
  <c r="L71" i="220"/>
  <c r="L72" i="220"/>
  <c r="L73" i="220"/>
  <c r="L74" i="220"/>
  <c r="L75" i="220"/>
  <c r="L76" i="220"/>
  <c r="L77" i="220"/>
  <c r="L78" i="220"/>
  <c r="L79" i="220"/>
  <c r="L80" i="220"/>
  <c r="L81" i="220"/>
  <c r="L83" i="220"/>
  <c r="L84" i="220"/>
  <c r="L85" i="220"/>
  <c r="L88" i="220"/>
  <c r="L89" i="220"/>
  <c r="L90" i="220"/>
  <c r="L91" i="220"/>
  <c r="L92" i="220"/>
  <c r="L93" i="220"/>
  <c r="L94" i="220"/>
  <c r="L95" i="220"/>
  <c r="L96" i="220"/>
  <c r="L97" i="220"/>
  <c r="L98" i="220"/>
  <c r="L99" i="220"/>
  <c r="L100" i="220"/>
  <c r="L101" i="220"/>
  <c r="L102" i="220"/>
  <c r="L103" i="220"/>
  <c r="L104" i="220"/>
  <c r="L105" i="220"/>
  <c r="L106" i="220"/>
  <c r="L107" i="220"/>
  <c r="L108" i="220"/>
  <c r="L109" i="220"/>
  <c r="L110" i="220"/>
  <c r="L111" i="220"/>
  <c r="L112" i="220"/>
  <c r="L113" i="220"/>
  <c r="L19" i="220"/>
  <c r="I20" i="220"/>
  <c r="I21" i="220"/>
  <c r="I22" i="220"/>
  <c r="I23" i="220"/>
  <c r="I24" i="220"/>
  <c r="I25" i="220"/>
  <c r="I26" i="220"/>
  <c r="I27" i="220"/>
  <c r="I28" i="220"/>
  <c r="I29" i="220"/>
  <c r="I30" i="220"/>
  <c r="I31" i="220"/>
  <c r="I32" i="220"/>
  <c r="I33" i="220"/>
  <c r="I34" i="220"/>
  <c r="I35" i="220"/>
  <c r="I36" i="220"/>
  <c r="I37" i="220"/>
  <c r="I38" i="220"/>
  <c r="I39" i="220"/>
  <c r="I40" i="220"/>
  <c r="I41" i="220"/>
  <c r="I42" i="220"/>
  <c r="I43" i="220"/>
  <c r="I44" i="220"/>
  <c r="I45" i="220"/>
  <c r="I46" i="220"/>
  <c r="I47" i="220"/>
  <c r="I48" i="220"/>
  <c r="I49" i="220"/>
  <c r="I50" i="220"/>
  <c r="I51" i="220"/>
  <c r="I52" i="220"/>
  <c r="I53" i="220"/>
  <c r="I54" i="220"/>
  <c r="I55" i="220"/>
  <c r="I56" i="220"/>
  <c r="I57" i="220"/>
  <c r="I58" i="220"/>
  <c r="I59" i="220"/>
  <c r="I60" i="220"/>
  <c r="I61" i="220"/>
  <c r="I62" i="220"/>
  <c r="I63" i="220"/>
  <c r="I64" i="220"/>
  <c r="I65" i="220"/>
  <c r="I66" i="220"/>
  <c r="I67" i="220"/>
  <c r="I68" i="220"/>
  <c r="I69" i="220"/>
  <c r="I70" i="220"/>
  <c r="I71" i="220"/>
  <c r="I72" i="220"/>
  <c r="I73" i="220"/>
  <c r="I74" i="220"/>
  <c r="I75" i="220"/>
  <c r="I76" i="220"/>
  <c r="I77" i="220"/>
  <c r="I78" i="220"/>
  <c r="I79" i="220"/>
  <c r="I80" i="220"/>
  <c r="I81" i="220"/>
  <c r="I82" i="220"/>
  <c r="I83" i="220"/>
  <c r="I84" i="220"/>
  <c r="I85" i="220"/>
  <c r="I86" i="220"/>
  <c r="I87" i="220"/>
  <c r="I88" i="220"/>
  <c r="I89" i="220"/>
  <c r="I90" i="220"/>
  <c r="I91" i="220"/>
  <c r="I92" i="220"/>
  <c r="I93" i="220"/>
  <c r="I94" i="220"/>
  <c r="I95" i="220"/>
  <c r="I96" i="220"/>
  <c r="I97" i="220"/>
  <c r="I98" i="220"/>
  <c r="I99" i="220"/>
  <c r="I100" i="220"/>
  <c r="I101" i="220"/>
  <c r="I102" i="220"/>
  <c r="I103" i="220"/>
  <c r="I104" i="220"/>
  <c r="I105" i="220"/>
  <c r="I106" i="220"/>
  <c r="I107" i="220"/>
  <c r="I108" i="220"/>
  <c r="I109" i="220"/>
  <c r="I110" i="220"/>
  <c r="I111" i="220"/>
  <c r="I112" i="220"/>
  <c r="I113" i="220"/>
  <c r="I19" i="220"/>
  <c r="F20" i="220"/>
  <c r="F23" i="220"/>
  <c r="F24" i="220"/>
  <c r="F26" i="220"/>
  <c r="F27" i="220"/>
  <c r="F28" i="220"/>
  <c r="F29" i="220"/>
  <c r="F30" i="220"/>
  <c r="F31" i="220"/>
  <c r="F33" i="220"/>
  <c r="F34" i="220"/>
  <c r="F35" i="220"/>
  <c r="F36" i="220"/>
  <c r="F37" i="220"/>
  <c r="F39" i="220"/>
  <c r="F40" i="220"/>
  <c r="F41" i="220"/>
  <c r="F42" i="220"/>
  <c r="F44" i="220"/>
  <c r="F45" i="220"/>
  <c r="F46" i="220"/>
  <c r="F47" i="220"/>
  <c r="F48" i="220"/>
  <c r="F50" i="220"/>
  <c r="F51" i="220"/>
  <c r="F53" i="220"/>
  <c r="F54" i="220"/>
  <c r="F55" i="220"/>
  <c r="F56" i="220"/>
  <c r="F57" i="220"/>
  <c r="F58" i="220"/>
  <c r="F59" i="220"/>
  <c r="F61" i="220"/>
  <c r="F63" i="220"/>
  <c r="F64" i="220"/>
  <c r="F65" i="220"/>
  <c r="F66" i="220"/>
  <c r="F67" i="220"/>
  <c r="F68" i="220"/>
  <c r="F70" i="220"/>
  <c r="F71" i="220"/>
  <c r="F72" i="220"/>
  <c r="F73" i="220"/>
  <c r="F74" i="220"/>
  <c r="F75" i="220"/>
  <c r="F76" i="220"/>
  <c r="F77" i="220"/>
  <c r="F78" i="220"/>
  <c r="F80" i="220"/>
  <c r="F81" i="220"/>
  <c r="F84" i="220"/>
  <c r="F89" i="220"/>
  <c r="F90" i="220"/>
  <c r="F91" i="220"/>
  <c r="F92" i="220"/>
  <c r="F93" i="220"/>
  <c r="F95" i="220"/>
  <c r="F96" i="220"/>
  <c r="F97" i="220"/>
  <c r="F100" i="220"/>
  <c r="F101" i="220"/>
  <c r="F102" i="220"/>
  <c r="F103" i="220"/>
  <c r="F104" i="220"/>
  <c r="F105" i="220"/>
  <c r="F107" i="220"/>
  <c r="F108" i="220"/>
  <c r="F110" i="220"/>
  <c r="F111" i="220"/>
  <c r="F112" i="220"/>
  <c r="F113" i="220"/>
  <c r="F19" i="220"/>
  <c r="C20" i="220"/>
  <c r="C21" i="220"/>
  <c r="C22" i="220"/>
  <c r="C23" i="220"/>
  <c r="C24" i="220"/>
  <c r="C25" i="220"/>
  <c r="C26" i="220"/>
  <c r="C27" i="220"/>
  <c r="C28" i="220"/>
  <c r="C29" i="220"/>
  <c r="C30" i="220"/>
  <c r="C31" i="220"/>
  <c r="C32" i="220"/>
  <c r="C33" i="220"/>
  <c r="C34" i="220"/>
  <c r="C35" i="220"/>
  <c r="C36" i="220"/>
  <c r="C37" i="220"/>
  <c r="C38" i="220"/>
  <c r="C39" i="220"/>
  <c r="C40" i="220"/>
  <c r="C41" i="220"/>
  <c r="C42" i="220"/>
  <c r="C43" i="220"/>
  <c r="C44" i="220"/>
  <c r="C45" i="220"/>
  <c r="C46" i="220"/>
  <c r="C47" i="220"/>
  <c r="C48" i="220"/>
  <c r="C49" i="220"/>
  <c r="C50" i="220"/>
  <c r="C51" i="220"/>
  <c r="C52" i="220"/>
  <c r="C53" i="220"/>
  <c r="C54" i="220"/>
  <c r="C55" i="220"/>
  <c r="C56" i="220"/>
  <c r="C57" i="220"/>
  <c r="C58" i="220"/>
  <c r="C59" i="220"/>
  <c r="C60" i="220"/>
  <c r="C61" i="220"/>
  <c r="C62" i="220"/>
  <c r="C63" i="220"/>
  <c r="C64" i="220"/>
  <c r="C65" i="220"/>
  <c r="C66" i="220"/>
  <c r="C67" i="220"/>
  <c r="C68" i="220"/>
  <c r="C69" i="220"/>
  <c r="C70" i="220"/>
  <c r="C71" i="220"/>
  <c r="C72" i="220"/>
  <c r="C73" i="220"/>
  <c r="C74" i="220"/>
  <c r="C75" i="220"/>
  <c r="C76" i="220"/>
  <c r="C77" i="220"/>
  <c r="C78" i="220"/>
  <c r="C79" i="220"/>
  <c r="C80" i="220"/>
  <c r="C81" i="220"/>
  <c r="C82" i="220"/>
  <c r="C83" i="220"/>
  <c r="C84" i="220"/>
  <c r="C85" i="220"/>
  <c r="C86" i="220"/>
  <c r="C87" i="220"/>
  <c r="C88" i="220"/>
  <c r="C89" i="220"/>
  <c r="C90" i="220"/>
  <c r="C91" i="220"/>
  <c r="C92" i="220"/>
  <c r="C93" i="220"/>
  <c r="C94" i="220"/>
  <c r="C95" i="220"/>
  <c r="C96" i="220"/>
  <c r="C97" i="220"/>
  <c r="C98" i="220"/>
  <c r="C99" i="220"/>
  <c r="C100" i="220"/>
  <c r="C101" i="220"/>
  <c r="C102" i="220"/>
  <c r="C103" i="220"/>
  <c r="C104" i="220"/>
  <c r="C105" i="220"/>
  <c r="C106" i="220"/>
  <c r="C107" i="220"/>
  <c r="C108" i="220"/>
  <c r="C109" i="220"/>
  <c r="C110" i="220"/>
  <c r="C111" i="220"/>
  <c r="C112" i="220"/>
  <c r="C113" i="220"/>
  <c r="C19" i="220"/>
  <c r="C18" i="221"/>
  <c r="C19" i="221"/>
  <c r="C20" i="221"/>
  <c r="C21" i="221"/>
  <c r="C22" i="221"/>
  <c r="C23" i="221"/>
  <c r="C24" i="221"/>
  <c r="C25" i="221"/>
  <c r="C26" i="221"/>
  <c r="C27" i="221"/>
  <c r="C28" i="221"/>
  <c r="C29" i="221"/>
  <c r="C30" i="221"/>
  <c r="C31" i="221"/>
  <c r="C32" i="221"/>
  <c r="C33" i="221"/>
  <c r="C34" i="221"/>
  <c r="C35" i="221"/>
  <c r="C36" i="221"/>
  <c r="C37" i="221"/>
  <c r="C38" i="221"/>
  <c r="C39" i="221"/>
  <c r="C40" i="221"/>
  <c r="C41" i="221"/>
  <c r="C42" i="221"/>
  <c r="C43" i="221"/>
  <c r="C44" i="221"/>
  <c r="C45" i="221"/>
  <c r="C46" i="221"/>
  <c r="C47" i="221"/>
  <c r="C48" i="221"/>
  <c r="C49" i="221"/>
  <c r="C50" i="221"/>
  <c r="C51" i="221"/>
  <c r="C52" i="221"/>
  <c r="C53" i="221"/>
  <c r="C54" i="221"/>
  <c r="C55" i="221"/>
  <c r="C56" i="221"/>
  <c r="C57" i="221"/>
  <c r="C58" i="221"/>
  <c r="C59" i="221"/>
  <c r="C60" i="221"/>
  <c r="C61" i="221"/>
  <c r="C63" i="221"/>
  <c r="C64" i="221"/>
  <c r="C65" i="221"/>
  <c r="C66" i="221"/>
  <c r="C67" i="221"/>
  <c r="C68" i="221"/>
  <c r="C69" i="221"/>
  <c r="C70" i="221"/>
  <c r="C71" i="221"/>
  <c r="C72" i="221"/>
  <c r="C73" i="221"/>
  <c r="C74" i="221"/>
  <c r="C75" i="221"/>
  <c r="C76" i="221"/>
  <c r="C77" i="221"/>
  <c r="C78" i="221"/>
  <c r="C79" i="221"/>
  <c r="C80" i="221"/>
  <c r="C81" i="221"/>
  <c r="C82" i="221"/>
  <c r="C83" i="221"/>
  <c r="C84" i="221"/>
  <c r="C85" i="221"/>
  <c r="C86" i="221"/>
  <c r="C87" i="221"/>
  <c r="C88" i="221"/>
  <c r="C89" i="221"/>
  <c r="C90" i="221"/>
  <c r="C91" i="221"/>
  <c r="C92" i="221"/>
  <c r="C93" i="221"/>
  <c r="C94" i="221"/>
  <c r="C95" i="221"/>
  <c r="C96" i="221"/>
  <c r="C97" i="221"/>
  <c r="C98" i="221"/>
  <c r="C99" i="221"/>
  <c r="C100" i="221"/>
  <c r="C101" i="221"/>
  <c r="C102" i="221"/>
  <c r="C103" i="221"/>
  <c r="C104" i="221"/>
  <c r="C105" i="221"/>
  <c r="C106" i="221"/>
  <c r="C108" i="221"/>
  <c r="C109" i="221"/>
  <c r="C110" i="221"/>
  <c r="C111" i="221"/>
  <c r="C17" i="221"/>
  <c r="E17" i="209"/>
  <c r="E18" i="209"/>
  <c r="E19" i="209"/>
  <c r="E20" i="209"/>
  <c r="E21" i="209"/>
  <c r="E22" i="209"/>
  <c r="E23" i="209"/>
  <c r="E24" i="209"/>
  <c r="E25" i="209"/>
  <c r="E26" i="209"/>
  <c r="E27" i="209"/>
  <c r="E28" i="209"/>
  <c r="E29" i="209"/>
  <c r="E30" i="209"/>
  <c r="E31" i="209"/>
  <c r="E32" i="209"/>
  <c r="E33" i="209"/>
  <c r="E34" i="209"/>
  <c r="E35" i="209"/>
  <c r="E36" i="209"/>
  <c r="E37" i="209"/>
  <c r="E38" i="209"/>
  <c r="E39" i="209"/>
  <c r="E40" i="209"/>
  <c r="E41" i="209"/>
  <c r="E42" i="209"/>
  <c r="E43" i="209"/>
  <c r="E44" i="209"/>
  <c r="E45" i="209"/>
  <c r="E46" i="209"/>
  <c r="E47" i="209"/>
  <c r="E48" i="209"/>
  <c r="E49" i="209"/>
  <c r="E50" i="209"/>
  <c r="E51" i="209"/>
  <c r="E52" i="209"/>
  <c r="E53" i="209"/>
  <c r="E54" i="209"/>
  <c r="E55" i="209"/>
  <c r="E56" i="209"/>
  <c r="E57" i="209"/>
  <c r="E58" i="209"/>
  <c r="E59" i="209"/>
  <c r="E60" i="209"/>
  <c r="E61" i="209"/>
  <c r="E62" i="209"/>
  <c r="E63" i="209"/>
  <c r="E64" i="209"/>
  <c r="E65" i="209"/>
  <c r="E66" i="209"/>
  <c r="E67" i="209"/>
  <c r="E68" i="209"/>
  <c r="E69" i="209"/>
  <c r="E70" i="209"/>
  <c r="E71" i="209"/>
  <c r="E72" i="209"/>
  <c r="E73" i="209"/>
  <c r="E74" i="209"/>
  <c r="E75" i="209"/>
  <c r="E76" i="209"/>
  <c r="E77" i="209"/>
  <c r="E78" i="209"/>
  <c r="E79" i="209"/>
  <c r="E80" i="209"/>
  <c r="E81" i="209"/>
  <c r="E82" i="209"/>
  <c r="E83" i="209"/>
  <c r="E84" i="209"/>
  <c r="E85" i="209"/>
  <c r="E86" i="209"/>
  <c r="E87" i="209"/>
  <c r="E88" i="209"/>
  <c r="E89" i="209"/>
  <c r="E90" i="209"/>
  <c r="E91" i="209"/>
  <c r="E92" i="209"/>
  <c r="E93" i="209"/>
  <c r="E94" i="209"/>
  <c r="E95" i="209"/>
  <c r="E96" i="209"/>
  <c r="E97" i="209"/>
  <c r="E98" i="209"/>
  <c r="E99" i="209"/>
  <c r="E100" i="209"/>
  <c r="E101" i="209"/>
  <c r="E102" i="209"/>
  <c r="E103" i="209"/>
  <c r="E104" i="209"/>
  <c r="E105" i="209"/>
  <c r="E106" i="209"/>
  <c r="E107" i="209"/>
  <c r="E108" i="209"/>
  <c r="E109" i="209"/>
  <c r="E110" i="209"/>
  <c r="E16" i="209"/>
  <c r="E18" i="181"/>
  <c r="E19" i="181"/>
  <c r="E20" i="181"/>
  <c r="E21" i="181"/>
  <c r="E22" i="181"/>
  <c r="E23" i="181"/>
  <c r="E24" i="181"/>
  <c r="E25" i="181"/>
  <c r="E26" i="181"/>
  <c r="E27" i="181"/>
  <c r="E28" i="181"/>
  <c r="E29" i="181"/>
  <c r="E30" i="181"/>
  <c r="E31" i="181"/>
  <c r="E32" i="181"/>
  <c r="E33" i="181"/>
  <c r="E34" i="181"/>
  <c r="E35" i="181"/>
  <c r="E36" i="181"/>
  <c r="E37" i="181"/>
  <c r="E38" i="181"/>
  <c r="E39" i="181"/>
  <c r="E40" i="181"/>
  <c r="E41" i="181"/>
  <c r="E42" i="181"/>
  <c r="E43" i="181"/>
  <c r="E44" i="181"/>
  <c r="E45" i="181"/>
  <c r="E46" i="181"/>
  <c r="E47" i="181"/>
  <c r="E48" i="181"/>
  <c r="E49" i="181"/>
  <c r="E50" i="181"/>
  <c r="E51" i="181"/>
  <c r="E52" i="181"/>
  <c r="E53" i="181"/>
  <c r="E54" i="181"/>
  <c r="E55" i="181"/>
  <c r="E56" i="181"/>
  <c r="E57" i="181"/>
  <c r="E58" i="181"/>
  <c r="E59" i="181"/>
  <c r="E60" i="181"/>
  <c r="E61" i="181"/>
  <c r="E62" i="181"/>
  <c r="E63" i="181"/>
  <c r="E64" i="181"/>
  <c r="E65" i="181"/>
  <c r="E66" i="181"/>
  <c r="E67" i="181"/>
  <c r="E68" i="181"/>
  <c r="E69" i="181"/>
  <c r="E70" i="181"/>
  <c r="E71" i="181"/>
  <c r="E72" i="181"/>
  <c r="E73" i="181"/>
  <c r="E74" i="181"/>
  <c r="E75" i="181"/>
  <c r="E76" i="181"/>
  <c r="E77" i="181"/>
  <c r="E78" i="181"/>
  <c r="E79" i="181"/>
  <c r="E80" i="181"/>
  <c r="E81" i="181"/>
  <c r="E82" i="181"/>
  <c r="E83" i="181"/>
  <c r="E84" i="181"/>
  <c r="E85" i="181"/>
  <c r="E86" i="181"/>
  <c r="E87" i="181"/>
  <c r="E88" i="181"/>
  <c r="E89" i="181"/>
  <c r="E90" i="181"/>
  <c r="E91" i="181"/>
  <c r="E92" i="181"/>
  <c r="E93" i="181"/>
  <c r="E94" i="181"/>
  <c r="E95" i="181"/>
  <c r="E96" i="181"/>
  <c r="E97" i="181"/>
  <c r="E98" i="181"/>
  <c r="E99" i="181"/>
  <c r="E100" i="181"/>
  <c r="E101" i="181"/>
  <c r="E102" i="181"/>
  <c r="E103" i="181"/>
  <c r="E104" i="181"/>
  <c r="E105" i="181"/>
  <c r="E106" i="181"/>
  <c r="E107" i="181"/>
  <c r="E108" i="181"/>
  <c r="E109" i="181"/>
  <c r="E110" i="181"/>
  <c r="E111" i="181"/>
  <c r="E17" i="181"/>
  <c r="G18" i="180"/>
  <c r="G19" i="180"/>
  <c r="G20" i="180"/>
  <c r="G21" i="180"/>
  <c r="G22" i="180"/>
  <c r="G23" i="180"/>
  <c r="G24" i="180"/>
  <c r="G25" i="180"/>
  <c r="G26" i="180"/>
  <c r="G27" i="180"/>
  <c r="G28" i="180"/>
  <c r="G29" i="180"/>
  <c r="G30" i="180"/>
  <c r="G31" i="180"/>
  <c r="G32" i="180"/>
  <c r="G33" i="180"/>
  <c r="G34" i="180"/>
  <c r="G35" i="180"/>
  <c r="G36" i="180"/>
  <c r="G37" i="180"/>
  <c r="G38" i="180"/>
  <c r="G39" i="180"/>
  <c r="G40" i="180"/>
  <c r="G41" i="180"/>
  <c r="G42" i="180"/>
  <c r="G43" i="180"/>
  <c r="G44" i="180"/>
  <c r="G45" i="180"/>
  <c r="G46" i="180"/>
  <c r="G47" i="180"/>
  <c r="G48" i="180"/>
  <c r="G49" i="180"/>
  <c r="G50" i="180"/>
  <c r="G51" i="180"/>
  <c r="G52" i="180"/>
  <c r="G53" i="180"/>
  <c r="G54" i="180"/>
  <c r="G55" i="180"/>
  <c r="G56" i="180"/>
  <c r="G57" i="180"/>
  <c r="G58" i="180"/>
  <c r="G59" i="180"/>
  <c r="G60" i="180"/>
  <c r="G61" i="180"/>
  <c r="G62" i="180"/>
  <c r="G63" i="180"/>
  <c r="G64" i="180"/>
  <c r="G65" i="180"/>
  <c r="G66" i="180"/>
  <c r="G67" i="180"/>
  <c r="G68" i="180"/>
  <c r="G69" i="180"/>
  <c r="G70" i="180"/>
  <c r="G71" i="180"/>
  <c r="G72" i="180"/>
  <c r="G73" i="180"/>
  <c r="G74" i="180"/>
  <c r="G75" i="180"/>
  <c r="G76" i="180"/>
  <c r="G77" i="180"/>
  <c r="G78" i="180"/>
  <c r="G79" i="180"/>
  <c r="G80" i="180"/>
  <c r="G81" i="180"/>
  <c r="G82" i="180"/>
  <c r="G83" i="180"/>
  <c r="G84" i="180"/>
  <c r="G85" i="180"/>
  <c r="G86" i="180"/>
  <c r="G87" i="180"/>
  <c r="G88" i="180"/>
  <c r="G89" i="180"/>
  <c r="G90" i="180"/>
  <c r="G91" i="180"/>
  <c r="G92" i="180"/>
  <c r="G93" i="180"/>
  <c r="G94" i="180"/>
  <c r="G95" i="180"/>
  <c r="G96" i="180"/>
  <c r="G97" i="180"/>
  <c r="G98" i="180"/>
  <c r="G99" i="180"/>
  <c r="G100" i="180"/>
  <c r="G101" i="180"/>
  <c r="G102" i="180"/>
  <c r="G103" i="180"/>
  <c r="G104" i="180"/>
  <c r="G105" i="180"/>
  <c r="G106" i="180"/>
  <c r="G107" i="180"/>
  <c r="G108" i="180"/>
  <c r="G109" i="180"/>
  <c r="G110" i="180"/>
  <c r="G111" i="180"/>
  <c r="G17" i="180"/>
  <c r="E18" i="180"/>
  <c r="E19" i="180"/>
  <c r="E20" i="180"/>
  <c r="E21" i="180"/>
  <c r="E22" i="180"/>
  <c r="E23" i="180"/>
  <c r="E24" i="180"/>
  <c r="E25" i="180"/>
  <c r="E26" i="180"/>
  <c r="E27" i="180"/>
  <c r="E28" i="180"/>
  <c r="E29" i="180"/>
  <c r="E30" i="180"/>
  <c r="E31" i="180"/>
  <c r="E32" i="180"/>
  <c r="E33" i="180"/>
  <c r="E34" i="180"/>
  <c r="E35" i="180"/>
  <c r="E36" i="180"/>
  <c r="E37" i="180"/>
  <c r="E38" i="180"/>
  <c r="E39" i="180"/>
  <c r="E40" i="180"/>
  <c r="E41" i="180"/>
  <c r="E42" i="180"/>
  <c r="E43" i="180"/>
  <c r="E44" i="180"/>
  <c r="E45" i="180"/>
  <c r="E46" i="180"/>
  <c r="E47" i="180"/>
  <c r="E48" i="180"/>
  <c r="E49" i="180"/>
  <c r="E50" i="180"/>
  <c r="E51" i="180"/>
  <c r="E52" i="180"/>
  <c r="E53" i="180"/>
  <c r="E54" i="180"/>
  <c r="E55" i="180"/>
  <c r="E56" i="180"/>
  <c r="E57" i="180"/>
  <c r="E58" i="180"/>
  <c r="E59" i="180"/>
  <c r="E60" i="180"/>
  <c r="E61" i="180"/>
  <c r="E62" i="180"/>
  <c r="E63" i="180"/>
  <c r="E64" i="180"/>
  <c r="E65" i="180"/>
  <c r="E66" i="180"/>
  <c r="E67" i="180"/>
  <c r="E68" i="180"/>
  <c r="E69" i="180"/>
  <c r="E70" i="180"/>
  <c r="E71" i="180"/>
  <c r="E72" i="180"/>
  <c r="E73" i="180"/>
  <c r="E74" i="180"/>
  <c r="E75" i="180"/>
  <c r="E76" i="180"/>
  <c r="E77" i="180"/>
  <c r="E78" i="180"/>
  <c r="E79" i="180"/>
  <c r="E80" i="180"/>
  <c r="E81" i="180"/>
  <c r="E82" i="180"/>
  <c r="E83" i="180"/>
  <c r="E84" i="180"/>
  <c r="E85" i="180"/>
  <c r="E86" i="180"/>
  <c r="E87" i="180"/>
  <c r="E88" i="180"/>
  <c r="E89" i="180"/>
  <c r="E90" i="180"/>
  <c r="E91" i="180"/>
  <c r="E92" i="180"/>
  <c r="E93" i="180"/>
  <c r="E94" i="180"/>
  <c r="E95" i="180"/>
  <c r="E96" i="180"/>
  <c r="E97" i="180"/>
  <c r="E98" i="180"/>
  <c r="E99" i="180"/>
  <c r="E100" i="180"/>
  <c r="E101" i="180"/>
  <c r="E102" i="180"/>
  <c r="E103" i="180"/>
  <c r="E104" i="180"/>
  <c r="E105" i="180"/>
  <c r="E106" i="180"/>
  <c r="E107" i="180"/>
  <c r="E108" i="180"/>
  <c r="E109" i="180"/>
  <c r="E110" i="180"/>
  <c r="E111" i="180"/>
  <c r="E17" i="180"/>
  <c r="L18" i="169"/>
  <c r="L19" i="169"/>
  <c r="L20" i="169"/>
  <c r="L21" i="169"/>
  <c r="L22" i="169"/>
  <c r="L23" i="169"/>
  <c r="L24" i="169"/>
  <c r="L25" i="169"/>
  <c r="L26" i="169"/>
  <c r="L27" i="169"/>
  <c r="L28" i="169"/>
  <c r="L29" i="169"/>
  <c r="L30" i="169"/>
  <c r="L31" i="169"/>
  <c r="L32" i="169"/>
  <c r="L33" i="169"/>
  <c r="L34" i="169"/>
  <c r="L35" i="169"/>
  <c r="L36" i="169"/>
  <c r="L37" i="169"/>
  <c r="L38" i="169"/>
  <c r="L39" i="169"/>
  <c r="L40" i="169"/>
  <c r="L41" i="169"/>
  <c r="L42" i="169"/>
  <c r="L43" i="169"/>
  <c r="L44" i="169"/>
  <c r="L45" i="169"/>
  <c r="L46" i="169"/>
  <c r="L47" i="169"/>
  <c r="L48" i="169"/>
  <c r="L49" i="169"/>
  <c r="L50" i="169"/>
  <c r="L51" i="169"/>
  <c r="L52" i="169"/>
  <c r="L53" i="169"/>
  <c r="L54" i="169"/>
  <c r="L55" i="169"/>
  <c r="L56" i="169"/>
  <c r="L57" i="169"/>
  <c r="L58" i="169"/>
  <c r="L59" i="169"/>
  <c r="L60" i="169"/>
  <c r="L61" i="169"/>
  <c r="L62" i="169"/>
  <c r="L63" i="169"/>
  <c r="L64" i="169"/>
  <c r="L65" i="169"/>
  <c r="L66" i="169"/>
  <c r="L67" i="169"/>
  <c r="L68" i="169"/>
  <c r="L69" i="169"/>
  <c r="L70" i="169"/>
  <c r="L71" i="169"/>
  <c r="L72" i="169"/>
  <c r="L73" i="169"/>
  <c r="L74" i="169"/>
  <c r="L75" i="169"/>
  <c r="L76" i="169"/>
  <c r="L77" i="169"/>
  <c r="L78" i="169"/>
  <c r="L79" i="169"/>
  <c r="L80" i="169"/>
  <c r="L81" i="169"/>
  <c r="L82" i="169"/>
  <c r="L83" i="169"/>
  <c r="L84" i="169"/>
  <c r="L85" i="169"/>
  <c r="L86" i="169"/>
  <c r="L87" i="169"/>
  <c r="L88" i="169"/>
  <c r="L89" i="169"/>
  <c r="L90" i="169"/>
  <c r="L91" i="169"/>
  <c r="L92" i="169"/>
  <c r="L93" i="169"/>
  <c r="L94" i="169"/>
  <c r="L95" i="169"/>
  <c r="L96" i="169"/>
  <c r="L97" i="169"/>
  <c r="L98" i="169"/>
  <c r="L99" i="169"/>
  <c r="L100" i="169"/>
  <c r="L101" i="169"/>
  <c r="L102" i="169"/>
  <c r="L103" i="169"/>
  <c r="L104" i="169"/>
  <c r="L105" i="169"/>
  <c r="L106" i="169"/>
  <c r="L107" i="169"/>
  <c r="L108" i="169"/>
  <c r="L109" i="169"/>
  <c r="L110" i="169"/>
  <c r="L111" i="169"/>
  <c r="L17" i="169"/>
  <c r="H18" i="169"/>
  <c r="H19" i="169"/>
  <c r="H20" i="169"/>
  <c r="H21" i="169"/>
  <c r="H22" i="169"/>
  <c r="H23" i="169"/>
  <c r="H24" i="169"/>
  <c r="H25" i="169"/>
  <c r="H26" i="169"/>
  <c r="H27" i="169"/>
  <c r="H28" i="169"/>
  <c r="H29" i="169"/>
  <c r="H30" i="169"/>
  <c r="H31" i="169"/>
  <c r="H32" i="169"/>
  <c r="H33" i="169"/>
  <c r="H34" i="169"/>
  <c r="H35" i="169"/>
  <c r="H36" i="169"/>
  <c r="H37" i="169"/>
  <c r="H38" i="169"/>
  <c r="H39" i="169"/>
  <c r="H40" i="169"/>
  <c r="H41" i="169"/>
  <c r="H42" i="169"/>
  <c r="H43" i="169"/>
  <c r="H44" i="169"/>
  <c r="H45" i="169"/>
  <c r="H46" i="169"/>
  <c r="H47" i="169"/>
  <c r="H48" i="169"/>
  <c r="H49" i="169"/>
  <c r="H50" i="169"/>
  <c r="H51" i="169"/>
  <c r="H52" i="169"/>
  <c r="H53" i="169"/>
  <c r="H54" i="169"/>
  <c r="H55" i="169"/>
  <c r="H56" i="169"/>
  <c r="H57" i="169"/>
  <c r="H58" i="169"/>
  <c r="H59" i="169"/>
  <c r="H60" i="169"/>
  <c r="H61" i="169"/>
  <c r="H62" i="169"/>
  <c r="H63" i="169"/>
  <c r="H64" i="169"/>
  <c r="H65" i="169"/>
  <c r="H66" i="169"/>
  <c r="H67" i="169"/>
  <c r="H68" i="169"/>
  <c r="H69" i="169"/>
  <c r="H70" i="169"/>
  <c r="H71" i="169"/>
  <c r="H72" i="169"/>
  <c r="H73" i="169"/>
  <c r="H74" i="169"/>
  <c r="H75" i="169"/>
  <c r="H76" i="169"/>
  <c r="H77" i="169"/>
  <c r="H78" i="169"/>
  <c r="H79" i="169"/>
  <c r="H80" i="169"/>
  <c r="H81" i="169"/>
  <c r="H82" i="169"/>
  <c r="H83" i="169"/>
  <c r="H84" i="169"/>
  <c r="H85" i="169"/>
  <c r="H86" i="169"/>
  <c r="H87" i="169"/>
  <c r="H88" i="169"/>
  <c r="H89" i="169"/>
  <c r="H90" i="169"/>
  <c r="H91" i="169"/>
  <c r="H92" i="169"/>
  <c r="H93" i="169"/>
  <c r="H94" i="169"/>
  <c r="H95" i="169"/>
  <c r="H96" i="169"/>
  <c r="H97" i="169"/>
  <c r="H98" i="169"/>
  <c r="H99" i="169"/>
  <c r="H100" i="169"/>
  <c r="H101" i="169"/>
  <c r="H102" i="169"/>
  <c r="H103" i="169"/>
  <c r="H104" i="169"/>
  <c r="H105" i="169"/>
  <c r="H106" i="169"/>
  <c r="H107" i="169"/>
  <c r="H108" i="169"/>
  <c r="H109" i="169"/>
  <c r="H110" i="169"/>
  <c r="H111" i="169"/>
  <c r="H17" i="169"/>
  <c r="D18" i="169"/>
  <c r="D19" i="169"/>
  <c r="D20" i="169"/>
  <c r="D21" i="169"/>
  <c r="D22" i="169"/>
  <c r="D23" i="169"/>
  <c r="D24" i="169"/>
  <c r="D25" i="169"/>
  <c r="D26" i="169"/>
  <c r="D27" i="169"/>
  <c r="D28" i="169"/>
  <c r="D29" i="169"/>
  <c r="D30" i="169"/>
  <c r="D31" i="169"/>
  <c r="D32" i="169"/>
  <c r="D33" i="169"/>
  <c r="D34" i="169"/>
  <c r="D35" i="169"/>
  <c r="D36" i="169"/>
  <c r="D37" i="169"/>
  <c r="D38" i="169"/>
  <c r="D39" i="169"/>
  <c r="D40" i="169"/>
  <c r="D41" i="169"/>
  <c r="D42" i="169"/>
  <c r="D43" i="169"/>
  <c r="D44" i="169"/>
  <c r="D45" i="169"/>
  <c r="D46" i="169"/>
  <c r="D47" i="169"/>
  <c r="D48" i="169"/>
  <c r="D49" i="169"/>
  <c r="D50" i="169"/>
  <c r="D51" i="169"/>
  <c r="D52" i="169"/>
  <c r="D53" i="169"/>
  <c r="D54" i="169"/>
  <c r="D55" i="169"/>
  <c r="D56" i="169"/>
  <c r="D57" i="169"/>
  <c r="D58" i="169"/>
  <c r="D59" i="169"/>
  <c r="D60" i="169"/>
  <c r="D61" i="169"/>
  <c r="D62" i="169"/>
  <c r="D63" i="169"/>
  <c r="D64" i="169"/>
  <c r="D65" i="169"/>
  <c r="D66" i="169"/>
  <c r="D67" i="169"/>
  <c r="D68" i="169"/>
  <c r="D69" i="169"/>
  <c r="D70" i="169"/>
  <c r="D71" i="169"/>
  <c r="D72" i="169"/>
  <c r="D73" i="169"/>
  <c r="D74" i="169"/>
  <c r="D75" i="169"/>
  <c r="D76" i="169"/>
  <c r="D77" i="169"/>
  <c r="D78" i="169"/>
  <c r="D79" i="169"/>
  <c r="D80" i="169"/>
  <c r="D81" i="169"/>
  <c r="D82" i="169"/>
  <c r="D83" i="169"/>
  <c r="D84" i="169"/>
  <c r="D85" i="169"/>
  <c r="D86" i="169"/>
  <c r="D87" i="169"/>
  <c r="D88" i="169"/>
  <c r="D89" i="169"/>
  <c r="D90" i="169"/>
  <c r="D91" i="169"/>
  <c r="D92" i="169"/>
  <c r="D93" i="169"/>
  <c r="D94" i="169"/>
  <c r="D95" i="169"/>
  <c r="D96" i="169"/>
  <c r="D97" i="169"/>
  <c r="D98" i="169"/>
  <c r="D99" i="169"/>
  <c r="D100" i="169"/>
  <c r="D101" i="169"/>
  <c r="D102" i="169"/>
  <c r="D103" i="169"/>
  <c r="D104" i="169"/>
  <c r="D105" i="169"/>
  <c r="D106" i="169"/>
  <c r="D107" i="169"/>
  <c r="D108" i="169"/>
  <c r="D109" i="169"/>
  <c r="D110" i="169"/>
  <c r="D111" i="169"/>
  <c r="D17" i="169"/>
  <c r="L18" i="139"/>
  <c r="L19" i="139"/>
  <c r="L20" i="139"/>
  <c r="L21" i="139"/>
  <c r="L22" i="139"/>
  <c r="L23" i="139"/>
  <c r="L24" i="139"/>
  <c r="L25" i="139"/>
  <c r="L26" i="139"/>
  <c r="L27" i="139"/>
  <c r="L28" i="139"/>
  <c r="L29" i="139"/>
  <c r="L30" i="139"/>
  <c r="L31" i="139"/>
  <c r="L32" i="139"/>
  <c r="L33" i="139"/>
  <c r="L34" i="139"/>
  <c r="L35" i="139"/>
  <c r="L36" i="139"/>
  <c r="L37" i="139"/>
  <c r="L38" i="139"/>
  <c r="L39" i="139"/>
  <c r="L40" i="139"/>
  <c r="L41" i="139"/>
  <c r="L42" i="139"/>
  <c r="L43" i="139"/>
  <c r="L44" i="139"/>
  <c r="L45" i="139"/>
  <c r="L46" i="139"/>
  <c r="L47" i="139"/>
  <c r="L48" i="139"/>
  <c r="L49" i="139"/>
  <c r="L50" i="139"/>
  <c r="L51" i="139"/>
  <c r="L52" i="139"/>
  <c r="L53" i="139"/>
  <c r="L54" i="139"/>
  <c r="L55" i="139"/>
  <c r="L56" i="139"/>
  <c r="L57" i="139"/>
  <c r="L58" i="139"/>
  <c r="L59" i="139"/>
  <c r="L60" i="139"/>
  <c r="L61" i="139"/>
  <c r="L62" i="139"/>
  <c r="L63" i="139"/>
  <c r="L64" i="139"/>
  <c r="L65" i="139"/>
  <c r="L66" i="139"/>
  <c r="L67" i="139"/>
  <c r="L68" i="139"/>
  <c r="L69" i="139"/>
  <c r="L70" i="139"/>
  <c r="L71" i="139"/>
  <c r="L72" i="139"/>
  <c r="L73" i="139"/>
  <c r="L74" i="139"/>
  <c r="L75" i="139"/>
  <c r="L76" i="139"/>
  <c r="L77" i="139"/>
  <c r="L78" i="139"/>
  <c r="L79" i="139"/>
  <c r="L80" i="139"/>
  <c r="L81" i="139"/>
  <c r="L82" i="139"/>
  <c r="L83" i="139"/>
  <c r="L84" i="139"/>
  <c r="L85" i="139"/>
  <c r="L86" i="139"/>
  <c r="L87" i="139"/>
  <c r="L88" i="139"/>
  <c r="L89" i="139"/>
  <c r="L90" i="139"/>
  <c r="L91" i="139"/>
  <c r="L92" i="139"/>
  <c r="L93" i="139"/>
  <c r="L94" i="139"/>
  <c r="L95" i="139"/>
  <c r="L96" i="139"/>
  <c r="L97" i="139"/>
  <c r="L98" i="139"/>
  <c r="L99" i="139"/>
  <c r="L100" i="139"/>
  <c r="L101" i="139"/>
  <c r="L102" i="139"/>
  <c r="L103" i="139"/>
  <c r="L104" i="139"/>
  <c r="L105" i="139"/>
  <c r="L106" i="139"/>
  <c r="L107" i="139"/>
  <c r="L108" i="139"/>
  <c r="L109" i="139"/>
  <c r="L110" i="139"/>
  <c r="L111" i="139"/>
  <c r="L17" i="139"/>
  <c r="H18" i="139"/>
  <c r="H19" i="139"/>
  <c r="H20" i="139"/>
  <c r="H21" i="139"/>
  <c r="H22" i="139"/>
  <c r="H23" i="139"/>
  <c r="H24" i="139"/>
  <c r="H25" i="139"/>
  <c r="H26" i="139"/>
  <c r="H27" i="139"/>
  <c r="H28" i="139"/>
  <c r="H29" i="139"/>
  <c r="H30" i="139"/>
  <c r="H31" i="139"/>
  <c r="H32" i="139"/>
  <c r="H33" i="139"/>
  <c r="H34" i="139"/>
  <c r="H35" i="139"/>
  <c r="H36" i="139"/>
  <c r="H37" i="139"/>
  <c r="H38" i="139"/>
  <c r="H39" i="139"/>
  <c r="H40" i="139"/>
  <c r="H41" i="139"/>
  <c r="H42" i="139"/>
  <c r="H43" i="139"/>
  <c r="H44" i="139"/>
  <c r="H45" i="139"/>
  <c r="H46" i="139"/>
  <c r="H47" i="139"/>
  <c r="H48" i="139"/>
  <c r="H49" i="139"/>
  <c r="H50" i="139"/>
  <c r="H51" i="139"/>
  <c r="H52" i="139"/>
  <c r="H53" i="139"/>
  <c r="H54" i="139"/>
  <c r="H55" i="139"/>
  <c r="H56" i="139"/>
  <c r="H57" i="139"/>
  <c r="H58" i="139"/>
  <c r="H59" i="139"/>
  <c r="H60" i="139"/>
  <c r="H61" i="139"/>
  <c r="H62" i="139"/>
  <c r="H63" i="139"/>
  <c r="H64" i="139"/>
  <c r="H65" i="139"/>
  <c r="H66" i="139"/>
  <c r="H67" i="139"/>
  <c r="H68" i="139"/>
  <c r="H69" i="139"/>
  <c r="H70" i="139"/>
  <c r="H71" i="139"/>
  <c r="H72" i="139"/>
  <c r="H73" i="139"/>
  <c r="H74" i="139"/>
  <c r="H75" i="139"/>
  <c r="H76" i="139"/>
  <c r="H77" i="139"/>
  <c r="H78" i="139"/>
  <c r="H79" i="139"/>
  <c r="H80" i="139"/>
  <c r="H81" i="139"/>
  <c r="H82" i="139"/>
  <c r="H83" i="139"/>
  <c r="H84" i="139"/>
  <c r="H85" i="139"/>
  <c r="H86" i="139"/>
  <c r="H87" i="139"/>
  <c r="H88" i="139"/>
  <c r="H89" i="139"/>
  <c r="H90" i="139"/>
  <c r="H91" i="139"/>
  <c r="H92" i="139"/>
  <c r="H93" i="139"/>
  <c r="H94" i="139"/>
  <c r="H95" i="139"/>
  <c r="H96" i="139"/>
  <c r="H97" i="139"/>
  <c r="H98" i="139"/>
  <c r="H99" i="139"/>
  <c r="H100" i="139"/>
  <c r="H101" i="139"/>
  <c r="H102" i="139"/>
  <c r="H103" i="139"/>
  <c r="H104" i="139"/>
  <c r="H105" i="139"/>
  <c r="H106" i="139"/>
  <c r="H107" i="139"/>
  <c r="H108" i="139"/>
  <c r="H109" i="139"/>
  <c r="H110" i="139"/>
  <c r="H111" i="139"/>
  <c r="H17" i="139"/>
  <c r="D18" i="139"/>
  <c r="D19" i="139"/>
  <c r="D20" i="139"/>
  <c r="D21" i="139"/>
  <c r="D22" i="139"/>
  <c r="D23" i="139"/>
  <c r="D24" i="139"/>
  <c r="D25" i="139"/>
  <c r="D26" i="139"/>
  <c r="D27" i="139"/>
  <c r="D28" i="139"/>
  <c r="D29" i="139"/>
  <c r="D30" i="139"/>
  <c r="D31" i="139"/>
  <c r="D32" i="139"/>
  <c r="D33" i="139"/>
  <c r="D34" i="139"/>
  <c r="D35" i="139"/>
  <c r="D36" i="139"/>
  <c r="D37" i="139"/>
  <c r="D38" i="139"/>
  <c r="D39" i="139"/>
  <c r="D40" i="139"/>
  <c r="D41" i="139"/>
  <c r="D42" i="139"/>
  <c r="D43" i="139"/>
  <c r="D44" i="139"/>
  <c r="D45" i="139"/>
  <c r="D46" i="139"/>
  <c r="D47" i="139"/>
  <c r="D48" i="139"/>
  <c r="D49" i="139"/>
  <c r="D50" i="139"/>
  <c r="D51" i="139"/>
  <c r="D52" i="139"/>
  <c r="D53" i="139"/>
  <c r="D54" i="139"/>
  <c r="D55" i="139"/>
  <c r="D56" i="139"/>
  <c r="D57" i="139"/>
  <c r="D58" i="139"/>
  <c r="D59" i="139"/>
  <c r="D60" i="139"/>
  <c r="D61" i="139"/>
  <c r="D62" i="139"/>
  <c r="D63" i="139"/>
  <c r="D64" i="139"/>
  <c r="D65" i="139"/>
  <c r="D66" i="139"/>
  <c r="D67" i="139"/>
  <c r="D68" i="139"/>
  <c r="D69" i="139"/>
  <c r="D70" i="139"/>
  <c r="D71" i="139"/>
  <c r="D72" i="139"/>
  <c r="D73" i="139"/>
  <c r="D74" i="139"/>
  <c r="D75" i="139"/>
  <c r="D76" i="139"/>
  <c r="D77" i="139"/>
  <c r="D78" i="139"/>
  <c r="D79" i="139"/>
  <c r="D80" i="139"/>
  <c r="D81" i="139"/>
  <c r="D82" i="139"/>
  <c r="D83" i="139"/>
  <c r="D84" i="139"/>
  <c r="D85" i="139"/>
  <c r="D86" i="139"/>
  <c r="D87" i="139"/>
  <c r="D88" i="139"/>
  <c r="D89" i="139"/>
  <c r="D90" i="139"/>
  <c r="D91" i="139"/>
  <c r="D92" i="139"/>
  <c r="D93" i="139"/>
  <c r="D94" i="139"/>
  <c r="D95" i="139"/>
  <c r="D96" i="139"/>
  <c r="D97" i="139"/>
  <c r="D98" i="139"/>
  <c r="D99" i="139"/>
  <c r="D100" i="139"/>
  <c r="D101" i="139"/>
  <c r="D102" i="139"/>
  <c r="D103" i="139"/>
  <c r="D104" i="139"/>
  <c r="D105" i="139"/>
  <c r="D106" i="139"/>
  <c r="D107" i="139"/>
  <c r="D108" i="139"/>
  <c r="D109" i="139"/>
  <c r="D110" i="139"/>
  <c r="D111" i="139"/>
  <c r="D17" i="139"/>
  <c r="F17" i="230"/>
  <c r="F18" i="230"/>
  <c r="F19" i="230"/>
  <c r="F20" i="230"/>
  <c r="F21" i="230"/>
  <c r="F22" i="230"/>
  <c r="F23" i="230"/>
  <c r="F24" i="230"/>
  <c r="F25" i="230"/>
  <c r="F26" i="230"/>
  <c r="F27" i="230"/>
  <c r="F28" i="230"/>
  <c r="F29" i="230"/>
  <c r="F30" i="230"/>
  <c r="F31" i="230"/>
  <c r="F32" i="230"/>
  <c r="F33" i="230"/>
  <c r="F34" i="230"/>
  <c r="F35" i="230"/>
  <c r="F36" i="230"/>
  <c r="F37" i="230"/>
  <c r="F38" i="230"/>
  <c r="F39" i="230"/>
  <c r="F40" i="230"/>
  <c r="F41" i="230"/>
  <c r="F42" i="230"/>
  <c r="F43" i="230"/>
  <c r="F44" i="230"/>
  <c r="F45" i="230"/>
  <c r="F46" i="230"/>
  <c r="F47" i="230"/>
  <c r="F48" i="230"/>
  <c r="F49" i="230"/>
  <c r="F50" i="230"/>
  <c r="F51" i="230"/>
  <c r="F52" i="230"/>
  <c r="F53" i="230"/>
  <c r="F54" i="230"/>
  <c r="F55" i="230"/>
  <c r="F56" i="230"/>
  <c r="F57" i="230"/>
  <c r="F58" i="230"/>
  <c r="F59" i="230"/>
  <c r="F60" i="230"/>
  <c r="F61" i="230"/>
  <c r="F62" i="230"/>
  <c r="F63" i="230"/>
  <c r="F64" i="230"/>
  <c r="F65" i="230"/>
  <c r="F66" i="230"/>
  <c r="F67" i="230"/>
  <c r="F68" i="230"/>
  <c r="F69" i="230"/>
  <c r="F70" i="230"/>
  <c r="F71" i="230"/>
  <c r="F72" i="230"/>
  <c r="F73" i="230"/>
  <c r="F74" i="230"/>
  <c r="F75" i="230"/>
  <c r="F76" i="230"/>
  <c r="F77" i="230"/>
  <c r="F78" i="230"/>
  <c r="F79" i="230"/>
  <c r="F80" i="230"/>
  <c r="F81" i="230"/>
  <c r="F82" i="230"/>
  <c r="F83" i="230"/>
  <c r="F84" i="230"/>
  <c r="F85" i="230"/>
  <c r="F86" i="230"/>
  <c r="F87" i="230"/>
  <c r="F88" i="230"/>
  <c r="F89" i="230"/>
  <c r="F90" i="230"/>
  <c r="F91" i="230"/>
  <c r="F92" i="230"/>
  <c r="F93" i="230"/>
  <c r="F94" i="230"/>
  <c r="F95" i="230"/>
  <c r="F96" i="230"/>
  <c r="F97" i="230"/>
  <c r="F98" i="230"/>
  <c r="F99" i="230"/>
  <c r="F100" i="230"/>
  <c r="F101" i="230"/>
  <c r="F102" i="230"/>
  <c r="F103" i="230"/>
  <c r="F104" i="230"/>
  <c r="F105" i="230"/>
  <c r="F106" i="230"/>
  <c r="F107" i="230"/>
  <c r="F108" i="230"/>
  <c r="F109" i="230"/>
  <c r="F110" i="230"/>
  <c r="F16" i="230"/>
  <c r="D17" i="229"/>
  <c r="D18" i="229"/>
  <c r="D19" i="229"/>
  <c r="D20" i="229"/>
  <c r="D21" i="229"/>
  <c r="D22" i="229"/>
  <c r="D23" i="229"/>
  <c r="D24" i="229"/>
  <c r="D25" i="229"/>
  <c r="D26" i="229"/>
  <c r="D27" i="229"/>
  <c r="D28" i="229"/>
  <c r="D29" i="229"/>
  <c r="D30" i="229"/>
  <c r="D31" i="229"/>
  <c r="D32" i="229"/>
  <c r="D33" i="229"/>
  <c r="D34" i="229"/>
  <c r="D35" i="229"/>
  <c r="D36" i="229"/>
  <c r="D37" i="229"/>
  <c r="D38" i="229"/>
  <c r="D39" i="229"/>
  <c r="D40" i="229"/>
  <c r="D41" i="229"/>
  <c r="D42" i="229"/>
  <c r="D43" i="229"/>
  <c r="D44" i="229"/>
  <c r="D45" i="229"/>
  <c r="D46" i="229"/>
  <c r="D47" i="229"/>
  <c r="D48" i="229"/>
  <c r="D50" i="229"/>
  <c r="D51" i="229"/>
  <c r="D52" i="229"/>
  <c r="D53" i="229"/>
  <c r="D54" i="229"/>
  <c r="D55" i="229"/>
  <c r="D56" i="229"/>
  <c r="D58" i="229"/>
  <c r="D60" i="229"/>
  <c r="D61" i="229"/>
  <c r="D62" i="229"/>
  <c r="D64" i="229"/>
  <c r="D65" i="229"/>
  <c r="D66" i="229"/>
  <c r="D67" i="229"/>
  <c r="D68" i="229"/>
  <c r="D69" i="229"/>
  <c r="D70" i="229"/>
  <c r="D71" i="229"/>
  <c r="D72" i="229"/>
  <c r="D73" i="229"/>
  <c r="D74" i="229"/>
  <c r="D75" i="229"/>
  <c r="D76" i="229"/>
  <c r="D77" i="229"/>
  <c r="D78" i="229"/>
  <c r="D80" i="229"/>
  <c r="D81" i="229"/>
  <c r="D82" i="229"/>
  <c r="D85" i="229"/>
  <c r="D86" i="229"/>
  <c r="D87" i="229"/>
  <c r="D88" i="229"/>
  <c r="D89" i="229"/>
  <c r="D90" i="229"/>
  <c r="D91" i="229"/>
  <c r="D92" i="229"/>
  <c r="D93" i="229"/>
  <c r="D94" i="229"/>
  <c r="D95" i="229"/>
  <c r="D96" i="229"/>
  <c r="D97" i="229"/>
  <c r="D98" i="229"/>
  <c r="D99" i="229"/>
  <c r="D101" i="229"/>
  <c r="D102" i="229"/>
  <c r="D104" i="229"/>
  <c r="D105" i="229"/>
  <c r="D106" i="229"/>
  <c r="D107" i="229"/>
  <c r="D108" i="229"/>
  <c r="D109" i="229"/>
  <c r="D110" i="229"/>
  <c r="D16" i="229"/>
  <c r="B18" i="227"/>
  <c r="B19" i="227"/>
  <c r="B20" i="227"/>
  <c r="B21" i="227"/>
  <c r="B22" i="227"/>
  <c r="B23" i="227"/>
  <c r="B24" i="227"/>
  <c r="B25" i="227"/>
  <c r="B26" i="227"/>
  <c r="B27" i="227"/>
  <c r="B28" i="227"/>
  <c r="B29" i="227"/>
  <c r="B30" i="227"/>
  <c r="B31" i="227"/>
  <c r="B32" i="227"/>
  <c r="B33" i="227"/>
  <c r="B34" i="227"/>
  <c r="B35" i="227"/>
  <c r="B36" i="227"/>
  <c r="B37" i="227"/>
  <c r="B38" i="227"/>
  <c r="B39" i="227"/>
  <c r="B40" i="227"/>
  <c r="B41" i="227"/>
  <c r="B42" i="227"/>
  <c r="B43" i="227"/>
  <c r="B44" i="227"/>
  <c r="B45" i="227"/>
  <c r="B46" i="227"/>
  <c r="B47" i="227"/>
  <c r="B48" i="227"/>
  <c r="B49" i="227"/>
  <c r="B50" i="227"/>
  <c r="B51" i="227"/>
  <c r="B52" i="227"/>
  <c r="B53" i="227"/>
  <c r="B54" i="227"/>
  <c r="B55" i="227"/>
  <c r="B56" i="227"/>
  <c r="B57" i="227"/>
  <c r="B58" i="227"/>
  <c r="B59" i="227"/>
  <c r="B60" i="227"/>
  <c r="B61" i="227"/>
  <c r="B62" i="227"/>
  <c r="B63" i="227"/>
  <c r="B64" i="227"/>
  <c r="B65" i="227"/>
  <c r="B66" i="227"/>
  <c r="B67" i="227"/>
  <c r="B68" i="227"/>
  <c r="B69" i="227"/>
  <c r="B70" i="227"/>
  <c r="B71" i="227"/>
  <c r="B72" i="227"/>
  <c r="B73" i="227"/>
  <c r="B74" i="227"/>
  <c r="B75" i="227"/>
  <c r="B76" i="227"/>
  <c r="B77" i="227"/>
  <c r="B78" i="227"/>
  <c r="B79" i="227"/>
  <c r="B80" i="227"/>
  <c r="B81" i="227"/>
  <c r="B82" i="227"/>
  <c r="B83" i="227"/>
  <c r="B84" i="227"/>
  <c r="B85" i="227"/>
  <c r="B86" i="227"/>
  <c r="B87" i="227"/>
  <c r="B88" i="227"/>
  <c r="B89" i="227"/>
  <c r="B90" i="227"/>
  <c r="B91" i="227"/>
  <c r="B92" i="227"/>
  <c r="B93" i="227"/>
  <c r="B94" i="227"/>
  <c r="B95" i="227"/>
  <c r="B96" i="227"/>
  <c r="B97" i="227"/>
  <c r="B98" i="227"/>
  <c r="B99" i="227"/>
  <c r="B100" i="227"/>
  <c r="B101" i="227"/>
  <c r="B102" i="227"/>
  <c r="B103" i="227"/>
  <c r="B104" i="227"/>
  <c r="B105" i="227"/>
  <c r="B106" i="227"/>
  <c r="B107" i="227"/>
  <c r="B108" i="227"/>
  <c r="B109" i="227"/>
  <c r="B110" i="227"/>
  <c r="B111" i="227"/>
  <c r="B17" i="227"/>
  <c r="C18" i="214"/>
  <c r="C19" i="214"/>
  <c r="C20" i="214"/>
  <c r="C21" i="214"/>
  <c r="C22" i="214"/>
  <c r="C23" i="214"/>
  <c r="C24" i="214"/>
  <c r="C25" i="214"/>
  <c r="C26" i="214"/>
  <c r="C27" i="214"/>
  <c r="C28" i="214"/>
  <c r="C29" i="214"/>
  <c r="C30" i="214"/>
  <c r="C31" i="214"/>
  <c r="C32" i="214"/>
  <c r="C33" i="214"/>
  <c r="C34" i="214"/>
  <c r="C35" i="214"/>
  <c r="C36" i="214"/>
  <c r="C37" i="214"/>
  <c r="C38" i="214"/>
  <c r="C39" i="214"/>
  <c r="C40" i="214"/>
  <c r="C41" i="214"/>
  <c r="C42" i="214"/>
  <c r="C43" i="214"/>
  <c r="C44" i="214"/>
  <c r="C45" i="214"/>
  <c r="C46" i="214"/>
  <c r="C47" i="214"/>
  <c r="C48" i="214"/>
  <c r="C49" i="214"/>
  <c r="C50" i="214"/>
  <c r="C51" i="214"/>
  <c r="C52" i="214"/>
  <c r="C53" i="214"/>
  <c r="C54" i="214"/>
  <c r="C55" i="214"/>
  <c r="C56" i="214"/>
  <c r="C57" i="214"/>
  <c r="C58" i="214"/>
  <c r="C59" i="214"/>
  <c r="C60" i="214"/>
  <c r="C61" i="214"/>
  <c r="C62" i="214"/>
  <c r="C63" i="214"/>
  <c r="C64" i="214"/>
  <c r="C65" i="214"/>
  <c r="C66" i="214"/>
  <c r="C67" i="214"/>
  <c r="C68" i="214"/>
  <c r="C69" i="214"/>
  <c r="C70" i="214"/>
  <c r="C71" i="214"/>
  <c r="C72" i="214"/>
  <c r="C73" i="214"/>
  <c r="C74" i="214"/>
  <c r="C75" i="214"/>
  <c r="C76" i="214"/>
  <c r="C77" i="214"/>
  <c r="C78" i="214"/>
  <c r="C79" i="214"/>
  <c r="C80" i="214"/>
  <c r="C81" i="214"/>
  <c r="C82" i="214"/>
  <c r="C83" i="214"/>
  <c r="C84" i="214"/>
  <c r="C85" i="214"/>
  <c r="C86" i="214"/>
  <c r="C87" i="214"/>
  <c r="C88" i="214"/>
  <c r="C89" i="214"/>
  <c r="C90" i="214"/>
  <c r="C91" i="214"/>
  <c r="C92" i="214"/>
  <c r="C93" i="214"/>
  <c r="C94" i="214"/>
  <c r="C95" i="214"/>
  <c r="C96" i="214"/>
  <c r="C97" i="214"/>
  <c r="C98" i="214"/>
  <c r="C99" i="214"/>
  <c r="C100" i="214"/>
  <c r="C101" i="214"/>
  <c r="C102" i="214"/>
  <c r="C103" i="214"/>
  <c r="C104" i="214"/>
  <c r="C105" i="214"/>
  <c r="C106" i="214"/>
  <c r="C107" i="214"/>
  <c r="C108" i="214"/>
  <c r="C109" i="214"/>
  <c r="C110" i="214"/>
  <c r="C111" i="214"/>
  <c r="C17" i="214"/>
  <c r="H18" i="194"/>
  <c r="H19" i="194"/>
  <c r="H20" i="194"/>
  <c r="H21" i="194"/>
  <c r="H22" i="194"/>
  <c r="H23" i="194"/>
  <c r="H24" i="194"/>
  <c r="H25" i="194"/>
  <c r="H26" i="194"/>
  <c r="H27" i="194"/>
  <c r="H28" i="194"/>
  <c r="H29" i="194"/>
  <c r="H31" i="194"/>
  <c r="H32" i="194"/>
  <c r="H33" i="194"/>
  <c r="H34" i="194"/>
  <c r="H35" i="194"/>
  <c r="H36" i="194"/>
  <c r="H37" i="194"/>
  <c r="H38" i="194"/>
  <c r="H39" i="194"/>
  <c r="H40" i="194"/>
  <c r="H41" i="194"/>
  <c r="H42" i="194"/>
  <c r="H43" i="194"/>
  <c r="H44" i="194"/>
  <c r="H45" i="194"/>
  <c r="H46" i="194"/>
  <c r="H47" i="194"/>
  <c r="H48" i="194"/>
  <c r="H49" i="194"/>
  <c r="H51" i="194"/>
  <c r="H52" i="194"/>
  <c r="H53" i="194"/>
  <c r="H54" i="194"/>
  <c r="H55" i="194"/>
  <c r="H56" i="194"/>
  <c r="H57" i="194"/>
  <c r="H58" i="194"/>
  <c r="H59" i="194"/>
  <c r="H60" i="194"/>
  <c r="H61" i="194"/>
  <c r="H62" i="194"/>
  <c r="H63" i="194"/>
  <c r="H64" i="194"/>
  <c r="H65" i="194"/>
  <c r="H66" i="194"/>
  <c r="H67" i="194"/>
  <c r="H68" i="194"/>
  <c r="H69" i="194"/>
  <c r="H70" i="194"/>
  <c r="H71" i="194"/>
  <c r="H72" i="194"/>
  <c r="H73" i="194"/>
  <c r="H74" i="194"/>
  <c r="H75" i="194"/>
  <c r="H76" i="194"/>
  <c r="H77" i="194"/>
  <c r="H78" i="194"/>
  <c r="H79" i="194"/>
  <c r="H81" i="194"/>
  <c r="H82" i="194"/>
  <c r="H83" i="194"/>
  <c r="H86" i="194"/>
  <c r="H87" i="194"/>
  <c r="H88" i="194"/>
  <c r="H89" i="194"/>
  <c r="H90" i="194"/>
  <c r="H91" i="194"/>
  <c r="H92" i="194"/>
  <c r="H93" i="194"/>
  <c r="H94" i="194"/>
  <c r="H95" i="194"/>
  <c r="H96" i="194"/>
  <c r="H97" i="194"/>
  <c r="H98" i="194"/>
  <c r="H99" i="194"/>
  <c r="H100" i="194"/>
  <c r="H102" i="194"/>
  <c r="H103" i="194"/>
  <c r="H104" i="194"/>
  <c r="H105" i="194"/>
  <c r="H106" i="194"/>
  <c r="H107" i="194"/>
  <c r="H108" i="194"/>
  <c r="H109" i="194"/>
  <c r="H110" i="194"/>
  <c r="H111" i="194"/>
  <c r="H17" i="194"/>
  <c r="D18" i="194"/>
  <c r="D19" i="194"/>
  <c r="D20" i="194"/>
  <c r="D21" i="194"/>
  <c r="D22" i="194"/>
  <c r="D23" i="194"/>
  <c r="D24" i="194"/>
  <c r="D25" i="194"/>
  <c r="D26" i="194"/>
  <c r="D27" i="194"/>
  <c r="D28" i="194"/>
  <c r="D29" i="194"/>
  <c r="D31" i="194"/>
  <c r="D32" i="194"/>
  <c r="D33" i="194"/>
  <c r="D34" i="194"/>
  <c r="D35" i="194"/>
  <c r="D36" i="194"/>
  <c r="D37" i="194"/>
  <c r="D38" i="194"/>
  <c r="D39" i="194"/>
  <c r="D40" i="194"/>
  <c r="D42" i="194"/>
  <c r="D43" i="194"/>
  <c r="D44" i="194"/>
  <c r="D45" i="194"/>
  <c r="D46" i="194"/>
  <c r="D48" i="194"/>
  <c r="D49" i="194"/>
  <c r="D51" i="194"/>
  <c r="D52" i="194"/>
  <c r="D53" i="194"/>
  <c r="D54" i="194"/>
  <c r="D55" i="194"/>
  <c r="D56" i="194"/>
  <c r="D57" i="194"/>
  <c r="D58" i="194"/>
  <c r="D59" i="194"/>
  <c r="D60" i="194"/>
  <c r="D61" i="194"/>
  <c r="D62" i="194"/>
  <c r="D63" i="194"/>
  <c r="D64" i="194"/>
  <c r="D65" i="194"/>
  <c r="D66" i="194"/>
  <c r="D67" i="194"/>
  <c r="D68" i="194"/>
  <c r="D69" i="194"/>
  <c r="D70" i="194"/>
  <c r="D71" i="194"/>
  <c r="D72" i="194"/>
  <c r="D73" i="194"/>
  <c r="D74" i="194"/>
  <c r="D75" i="194"/>
  <c r="D76" i="194"/>
  <c r="D77" i="194"/>
  <c r="D78" i="194"/>
  <c r="D79" i="194"/>
  <c r="D80" i="194"/>
  <c r="D82" i="194"/>
  <c r="D83" i="194"/>
  <c r="D84" i="194"/>
  <c r="D85" i="194"/>
  <c r="D87" i="194"/>
  <c r="D88" i="194"/>
  <c r="D89" i="194"/>
  <c r="D90" i="194"/>
  <c r="D91" i="194"/>
  <c r="D94" i="194"/>
  <c r="D95" i="194"/>
  <c r="D96" i="194"/>
  <c r="D97" i="194"/>
  <c r="D98" i="194"/>
  <c r="D99" i="194"/>
  <c r="D100" i="194"/>
  <c r="D101" i="194"/>
  <c r="D103" i="194"/>
  <c r="D105" i="194"/>
  <c r="D106" i="194"/>
  <c r="D107" i="194"/>
  <c r="D108" i="194"/>
  <c r="D109" i="194"/>
  <c r="D110" i="194"/>
  <c r="D111" i="194"/>
  <c r="D17" i="194"/>
  <c r="D18" i="193"/>
  <c r="D19" i="193"/>
  <c r="D20" i="193"/>
  <c r="D21" i="193"/>
  <c r="D22" i="193"/>
  <c r="D23" i="193"/>
  <c r="D24" i="193"/>
  <c r="D25" i="193"/>
  <c r="D26" i="193"/>
  <c r="D27" i="193"/>
  <c r="D28" i="193"/>
  <c r="D29" i="193"/>
  <c r="D30" i="193"/>
  <c r="D31" i="193"/>
  <c r="D32" i="193"/>
  <c r="D33" i="193"/>
  <c r="D34" i="193"/>
  <c r="D35" i="193"/>
  <c r="D36" i="193"/>
  <c r="D37" i="193"/>
  <c r="D38" i="193"/>
  <c r="D39" i="193"/>
  <c r="D40" i="193"/>
  <c r="D41" i="193"/>
  <c r="D42" i="193"/>
  <c r="D43" i="193"/>
  <c r="D44" i="193"/>
  <c r="D45" i="193"/>
  <c r="D46" i="193"/>
  <c r="D47" i="193"/>
  <c r="D48" i="193"/>
  <c r="D49" i="193"/>
  <c r="D50" i="193"/>
  <c r="D51" i="193"/>
  <c r="D52" i="193"/>
  <c r="D53" i="193"/>
  <c r="D54" i="193"/>
  <c r="D55" i="193"/>
  <c r="D56" i="193"/>
  <c r="D57" i="193"/>
  <c r="D58" i="193"/>
  <c r="D59" i="193"/>
  <c r="D60" i="193"/>
  <c r="D61" i="193"/>
  <c r="D62" i="193"/>
  <c r="D63" i="193"/>
  <c r="D64" i="193"/>
  <c r="D65" i="193"/>
  <c r="D66" i="193"/>
  <c r="D67" i="193"/>
  <c r="D68" i="193"/>
  <c r="D69" i="193"/>
  <c r="D70" i="193"/>
  <c r="D71" i="193"/>
  <c r="D72" i="193"/>
  <c r="D73" i="193"/>
  <c r="D74" i="193"/>
  <c r="D75" i="193"/>
  <c r="D76" i="193"/>
  <c r="D77" i="193"/>
  <c r="D78" i="193"/>
  <c r="D79" i="193"/>
  <c r="D80" i="193"/>
  <c r="D81" i="193"/>
  <c r="D82" i="193"/>
  <c r="D83" i="193"/>
  <c r="D84" i="193"/>
  <c r="D85" i="193"/>
  <c r="D86" i="193"/>
  <c r="D87" i="193"/>
  <c r="D88" i="193"/>
  <c r="D89" i="193"/>
  <c r="D90" i="193"/>
  <c r="D91" i="193"/>
  <c r="D92" i="193"/>
  <c r="D93" i="193"/>
  <c r="D94" i="193"/>
  <c r="D95" i="193"/>
  <c r="D96" i="193"/>
  <c r="D97" i="193"/>
  <c r="D98" i="193"/>
  <c r="D99" i="193"/>
  <c r="D100" i="193"/>
  <c r="D101" i="193"/>
  <c r="D102" i="193"/>
  <c r="D103" i="193"/>
  <c r="D104" i="193"/>
  <c r="D105" i="193"/>
  <c r="D106" i="193"/>
  <c r="D107" i="193"/>
  <c r="D108" i="193"/>
  <c r="D109" i="193"/>
  <c r="D110" i="193"/>
  <c r="D111" i="193"/>
  <c r="D17" i="193"/>
  <c r="C18" i="192"/>
  <c r="C19" i="192"/>
  <c r="C20" i="192"/>
  <c r="C21" i="192"/>
  <c r="C22" i="192"/>
  <c r="C23" i="192"/>
  <c r="C24" i="192"/>
  <c r="C25" i="192"/>
  <c r="C26" i="192"/>
  <c r="C27" i="192"/>
  <c r="C28" i="192"/>
  <c r="C29" i="192"/>
  <c r="C30" i="192"/>
  <c r="C31" i="192"/>
  <c r="C32" i="192"/>
  <c r="C33" i="192"/>
  <c r="C34" i="192"/>
  <c r="C35" i="192"/>
  <c r="C36" i="192"/>
  <c r="C37" i="192"/>
  <c r="C38" i="192"/>
  <c r="C39" i="192"/>
  <c r="C40" i="192"/>
  <c r="C41" i="192"/>
  <c r="C42" i="192"/>
  <c r="C43" i="192"/>
  <c r="C44" i="192"/>
  <c r="C45" i="192"/>
  <c r="C46" i="192"/>
  <c r="C47" i="192"/>
  <c r="C48" i="192"/>
  <c r="C49" i="192"/>
  <c r="C50" i="192"/>
  <c r="C51" i="192"/>
  <c r="C52" i="192"/>
  <c r="C53" i="192"/>
  <c r="C54" i="192"/>
  <c r="C55" i="192"/>
  <c r="C56" i="192"/>
  <c r="C57" i="192"/>
  <c r="C58" i="192"/>
  <c r="C59" i="192"/>
  <c r="C60" i="192"/>
  <c r="C61" i="192"/>
  <c r="C62" i="192"/>
  <c r="C63" i="192"/>
  <c r="C64" i="192"/>
  <c r="C65" i="192"/>
  <c r="C66" i="192"/>
  <c r="C67" i="192"/>
  <c r="C68" i="192"/>
  <c r="C69" i="192"/>
  <c r="C70" i="192"/>
  <c r="C71" i="192"/>
  <c r="C72" i="192"/>
  <c r="C73" i="192"/>
  <c r="C74" i="192"/>
  <c r="C75" i="192"/>
  <c r="C76" i="192"/>
  <c r="C77" i="192"/>
  <c r="C78" i="192"/>
  <c r="C79" i="192"/>
  <c r="C80" i="192"/>
  <c r="C81" i="192"/>
  <c r="C82" i="192"/>
  <c r="C83" i="192"/>
  <c r="C84" i="192"/>
  <c r="C85" i="192"/>
  <c r="C86" i="192"/>
  <c r="C87" i="192"/>
  <c r="C88" i="192"/>
  <c r="C89" i="192"/>
  <c r="C90" i="192"/>
  <c r="C91" i="192"/>
  <c r="C92" i="192"/>
  <c r="C93" i="192"/>
  <c r="C94" i="192"/>
  <c r="C95" i="192"/>
  <c r="C96" i="192"/>
  <c r="C97" i="192"/>
  <c r="C98" i="192"/>
  <c r="C99" i="192"/>
  <c r="C100" i="192"/>
  <c r="C101" i="192"/>
  <c r="C102" i="192"/>
  <c r="C103" i="192"/>
  <c r="C104" i="192"/>
  <c r="C105" i="192"/>
  <c r="C106" i="192"/>
  <c r="C107" i="192"/>
  <c r="C108" i="192"/>
  <c r="C109" i="192"/>
  <c r="C110" i="192"/>
  <c r="C111" i="192"/>
  <c r="C17" i="192"/>
  <c r="O16" i="191"/>
  <c r="O17" i="191"/>
  <c r="O18" i="191"/>
  <c r="O19" i="191"/>
  <c r="O20" i="191"/>
  <c r="O21" i="191"/>
  <c r="O22" i="191"/>
  <c r="O23" i="191"/>
  <c r="O24" i="191"/>
  <c r="O25" i="191"/>
  <c r="O26" i="191"/>
  <c r="O27" i="191"/>
  <c r="O28" i="191"/>
  <c r="O29" i="191"/>
  <c r="O30" i="191"/>
  <c r="O31" i="191"/>
  <c r="O32" i="191"/>
  <c r="O33" i="191"/>
  <c r="O34" i="191"/>
  <c r="O35" i="191"/>
  <c r="O36" i="191"/>
  <c r="O37" i="191"/>
  <c r="O38" i="191"/>
  <c r="O39" i="191"/>
  <c r="O40" i="191"/>
  <c r="O41" i="191"/>
  <c r="O42" i="191"/>
  <c r="O43" i="191"/>
  <c r="O44" i="191"/>
  <c r="O45" i="191"/>
  <c r="O46" i="191"/>
  <c r="O47" i="191"/>
  <c r="O48" i="191"/>
  <c r="O49" i="191"/>
  <c r="O50" i="191"/>
  <c r="O51" i="191"/>
  <c r="O52" i="191"/>
  <c r="O53" i="191"/>
  <c r="O54" i="191"/>
  <c r="O55" i="191"/>
  <c r="O56" i="191"/>
  <c r="O57" i="191"/>
  <c r="O58" i="191"/>
  <c r="O59" i="191"/>
  <c r="O60" i="191"/>
  <c r="O61" i="191"/>
  <c r="O62" i="191"/>
  <c r="O63" i="191"/>
  <c r="O64" i="191"/>
  <c r="O65" i="191"/>
  <c r="O66" i="191"/>
  <c r="O67" i="191"/>
  <c r="O68" i="191"/>
  <c r="O69" i="191"/>
  <c r="O70" i="191"/>
  <c r="O71" i="191"/>
  <c r="O72" i="191"/>
  <c r="O73" i="191"/>
  <c r="O74" i="191"/>
  <c r="O75" i="191"/>
  <c r="O76" i="191"/>
  <c r="O77" i="191"/>
  <c r="O78" i="191"/>
  <c r="O79" i="191"/>
  <c r="O80" i="191"/>
  <c r="O81" i="191"/>
  <c r="O82" i="191"/>
  <c r="O83" i="191"/>
  <c r="O84" i="191"/>
  <c r="O85" i="191"/>
  <c r="O86" i="191"/>
  <c r="O87" i="191"/>
  <c r="O88" i="191"/>
  <c r="O89" i="191"/>
  <c r="O90" i="191"/>
  <c r="O91" i="191"/>
  <c r="O92" i="191"/>
  <c r="O93" i="191"/>
  <c r="O94" i="191"/>
  <c r="O95" i="191"/>
  <c r="O96" i="191"/>
  <c r="O97" i="191"/>
  <c r="O98" i="191"/>
  <c r="O99" i="191"/>
  <c r="O100" i="191"/>
  <c r="O101" i="191"/>
  <c r="O102" i="191"/>
  <c r="O103" i="191"/>
  <c r="O104" i="191"/>
  <c r="O105" i="191"/>
  <c r="O106" i="191"/>
  <c r="O107" i="191"/>
  <c r="O108" i="191"/>
  <c r="O109" i="191"/>
  <c r="O110" i="191"/>
  <c r="E17" i="190"/>
  <c r="E18" i="190"/>
  <c r="E19" i="190"/>
  <c r="E20" i="190"/>
  <c r="E21" i="190"/>
  <c r="E22" i="190"/>
  <c r="E23" i="190"/>
  <c r="E24" i="190"/>
  <c r="E25" i="190"/>
  <c r="E26" i="190"/>
  <c r="E27" i="190"/>
  <c r="E28" i="190"/>
  <c r="E29" i="190"/>
  <c r="E30" i="190"/>
  <c r="E31" i="190"/>
  <c r="E32" i="190"/>
  <c r="E33" i="190"/>
  <c r="E34" i="190"/>
  <c r="E35" i="190"/>
  <c r="E36" i="190"/>
  <c r="E37" i="190"/>
  <c r="E38" i="190"/>
  <c r="E39" i="190"/>
  <c r="E40" i="190"/>
  <c r="E41" i="190"/>
  <c r="E42" i="190"/>
  <c r="E43" i="190"/>
  <c r="E44" i="190"/>
  <c r="E45" i="190"/>
  <c r="E46" i="190"/>
  <c r="E47" i="190"/>
  <c r="E48" i="190"/>
  <c r="E50" i="190"/>
  <c r="E51" i="190"/>
  <c r="E52" i="190"/>
  <c r="E53" i="190"/>
  <c r="E54" i="190"/>
  <c r="E55" i="190"/>
  <c r="E56" i="190"/>
  <c r="E57" i="190"/>
  <c r="E58" i="190"/>
  <c r="E59" i="190"/>
  <c r="E60" i="190"/>
  <c r="E61" i="190"/>
  <c r="E62" i="190"/>
  <c r="E64" i="190"/>
  <c r="E65" i="190"/>
  <c r="E66" i="190"/>
  <c r="E67" i="190"/>
  <c r="E68" i="190"/>
  <c r="E69" i="190"/>
  <c r="E70" i="190"/>
  <c r="E71" i="190"/>
  <c r="E72" i="190"/>
  <c r="E73" i="190"/>
  <c r="E74" i="190"/>
  <c r="E75" i="190"/>
  <c r="E76" i="190"/>
  <c r="E77" i="190"/>
  <c r="E78" i="190"/>
  <c r="E79" i="190"/>
  <c r="E80" i="190"/>
  <c r="E81" i="190"/>
  <c r="E82" i="190"/>
  <c r="E83" i="190"/>
  <c r="E84" i="190"/>
  <c r="E85" i="190"/>
  <c r="E86" i="190"/>
  <c r="E87" i="190"/>
  <c r="E88" i="190"/>
  <c r="E89" i="190"/>
  <c r="E90" i="190"/>
  <c r="E91" i="190"/>
  <c r="E92" i="190"/>
  <c r="E93" i="190"/>
  <c r="E94" i="190"/>
  <c r="E95" i="190"/>
  <c r="E96" i="190"/>
  <c r="E97" i="190"/>
  <c r="E98" i="190"/>
  <c r="E99" i="190"/>
  <c r="E100" i="190"/>
  <c r="E101" i="190"/>
  <c r="E102" i="190"/>
  <c r="E103" i="190"/>
  <c r="E104" i="190"/>
  <c r="E105" i="190"/>
  <c r="E107" i="190"/>
  <c r="E108" i="190"/>
  <c r="E109" i="190"/>
  <c r="E110" i="190"/>
  <c r="E16" i="190"/>
  <c r="C17" i="188"/>
  <c r="C18" i="188"/>
  <c r="C19" i="188"/>
  <c r="C20" i="188"/>
  <c r="C21" i="188"/>
  <c r="C22" i="188"/>
  <c r="C23" i="188"/>
  <c r="C24" i="188"/>
  <c r="C25" i="188"/>
  <c r="C26" i="188"/>
  <c r="C27" i="188"/>
  <c r="C28" i="188"/>
  <c r="C29" i="188"/>
  <c r="C30" i="188"/>
  <c r="C31" i="188"/>
  <c r="C32" i="188"/>
  <c r="C33" i="188"/>
  <c r="C34" i="188"/>
  <c r="C35" i="188"/>
  <c r="C36" i="188"/>
  <c r="C37" i="188"/>
  <c r="C38" i="188"/>
  <c r="C39" i="188"/>
  <c r="C40" i="188"/>
  <c r="C41" i="188"/>
  <c r="C42" i="188"/>
  <c r="C43" i="188"/>
  <c r="C44" i="188"/>
  <c r="C45" i="188"/>
  <c r="C46" i="188"/>
  <c r="C47" i="188"/>
  <c r="C48" i="188"/>
  <c r="C49" i="188"/>
  <c r="C50" i="188"/>
  <c r="C51" i="188"/>
  <c r="C52" i="188"/>
  <c r="C53" i="188"/>
  <c r="C54" i="188"/>
  <c r="C55" i="188"/>
  <c r="C56" i="188"/>
  <c r="C57" i="188"/>
  <c r="C58" i="188"/>
  <c r="C59" i="188"/>
  <c r="C60" i="188"/>
  <c r="C61" i="188"/>
  <c r="C62" i="188"/>
  <c r="C63" i="188"/>
  <c r="C64" i="188"/>
  <c r="C65" i="188"/>
  <c r="C66" i="188"/>
  <c r="C67" i="188"/>
  <c r="C68" i="188"/>
  <c r="C69" i="188"/>
  <c r="C70" i="188"/>
  <c r="C71" i="188"/>
  <c r="C72" i="188"/>
  <c r="C73" i="188"/>
  <c r="C74" i="188"/>
  <c r="C75" i="188"/>
  <c r="C76" i="188"/>
  <c r="C77" i="188"/>
  <c r="C78" i="188"/>
  <c r="C79" i="188"/>
  <c r="C80" i="188"/>
  <c r="C81" i="188"/>
  <c r="C82" i="188"/>
  <c r="C83" i="188"/>
  <c r="C84" i="188"/>
  <c r="C85" i="188"/>
  <c r="C86" i="188"/>
  <c r="C87" i="188"/>
  <c r="C88" i="188"/>
  <c r="C89" i="188"/>
  <c r="C90" i="188"/>
  <c r="C91" i="188"/>
  <c r="C92" i="188"/>
  <c r="C93" i="188"/>
  <c r="C94" i="188"/>
  <c r="C95" i="188"/>
  <c r="C96" i="188"/>
  <c r="C97" i="188"/>
  <c r="C98" i="188"/>
  <c r="C99" i="188"/>
  <c r="C100" i="188"/>
  <c r="C101" i="188"/>
  <c r="C102" i="188"/>
  <c r="C103" i="188"/>
  <c r="C104" i="188"/>
  <c r="C105" i="188"/>
  <c r="C106" i="188"/>
  <c r="C107" i="188"/>
  <c r="C108" i="188"/>
  <c r="C109" i="188"/>
  <c r="C110" i="188"/>
  <c r="C16" i="188"/>
  <c r="L18" i="185"/>
  <c r="L19" i="185"/>
  <c r="L20" i="185"/>
  <c r="L21" i="185"/>
  <c r="L22" i="185"/>
  <c r="L23" i="185"/>
  <c r="L24" i="185"/>
  <c r="L25" i="185"/>
  <c r="L26" i="185"/>
  <c r="L27" i="185"/>
  <c r="L28" i="185"/>
  <c r="L29" i="185"/>
  <c r="L30" i="185"/>
  <c r="L31" i="185"/>
  <c r="L32" i="185"/>
  <c r="L33" i="185"/>
  <c r="L34" i="185"/>
  <c r="L35" i="185"/>
  <c r="L36" i="185"/>
  <c r="L37" i="185"/>
  <c r="L38" i="185"/>
  <c r="L39" i="185"/>
  <c r="L40" i="185"/>
  <c r="L41" i="185"/>
  <c r="L42" i="185"/>
  <c r="L43" i="185"/>
  <c r="L44" i="185"/>
  <c r="L45" i="185"/>
  <c r="L46" i="185"/>
  <c r="L47" i="185"/>
  <c r="L48" i="185"/>
  <c r="L49" i="185"/>
  <c r="L50" i="185"/>
  <c r="L51" i="185"/>
  <c r="L52" i="185"/>
  <c r="L53" i="185"/>
  <c r="L54" i="185"/>
  <c r="L55" i="185"/>
  <c r="L56" i="185"/>
  <c r="L57" i="185"/>
  <c r="L58" i="185"/>
  <c r="L59" i="185"/>
  <c r="L60" i="185"/>
  <c r="L61" i="185"/>
  <c r="L62" i="185"/>
  <c r="L63" i="185"/>
  <c r="L64" i="185"/>
  <c r="L65" i="185"/>
  <c r="L66" i="185"/>
  <c r="L67" i="185"/>
  <c r="L68" i="185"/>
  <c r="L69" i="185"/>
  <c r="L70" i="185"/>
  <c r="L71" i="185"/>
  <c r="L72" i="185"/>
  <c r="L73" i="185"/>
  <c r="L74" i="185"/>
  <c r="L75" i="185"/>
  <c r="L76" i="185"/>
  <c r="L77" i="185"/>
  <c r="L78" i="185"/>
  <c r="L79" i="185"/>
  <c r="L80" i="185"/>
  <c r="L81" i="185"/>
  <c r="L82" i="185"/>
  <c r="L83" i="185"/>
  <c r="L84" i="185"/>
  <c r="L85" i="185"/>
  <c r="L86" i="185"/>
  <c r="L87" i="185"/>
  <c r="L88" i="185"/>
  <c r="L89" i="185"/>
  <c r="L90" i="185"/>
  <c r="L91" i="185"/>
  <c r="L92" i="185"/>
  <c r="L93" i="185"/>
  <c r="L94" i="185"/>
  <c r="L95" i="185"/>
  <c r="L96" i="185"/>
  <c r="L97" i="185"/>
  <c r="L98" i="185"/>
  <c r="L99" i="185"/>
  <c r="L100" i="185"/>
  <c r="L101" i="185"/>
  <c r="L102" i="185"/>
  <c r="L103" i="185"/>
  <c r="L104" i="185"/>
  <c r="L105" i="185"/>
  <c r="L106" i="185"/>
  <c r="L107" i="185"/>
  <c r="L108" i="185"/>
  <c r="L109" i="185"/>
  <c r="L110" i="185"/>
  <c r="L111" i="185"/>
  <c r="L17" i="185"/>
  <c r="H18" i="185"/>
  <c r="H19" i="185"/>
  <c r="H20" i="185"/>
  <c r="H21" i="185"/>
  <c r="H22" i="185"/>
  <c r="H23" i="185"/>
  <c r="H24" i="185"/>
  <c r="H25" i="185"/>
  <c r="H26" i="185"/>
  <c r="H27" i="185"/>
  <c r="H28" i="185"/>
  <c r="H29" i="185"/>
  <c r="H30" i="185"/>
  <c r="H31" i="185"/>
  <c r="H32" i="185"/>
  <c r="H33" i="185"/>
  <c r="H34" i="185"/>
  <c r="H35" i="185"/>
  <c r="H36" i="185"/>
  <c r="H37" i="185"/>
  <c r="H38" i="185"/>
  <c r="H39" i="185"/>
  <c r="H40" i="185"/>
  <c r="H41" i="185"/>
  <c r="H42" i="185"/>
  <c r="H43" i="185"/>
  <c r="H44" i="185"/>
  <c r="H45" i="185"/>
  <c r="H46" i="185"/>
  <c r="H47" i="185"/>
  <c r="H48" i="185"/>
  <c r="H49" i="185"/>
  <c r="H50" i="185"/>
  <c r="H51" i="185"/>
  <c r="H52" i="185"/>
  <c r="H53" i="185"/>
  <c r="H54" i="185"/>
  <c r="H55" i="185"/>
  <c r="H56" i="185"/>
  <c r="H57" i="185"/>
  <c r="H58" i="185"/>
  <c r="H59" i="185"/>
  <c r="H60" i="185"/>
  <c r="H61" i="185"/>
  <c r="H62" i="185"/>
  <c r="H63" i="185"/>
  <c r="H64" i="185"/>
  <c r="H65" i="185"/>
  <c r="H66" i="185"/>
  <c r="H67" i="185"/>
  <c r="H68" i="185"/>
  <c r="H69" i="185"/>
  <c r="H70" i="185"/>
  <c r="H71" i="185"/>
  <c r="H72" i="185"/>
  <c r="H73" i="185"/>
  <c r="H74" i="185"/>
  <c r="H75" i="185"/>
  <c r="H76" i="185"/>
  <c r="H77" i="185"/>
  <c r="H78" i="185"/>
  <c r="H79" i="185"/>
  <c r="H80" i="185"/>
  <c r="H81" i="185"/>
  <c r="H82" i="185"/>
  <c r="H83" i="185"/>
  <c r="H84" i="185"/>
  <c r="H85" i="185"/>
  <c r="H86" i="185"/>
  <c r="H87" i="185"/>
  <c r="H88" i="185"/>
  <c r="H89" i="185"/>
  <c r="H90" i="185"/>
  <c r="H91" i="185"/>
  <c r="H92" i="185"/>
  <c r="H93" i="185"/>
  <c r="H94" i="185"/>
  <c r="H95" i="185"/>
  <c r="H96" i="185"/>
  <c r="H97" i="185"/>
  <c r="H98" i="185"/>
  <c r="H99" i="185"/>
  <c r="H100" i="185"/>
  <c r="H101" i="185"/>
  <c r="H102" i="185"/>
  <c r="H103" i="185"/>
  <c r="H104" i="185"/>
  <c r="H105" i="185"/>
  <c r="H106" i="185"/>
  <c r="H107" i="185"/>
  <c r="H108" i="185"/>
  <c r="H109" i="185"/>
  <c r="H110" i="185"/>
  <c r="H111" i="185"/>
  <c r="H17" i="185"/>
  <c r="D18" i="185"/>
  <c r="D19" i="185"/>
  <c r="D20" i="185"/>
  <c r="D21" i="185"/>
  <c r="D22" i="185"/>
  <c r="D23" i="185"/>
  <c r="D24" i="185"/>
  <c r="D25" i="185"/>
  <c r="D26" i="185"/>
  <c r="D27" i="185"/>
  <c r="D28" i="185"/>
  <c r="D29" i="185"/>
  <c r="D30" i="185"/>
  <c r="D31" i="185"/>
  <c r="D32" i="185"/>
  <c r="D33" i="185"/>
  <c r="D34" i="185"/>
  <c r="D35" i="185"/>
  <c r="D36" i="185"/>
  <c r="D37" i="185"/>
  <c r="D38" i="185"/>
  <c r="D39" i="185"/>
  <c r="D40" i="185"/>
  <c r="D41" i="185"/>
  <c r="D42" i="185"/>
  <c r="D43" i="185"/>
  <c r="D44" i="185"/>
  <c r="D45" i="185"/>
  <c r="D46" i="185"/>
  <c r="D47" i="185"/>
  <c r="D48" i="185"/>
  <c r="D49" i="185"/>
  <c r="D50" i="185"/>
  <c r="D51" i="185"/>
  <c r="D52" i="185"/>
  <c r="D53" i="185"/>
  <c r="D54" i="185"/>
  <c r="D55" i="185"/>
  <c r="D56" i="185"/>
  <c r="D57" i="185"/>
  <c r="D58" i="185"/>
  <c r="D59" i="185"/>
  <c r="D60" i="185"/>
  <c r="D61" i="185"/>
  <c r="D62" i="185"/>
  <c r="D63" i="185"/>
  <c r="D64" i="185"/>
  <c r="D65" i="185"/>
  <c r="D66" i="185"/>
  <c r="D67" i="185"/>
  <c r="D68" i="185"/>
  <c r="D69" i="185"/>
  <c r="D70" i="185"/>
  <c r="D71" i="185"/>
  <c r="D72" i="185"/>
  <c r="D73" i="185"/>
  <c r="D74" i="185"/>
  <c r="D75" i="185"/>
  <c r="D76" i="185"/>
  <c r="D77" i="185"/>
  <c r="D78" i="185"/>
  <c r="D79" i="185"/>
  <c r="D80" i="185"/>
  <c r="D81" i="185"/>
  <c r="D82" i="185"/>
  <c r="D83" i="185"/>
  <c r="D84" i="185"/>
  <c r="D85" i="185"/>
  <c r="D86" i="185"/>
  <c r="D87" i="185"/>
  <c r="D88" i="185"/>
  <c r="D89" i="185"/>
  <c r="D90" i="185"/>
  <c r="D91" i="185"/>
  <c r="D92" i="185"/>
  <c r="D93" i="185"/>
  <c r="D94" i="185"/>
  <c r="D95" i="185"/>
  <c r="D96" i="185"/>
  <c r="D97" i="185"/>
  <c r="D98" i="185"/>
  <c r="D99" i="185"/>
  <c r="D100" i="185"/>
  <c r="D101" i="185"/>
  <c r="D102" i="185"/>
  <c r="D103" i="185"/>
  <c r="D104" i="185"/>
  <c r="D105" i="185"/>
  <c r="D106" i="185"/>
  <c r="D107" i="185"/>
  <c r="D108" i="185"/>
  <c r="D109" i="185"/>
  <c r="D110" i="185"/>
  <c r="D111" i="185"/>
  <c r="D17" i="185"/>
  <c r="C18" i="213"/>
  <c r="C19" i="213"/>
  <c r="C20" i="213"/>
  <c r="C21" i="213"/>
  <c r="C22" i="213"/>
  <c r="C23" i="213"/>
  <c r="C24" i="213"/>
  <c r="C25" i="213"/>
  <c r="C26" i="213"/>
  <c r="C27" i="213"/>
  <c r="C28" i="213"/>
  <c r="C29" i="213"/>
  <c r="C30" i="213"/>
  <c r="C31" i="213"/>
  <c r="C32" i="213"/>
  <c r="C33" i="213"/>
  <c r="C34" i="213"/>
  <c r="C35" i="213"/>
  <c r="C36" i="213"/>
  <c r="C37" i="213"/>
  <c r="C38" i="213"/>
  <c r="C39" i="213"/>
  <c r="C40" i="213"/>
  <c r="C41" i="213"/>
  <c r="C42" i="213"/>
  <c r="C43" i="213"/>
  <c r="C44" i="213"/>
  <c r="C45" i="213"/>
  <c r="C46" i="213"/>
  <c r="C47" i="213"/>
  <c r="C48" i="213"/>
  <c r="C49" i="213"/>
  <c r="C50" i="213"/>
  <c r="C51" i="213"/>
  <c r="C52" i="213"/>
  <c r="C53" i="213"/>
  <c r="C54" i="213"/>
  <c r="C55" i="213"/>
  <c r="C56" i="213"/>
  <c r="C57" i="213"/>
  <c r="C58" i="213"/>
  <c r="C59" i="213"/>
  <c r="C60" i="213"/>
  <c r="C61" i="213"/>
  <c r="C62" i="213"/>
  <c r="C63" i="213"/>
  <c r="C64" i="213"/>
  <c r="C65" i="213"/>
  <c r="C66" i="213"/>
  <c r="C67" i="213"/>
  <c r="C68" i="213"/>
  <c r="C69" i="213"/>
  <c r="C70" i="213"/>
  <c r="C71" i="213"/>
  <c r="C72" i="213"/>
  <c r="C73" i="213"/>
  <c r="C74" i="213"/>
  <c r="C75" i="213"/>
  <c r="C76" i="213"/>
  <c r="C77" i="213"/>
  <c r="C78" i="213"/>
  <c r="C79" i="213"/>
  <c r="C80" i="213"/>
  <c r="C81" i="213"/>
  <c r="C82" i="213"/>
  <c r="C83" i="213"/>
  <c r="C84" i="213"/>
  <c r="C85" i="213"/>
  <c r="C86" i="213"/>
  <c r="C87" i="213"/>
  <c r="C88" i="213"/>
  <c r="C89" i="213"/>
  <c r="C90" i="213"/>
  <c r="C91" i="213"/>
  <c r="C92" i="213"/>
  <c r="C93" i="213"/>
  <c r="C94" i="213"/>
  <c r="C95" i="213"/>
  <c r="C96" i="213"/>
  <c r="C97" i="213"/>
  <c r="C98" i="213"/>
  <c r="C99" i="213"/>
  <c r="C100" i="213"/>
  <c r="C101" i="213"/>
  <c r="C102" i="213"/>
  <c r="C103" i="213"/>
  <c r="C104" i="213"/>
  <c r="C105" i="213"/>
  <c r="C106" i="213"/>
  <c r="C107" i="213"/>
  <c r="C108" i="213"/>
  <c r="C109" i="213"/>
  <c r="C110" i="213"/>
  <c r="C111" i="213"/>
  <c r="C17" i="213"/>
  <c r="C18" i="212"/>
  <c r="C19" i="212"/>
  <c r="C20" i="212"/>
  <c r="C21" i="212"/>
  <c r="C22" i="212"/>
  <c r="C23" i="212"/>
  <c r="C24" i="212"/>
  <c r="C25" i="212"/>
  <c r="C26" i="212"/>
  <c r="C27" i="212"/>
  <c r="C28" i="212"/>
  <c r="C29" i="212"/>
  <c r="C30" i="212"/>
  <c r="C31" i="212"/>
  <c r="C32" i="212"/>
  <c r="C33" i="212"/>
  <c r="C34" i="212"/>
  <c r="C35" i="212"/>
  <c r="C36" i="212"/>
  <c r="C37" i="212"/>
  <c r="C38" i="212"/>
  <c r="C39" i="212"/>
  <c r="C40" i="212"/>
  <c r="C41" i="212"/>
  <c r="C42" i="212"/>
  <c r="C43" i="212"/>
  <c r="C44" i="212"/>
  <c r="C45" i="212"/>
  <c r="C46" i="212"/>
  <c r="C47" i="212"/>
  <c r="C48" i="212"/>
  <c r="C49" i="212"/>
  <c r="C50" i="212"/>
  <c r="C51" i="212"/>
  <c r="C52" i="212"/>
  <c r="C53" i="212"/>
  <c r="C54" i="212"/>
  <c r="C55" i="212"/>
  <c r="C56" i="212"/>
  <c r="C57" i="212"/>
  <c r="C58" i="212"/>
  <c r="C59" i="212"/>
  <c r="C60" i="212"/>
  <c r="C61" i="212"/>
  <c r="C62" i="212"/>
  <c r="C63" i="212"/>
  <c r="C64" i="212"/>
  <c r="C65" i="212"/>
  <c r="C66" i="212"/>
  <c r="C67" i="212"/>
  <c r="C68" i="212"/>
  <c r="C69" i="212"/>
  <c r="C70" i="212"/>
  <c r="C71" i="212"/>
  <c r="C72" i="212"/>
  <c r="C73" i="212"/>
  <c r="C74" i="212"/>
  <c r="C75" i="212"/>
  <c r="C76" i="212"/>
  <c r="C77" i="212"/>
  <c r="C78" i="212"/>
  <c r="C79" i="212"/>
  <c r="C80" i="212"/>
  <c r="C81" i="212"/>
  <c r="C82" i="212"/>
  <c r="C83" i="212"/>
  <c r="C84" i="212"/>
  <c r="C85" i="212"/>
  <c r="C86" i="212"/>
  <c r="C87" i="212"/>
  <c r="C88" i="212"/>
  <c r="C89" i="212"/>
  <c r="C90" i="212"/>
  <c r="C91" i="212"/>
  <c r="C92" i="212"/>
  <c r="C93" i="212"/>
  <c r="C94" i="212"/>
  <c r="C95" i="212"/>
  <c r="C96" i="212"/>
  <c r="C97" i="212"/>
  <c r="C98" i="212"/>
  <c r="C99" i="212"/>
  <c r="C100" i="212"/>
  <c r="C101" i="212"/>
  <c r="C102" i="212"/>
  <c r="C103" i="212"/>
  <c r="C104" i="212"/>
  <c r="C105" i="212"/>
  <c r="C106" i="212"/>
  <c r="C107" i="212"/>
  <c r="C108" i="212"/>
  <c r="C109" i="212"/>
  <c r="C110" i="212"/>
  <c r="C111" i="212"/>
  <c r="C17" i="212"/>
  <c r="C17" i="219"/>
  <c r="C18" i="219"/>
  <c r="C19" i="219"/>
  <c r="C20" i="219"/>
  <c r="C21" i="219"/>
  <c r="C22" i="219"/>
  <c r="C23" i="219"/>
  <c r="C24" i="219"/>
  <c r="C25" i="219"/>
  <c r="C26" i="219"/>
  <c r="C27" i="219"/>
  <c r="C28" i="219"/>
  <c r="C29" i="219"/>
  <c r="C30" i="219"/>
  <c r="C31" i="219"/>
  <c r="C32" i="219"/>
  <c r="C33" i="219"/>
  <c r="C34" i="219"/>
  <c r="C35" i="219"/>
  <c r="C36" i="219"/>
  <c r="C37" i="219"/>
  <c r="C38" i="219"/>
  <c r="C39" i="219"/>
  <c r="C40" i="219"/>
  <c r="C41" i="219"/>
  <c r="C42" i="219"/>
  <c r="C43" i="219"/>
  <c r="C44" i="219"/>
  <c r="C45" i="219"/>
  <c r="C46" i="219"/>
  <c r="C47" i="219"/>
  <c r="C48" i="219"/>
  <c r="C49" i="219"/>
  <c r="C50" i="219"/>
  <c r="C51" i="219"/>
  <c r="C52" i="219"/>
  <c r="C53" i="219"/>
  <c r="C54" i="219"/>
  <c r="C55" i="219"/>
  <c r="C56" i="219"/>
  <c r="C57" i="219"/>
  <c r="C58" i="219"/>
  <c r="C59" i="219"/>
  <c r="C60" i="219"/>
  <c r="C61" i="219"/>
  <c r="C62" i="219"/>
  <c r="C63" i="219"/>
  <c r="C64" i="219"/>
  <c r="C65" i="219"/>
  <c r="C66" i="219"/>
  <c r="C67" i="219"/>
  <c r="C68" i="219"/>
  <c r="C69" i="219"/>
  <c r="C70" i="219"/>
  <c r="C71" i="219"/>
  <c r="C72" i="219"/>
  <c r="C73" i="219"/>
  <c r="C74" i="219"/>
  <c r="C75" i="219"/>
  <c r="C76" i="219"/>
  <c r="C77" i="219"/>
  <c r="C78" i="219"/>
  <c r="C79" i="219"/>
  <c r="C80" i="219"/>
  <c r="C81" i="219"/>
  <c r="C82" i="219"/>
  <c r="C83" i="219"/>
  <c r="C84" i="219"/>
  <c r="C85" i="219"/>
  <c r="C86" i="219"/>
  <c r="C87" i="219"/>
  <c r="C88" i="219"/>
  <c r="C89" i="219"/>
  <c r="C90" i="219"/>
  <c r="C91" i="219"/>
  <c r="C92" i="219"/>
  <c r="C93" i="219"/>
  <c r="C94" i="219"/>
  <c r="C95" i="219"/>
  <c r="C96" i="219"/>
  <c r="C97" i="219"/>
  <c r="C98" i="219"/>
  <c r="C99" i="219"/>
  <c r="C100" i="219"/>
  <c r="C101" i="219"/>
  <c r="C102" i="219"/>
  <c r="C103" i="219"/>
  <c r="C104" i="219"/>
  <c r="C105" i="219"/>
  <c r="C106" i="219"/>
  <c r="C107" i="219"/>
  <c r="C108" i="219"/>
  <c r="C109" i="219"/>
  <c r="C110" i="219"/>
  <c r="C16" i="219"/>
  <c r="C18" i="211"/>
  <c r="C19" i="211"/>
  <c r="C20" i="211"/>
  <c r="C21" i="211"/>
  <c r="C22" i="211"/>
  <c r="C23" i="211"/>
  <c r="C24" i="211"/>
  <c r="C25" i="211"/>
  <c r="C26" i="211"/>
  <c r="C27" i="211"/>
  <c r="C28" i="211"/>
  <c r="C29" i="211"/>
  <c r="C30" i="211"/>
  <c r="C31" i="211"/>
  <c r="C32" i="211"/>
  <c r="C33" i="211"/>
  <c r="C34" i="211"/>
  <c r="C35" i="211"/>
  <c r="C36" i="211"/>
  <c r="C37" i="211"/>
  <c r="C38" i="211"/>
  <c r="C39" i="211"/>
  <c r="C40" i="211"/>
  <c r="C41" i="211"/>
  <c r="C42" i="211"/>
  <c r="C43" i="211"/>
  <c r="C44" i="211"/>
  <c r="C45" i="211"/>
  <c r="C46" i="211"/>
  <c r="C47" i="211"/>
  <c r="C48" i="211"/>
  <c r="C49" i="211"/>
  <c r="C50" i="211"/>
  <c r="C51" i="211"/>
  <c r="C52" i="211"/>
  <c r="C53" i="211"/>
  <c r="C54" i="211"/>
  <c r="C55" i="211"/>
  <c r="C56" i="211"/>
  <c r="C57" i="211"/>
  <c r="C58" i="211"/>
  <c r="C59" i="211"/>
  <c r="C60" i="211"/>
  <c r="C61" i="211"/>
  <c r="C62" i="211"/>
  <c r="C63" i="211"/>
  <c r="C64" i="211"/>
  <c r="C65" i="211"/>
  <c r="C66" i="211"/>
  <c r="C67" i="211"/>
  <c r="C68" i="211"/>
  <c r="C69" i="211"/>
  <c r="C70" i="211"/>
  <c r="C71" i="211"/>
  <c r="C72" i="211"/>
  <c r="C73" i="211"/>
  <c r="C74" i="211"/>
  <c r="C75" i="211"/>
  <c r="C76" i="211"/>
  <c r="C77" i="211"/>
  <c r="C78" i="211"/>
  <c r="C79" i="211"/>
  <c r="C80" i="211"/>
  <c r="C81" i="211"/>
  <c r="C82" i="211"/>
  <c r="C83" i="211"/>
  <c r="C84" i="211"/>
  <c r="C85" i="211"/>
  <c r="C86" i="211"/>
  <c r="C87" i="211"/>
  <c r="C88" i="211"/>
  <c r="C89" i="211"/>
  <c r="C90" i="211"/>
  <c r="C91" i="211"/>
  <c r="C92" i="211"/>
  <c r="C93" i="211"/>
  <c r="C94" i="211"/>
  <c r="C95" i="211"/>
  <c r="C96" i="211"/>
  <c r="C97" i="211"/>
  <c r="C98" i="211"/>
  <c r="C99" i="211"/>
  <c r="C100" i="211"/>
  <c r="C101" i="211"/>
  <c r="C102" i="211"/>
  <c r="C103" i="211"/>
  <c r="C104" i="211"/>
  <c r="C105" i="211"/>
  <c r="C106" i="211"/>
  <c r="C107" i="211"/>
  <c r="C108" i="211"/>
  <c r="C109" i="211"/>
  <c r="C110" i="211"/>
  <c r="C111" i="211"/>
  <c r="C17" i="211"/>
  <c r="D18" i="201"/>
  <c r="D19" i="201"/>
  <c r="D20" i="201"/>
  <c r="D21" i="201"/>
  <c r="D22" i="201"/>
  <c r="D23" i="201"/>
  <c r="D24" i="201"/>
  <c r="D25" i="201"/>
  <c r="D26" i="201"/>
  <c r="D27" i="201"/>
  <c r="D28" i="201"/>
  <c r="D29" i="201"/>
  <c r="D30" i="201"/>
  <c r="D31" i="201"/>
  <c r="D32" i="201"/>
  <c r="D33" i="201"/>
  <c r="D34" i="201"/>
  <c r="D35" i="201"/>
  <c r="D36" i="201"/>
  <c r="D37" i="201"/>
  <c r="D38" i="201"/>
  <c r="D39" i="201"/>
  <c r="D40" i="201"/>
  <c r="D41" i="201"/>
  <c r="D42" i="201"/>
  <c r="D43" i="201"/>
  <c r="D44" i="201"/>
  <c r="D45" i="201"/>
  <c r="D46" i="201"/>
  <c r="D47" i="201"/>
  <c r="D48" i="201"/>
  <c r="D49" i="201"/>
  <c r="D50" i="201"/>
  <c r="D51" i="201"/>
  <c r="D52" i="201"/>
  <c r="D53" i="201"/>
  <c r="D54" i="201"/>
  <c r="D55" i="201"/>
  <c r="D56" i="201"/>
  <c r="D57" i="201"/>
  <c r="D58" i="201"/>
  <c r="D59" i="201"/>
  <c r="D60" i="201"/>
  <c r="D61" i="201"/>
  <c r="D62" i="201"/>
  <c r="D63" i="201"/>
  <c r="D64" i="201"/>
  <c r="D65" i="201"/>
  <c r="D66" i="201"/>
  <c r="D67" i="201"/>
  <c r="D68" i="201"/>
  <c r="D69" i="201"/>
  <c r="D70" i="201"/>
  <c r="D71" i="201"/>
  <c r="D72" i="201"/>
  <c r="D73" i="201"/>
  <c r="D74" i="201"/>
  <c r="D75" i="201"/>
  <c r="D76" i="201"/>
  <c r="D77" i="201"/>
  <c r="D78" i="201"/>
  <c r="D79" i="201"/>
  <c r="D81" i="201"/>
  <c r="D82" i="201"/>
  <c r="D83" i="201"/>
  <c r="D84" i="201"/>
  <c r="D85" i="201"/>
  <c r="D86" i="201"/>
  <c r="D87" i="201"/>
  <c r="D88" i="201"/>
  <c r="D89" i="201"/>
  <c r="D90" i="201"/>
  <c r="D91" i="201"/>
  <c r="D92" i="201"/>
  <c r="D93" i="201"/>
  <c r="D94" i="201"/>
  <c r="D95" i="201"/>
  <c r="D96" i="201"/>
  <c r="D97" i="201"/>
  <c r="D98" i="201"/>
  <c r="D99" i="201"/>
  <c r="D100" i="201"/>
  <c r="D101" i="201"/>
  <c r="D102" i="201"/>
  <c r="D103" i="201"/>
  <c r="D105" i="201"/>
  <c r="D106" i="201"/>
  <c r="D107" i="201"/>
  <c r="D108" i="201"/>
  <c r="D109" i="201"/>
  <c r="D110" i="201"/>
  <c r="D111" i="201"/>
  <c r="D17" i="201"/>
  <c r="D17" i="197"/>
  <c r="D18" i="197"/>
  <c r="D19" i="197"/>
  <c r="D20" i="197"/>
  <c r="D21" i="197"/>
  <c r="D22" i="197"/>
  <c r="D23" i="197"/>
  <c r="D24" i="197"/>
  <c r="D25" i="197"/>
  <c r="D26" i="197"/>
  <c r="D27" i="197"/>
  <c r="D28" i="197"/>
  <c r="D30" i="197"/>
  <c r="D31" i="197"/>
  <c r="D33" i="197"/>
  <c r="D34" i="197"/>
  <c r="D35" i="197"/>
  <c r="D36" i="197"/>
  <c r="D37" i="197"/>
  <c r="D38" i="197"/>
  <c r="D39" i="197"/>
  <c r="D40" i="197"/>
  <c r="D41" i="197"/>
  <c r="D42" i="197"/>
  <c r="D43" i="197"/>
  <c r="D44" i="197"/>
  <c r="D45" i="197"/>
  <c r="D46" i="197"/>
  <c r="D47" i="197"/>
  <c r="D48" i="197"/>
  <c r="D50" i="197"/>
  <c r="D51" i="197"/>
  <c r="D52" i="197"/>
  <c r="D53" i="197"/>
  <c r="D54" i="197"/>
  <c r="D55" i="197"/>
  <c r="D56" i="197"/>
  <c r="D57" i="197"/>
  <c r="D58" i="197"/>
  <c r="D60" i="197"/>
  <c r="D61" i="197"/>
  <c r="D62" i="197"/>
  <c r="D63" i="197"/>
  <c r="D64" i="197"/>
  <c r="D65" i="197"/>
  <c r="D66" i="197"/>
  <c r="D67" i="197"/>
  <c r="D68" i="197"/>
  <c r="D69" i="197"/>
  <c r="D70" i="197"/>
  <c r="D71" i="197"/>
  <c r="D72" i="197"/>
  <c r="D73" i="197"/>
  <c r="D74" i="197"/>
  <c r="D75" i="197"/>
  <c r="D76" i="197"/>
  <c r="D77" i="197"/>
  <c r="D78" i="197"/>
  <c r="D79" i="197"/>
  <c r="D80" i="197"/>
  <c r="D81" i="197"/>
  <c r="D82" i="197"/>
  <c r="D83" i="197"/>
  <c r="D85" i="197"/>
  <c r="D86" i="197"/>
  <c r="D87" i="197"/>
  <c r="D88" i="197"/>
  <c r="D89" i="197"/>
  <c r="D90" i="197"/>
  <c r="D91" i="197"/>
  <c r="D92" i="197"/>
  <c r="D93" i="197"/>
  <c r="D94" i="197"/>
  <c r="D95" i="197"/>
  <c r="D96" i="197"/>
  <c r="D97" i="197"/>
  <c r="D98" i="197"/>
  <c r="D99" i="197"/>
  <c r="D101" i="197"/>
  <c r="D102" i="197"/>
  <c r="D103" i="197"/>
  <c r="D104" i="197"/>
  <c r="D105" i="197"/>
  <c r="D106" i="197"/>
  <c r="D107" i="197"/>
  <c r="D108" i="197"/>
  <c r="D109" i="197"/>
  <c r="D110" i="197"/>
  <c r="D16" i="197"/>
  <c r="E18" i="198"/>
  <c r="E19" i="198"/>
  <c r="E20" i="198"/>
  <c r="E21" i="198"/>
  <c r="E22" i="198"/>
  <c r="E23" i="198"/>
  <c r="E24" i="198"/>
  <c r="E25" i="198"/>
  <c r="E26" i="198"/>
  <c r="E27" i="198"/>
  <c r="E28" i="198"/>
  <c r="E29" i="198"/>
  <c r="E30" i="198"/>
  <c r="E31" i="198"/>
  <c r="E32" i="198"/>
  <c r="E33" i="198"/>
  <c r="E34" i="198"/>
  <c r="E35" i="198"/>
  <c r="E36" i="198"/>
  <c r="E37" i="198"/>
  <c r="E38" i="198"/>
  <c r="E39" i="198"/>
  <c r="E40" i="198"/>
  <c r="E41" i="198"/>
  <c r="E42" i="198"/>
  <c r="E43" i="198"/>
  <c r="E44" i="198"/>
  <c r="E45" i="198"/>
  <c r="E46" i="198"/>
  <c r="E47" i="198"/>
  <c r="E48" i="198"/>
  <c r="E49" i="198"/>
  <c r="E50" i="198"/>
  <c r="E51" i="198"/>
  <c r="E52" i="198"/>
  <c r="E53" i="198"/>
  <c r="E54" i="198"/>
  <c r="E55" i="198"/>
  <c r="E56" i="198"/>
  <c r="E57" i="198"/>
  <c r="E58" i="198"/>
  <c r="E59" i="198"/>
  <c r="E60" i="198"/>
  <c r="E61" i="198"/>
  <c r="E62" i="198"/>
  <c r="E63" i="198"/>
  <c r="E64" i="198"/>
  <c r="E65" i="198"/>
  <c r="E66" i="198"/>
  <c r="E67" i="198"/>
  <c r="E68" i="198"/>
  <c r="E69" i="198"/>
  <c r="E70" i="198"/>
  <c r="E71" i="198"/>
  <c r="E72" i="198"/>
  <c r="E73" i="198"/>
  <c r="E74" i="198"/>
  <c r="E75" i="198"/>
  <c r="E76" i="198"/>
  <c r="E77" i="198"/>
  <c r="E78" i="198"/>
  <c r="E79" i="198"/>
  <c r="E80" i="198"/>
  <c r="E81" i="198"/>
  <c r="E82" i="198"/>
  <c r="E83" i="198"/>
  <c r="E84" i="198"/>
  <c r="E85" i="198"/>
  <c r="E86" i="198"/>
  <c r="E87" i="198"/>
  <c r="E88" i="198"/>
  <c r="E89" i="198"/>
  <c r="E90" i="198"/>
  <c r="E91" i="198"/>
  <c r="E92" i="198"/>
  <c r="E93" i="198"/>
  <c r="E94" i="198"/>
  <c r="E95" i="198"/>
  <c r="E96" i="198"/>
  <c r="E97" i="198"/>
  <c r="E98" i="198"/>
  <c r="E99" i="198"/>
  <c r="E100" i="198"/>
  <c r="E101" i="198"/>
  <c r="E102" i="198"/>
  <c r="E103" i="198"/>
  <c r="E104" i="198"/>
  <c r="E105" i="198"/>
  <c r="E106" i="198"/>
  <c r="E107" i="198"/>
  <c r="E108" i="198"/>
  <c r="E109" i="198"/>
  <c r="E110" i="198"/>
  <c r="E111" i="198"/>
  <c r="E17" i="198"/>
  <c r="D61" i="16"/>
  <c r="D18" i="16"/>
  <c r="D21" i="16"/>
  <c r="D22" i="16"/>
  <c r="D23" i="16"/>
  <c r="D24" i="16"/>
  <c r="D26" i="16"/>
  <c r="D27" i="16"/>
  <c r="D31" i="16"/>
  <c r="D32" i="16"/>
  <c r="D34" i="16"/>
  <c r="D35" i="16"/>
  <c r="D37" i="16"/>
  <c r="D38" i="16"/>
  <c r="D40" i="16"/>
  <c r="D41" i="16"/>
  <c r="D43" i="16"/>
  <c r="D44" i="16"/>
  <c r="D45" i="16"/>
  <c r="D46" i="16"/>
  <c r="D48" i="16"/>
  <c r="D49" i="16"/>
  <c r="D52" i="16"/>
  <c r="D53" i="16"/>
  <c r="D56" i="16"/>
  <c r="D57" i="16"/>
  <c r="D63" i="16"/>
  <c r="D66" i="16"/>
  <c r="D69" i="16"/>
  <c r="D70" i="16"/>
  <c r="D71" i="16"/>
  <c r="D73" i="16"/>
  <c r="D74" i="16"/>
  <c r="D75" i="16"/>
  <c r="D76" i="16"/>
  <c r="D78" i="16"/>
  <c r="D79" i="16"/>
  <c r="D81" i="16"/>
  <c r="D87" i="16"/>
  <c r="D88" i="16"/>
  <c r="D89" i="16"/>
  <c r="D90" i="16"/>
  <c r="D91" i="16"/>
  <c r="D94" i="16"/>
  <c r="D95" i="16"/>
  <c r="D97" i="16"/>
  <c r="D98" i="16"/>
  <c r="D99" i="16"/>
  <c r="D100" i="16"/>
  <c r="D102" i="16"/>
  <c r="D103" i="16"/>
  <c r="D105" i="16"/>
  <c r="D106" i="16"/>
  <c r="D109" i="16"/>
  <c r="D110" i="16"/>
  <c r="D111" i="16"/>
  <c r="D17" i="16"/>
  <c r="C17" i="167"/>
  <c r="C18" i="167"/>
  <c r="C19" i="167"/>
  <c r="C20" i="167"/>
  <c r="C21" i="167"/>
  <c r="C22" i="167"/>
  <c r="C23" i="167"/>
  <c r="C24" i="167"/>
  <c r="C25" i="167"/>
  <c r="C26" i="167"/>
  <c r="C27" i="167"/>
  <c r="C28" i="167"/>
  <c r="C29" i="167"/>
  <c r="C30" i="167"/>
  <c r="C31" i="167"/>
  <c r="C32" i="167"/>
  <c r="C33" i="167"/>
  <c r="C34" i="167"/>
  <c r="C35" i="167"/>
  <c r="C36" i="167"/>
  <c r="C37" i="167"/>
  <c r="C38" i="167"/>
  <c r="C39" i="167"/>
  <c r="C40" i="167"/>
  <c r="C41" i="167"/>
  <c r="C42" i="167"/>
  <c r="C43" i="167"/>
  <c r="C44" i="167"/>
  <c r="C45" i="167"/>
  <c r="C46" i="167"/>
  <c r="C47" i="167"/>
  <c r="C48" i="167"/>
  <c r="C49" i="167"/>
  <c r="C50" i="167"/>
  <c r="C51" i="167"/>
  <c r="C52" i="167"/>
  <c r="C53" i="167"/>
  <c r="C54" i="167"/>
  <c r="C55" i="167"/>
  <c r="C56" i="167"/>
  <c r="C57" i="167"/>
  <c r="C58" i="167"/>
  <c r="C59" i="167"/>
  <c r="C60" i="167"/>
  <c r="C61" i="167"/>
  <c r="C62" i="167"/>
  <c r="C63" i="167"/>
  <c r="C64" i="167"/>
  <c r="C65" i="167"/>
  <c r="C66" i="167"/>
  <c r="C67" i="167"/>
  <c r="C68" i="167"/>
  <c r="C69" i="167"/>
  <c r="C70" i="167"/>
  <c r="C71" i="167"/>
  <c r="C72" i="167"/>
  <c r="C73" i="167"/>
  <c r="C74" i="167"/>
  <c r="C75" i="167"/>
  <c r="C76" i="167"/>
  <c r="C77" i="167"/>
  <c r="C78" i="167"/>
  <c r="C79" i="167"/>
  <c r="C80" i="167"/>
  <c r="C81" i="167"/>
  <c r="C82" i="167"/>
  <c r="C83" i="167"/>
  <c r="C84" i="167"/>
  <c r="C85" i="167"/>
  <c r="C86" i="167"/>
  <c r="C87" i="167"/>
  <c r="C88" i="167"/>
  <c r="C89" i="167"/>
  <c r="C90" i="167"/>
  <c r="C91" i="167"/>
  <c r="C92" i="167"/>
  <c r="C93" i="167"/>
  <c r="C94" i="167"/>
  <c r="C95" i="167"/>
  <c r="C96" i="167"/>
  <c r="C97" i="167"/>
  <c r="C98" i="167"/>
  <c r="C99" i="167"/>
  <c r="C100" i="167"/>
  <c r="C101" i="167"/>
  <c r="C102" i="167"/>
  <c r="C103" i="167"/>
  <c r="C104" i="167"/>
  <c r="C105" i="167"/>
  <c r="C106" i="167"/>
  <c r="C107" i="167"/>
  <c r="C108" i="167"/>
  <c r="C109" i="167"/>
  <c r="C110" i="167"/>
  <c r="C16" i="167"/>
  <c r="C18" i="165"/>
  <c r="C19" i="165"/>
  <c r="C20" i="165"/>
  <c r="C21" i="165"/>
  <c r="C22" i="165"/>
  <c r="C23" i="165"/>
  <c r="C24" i="165"/>
  <c r="C25" i="165"/>
  <c r="C26" i="165"/>
  <c r="C27" i="165"/>
  <c r="C28" i="165"/>
  <c r="C29" i="165"/>
  <c r="C30" i="165"/>
  <c r="C31" i="165"/>
  <c r="C32" i="165"/>
  <c r="C33" i="165"/>
  <c r="C34" i="165"/>
  <c r="C35" i="165"/>
  <c r="C36" i="165"/>
  <c r="C37" i="165"/>
  <c r="C38" i="165"/>
  <c r="C39" i="165"/>
  <c r="C40" i="165"/>
  <c r="C41" i="165"/>
  <c r="C42" i="165"/>
  <c r="C43" i="165"/>
  <c r="C44" i="165"/>
  <c r="C45" i="165"/>
  <c r="C46" i="165"/>
  <c r="C47" i="165"/>
  <c r="C48" i="165"/>
  <c r="C49" i="165"/>
  <c r="C50" i="165"/>
  <c r="C51" i="165"/>
  <c r="C52" i="165"/>
  <c r="C53" i="165"/>
  <c r="C54" i="165"/>
  <c r="C55" i="165"/>
  <c r="C56" i="165"/>
  <c r="C57" i="165"/>
  <c r="C58" i="165"/>
  <c r="C59" i="165"/>
  <c r="C60" i="165"/>
  <c r="C61" i="165"/>
  <c r="C62" i="165"/>
  <c r="C63" i="165"/>
  <c r="C64" i="165"/>
  <c r="C65" i="165"/>
  <c r="C66" i="165"/>
  <c r="C67" i="165"/>
  <c r="C68" i="165"/>
  <c r="C69" i="165"/>
  <c r="C70" i="165"/>
  <c r="C71" i="165"/>
  <c r="C72" i="165"/>
  <c r="C73" i="165"/>
  <c r="C74" i="165"/>
  <c r="C75" i="165"/>
  <c r="C76" i="165"/>
  <c r="C77" i="165"/>
  <c r="C78" i="165"/>
  <c r="C79" i="165"/>
  <c r="C80" i="165"/>
  <c r="C81" i="165"/>
  <c r="C82" i="165"/>
  <c r="C83" i="165"/>
  <c r="C84" i="165"/>
  <c r="C85" i="165"/>
  <c r="C86" i="165"/>
  <c r="C87" i="165"/>
  <c r="C88" i="165"/>
  <c r="C89" i="165"/>
  <c r="C90" i="165"/>
  <c r="C91" i="165"/>
  <c r="C92" i="165"/>
  <c r="C93" i="165"/>
  <c r="C94" i="165"/>
  <c r="C95" i="165"/>
  <c r="C96" i="165"/>
  <c r="C97" i="165"/>
  <c r="C98" i="165"/>
  <c r="C99" i="165"/>
  <c r="C100" i="165"/>
  <c r="C101" i="165"/>
  <c r="C102" i="165"/>
  <c r="C103" i="165"/>
  <c r="C104" i="165"/>
  <c r="C105" i="165"/>
  <c r="C106" i="165"/>
  <c r="C107" i="165"/>
  <c r="C108" i="165"/>
  <c r="C109" i="165"/>
  <c r="C110" i="165"/>
  <c r="C111" i="165"/>
  <c r="C17" i="165"/>
  <c r="F18" i="17"/>
  <c r="F19" i="17"/>
  <c r="F20" i="17"/>
  <c r="F21" i="17"/>
  <c r="F22" i="17"/>
  <c r="F23" i="17"/>
  <c r="F24" i="17"/>
  <c r="F25" i="17"/>
  <c r="F26"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7" i="17"/>
  <c r="R18" i="168"/>
  <c r="R19" i="168"/>
  <c r="R20" i="168"/>
  <c r="R21" i="168"/>
  <c r="R22" i="168"/>
  <c r="R23" i="168"/>
  <c r="R24" i="168"/>
  <c r="R25" i="168"/>
  <c r="R26" i="168"/>
  <c r="R27" i="168"/>
  <c r="R28" i="168"/>
  <c r="R29" i="168"/>
  <c r="R30" i="168"/>
  <c r="R31" i="168"/>
  <c r="R32" i="168"/>
  <c r="R33" i="168"/>
  <c r="R34" i="168"/>
  <c r="R35" i="168"/>
  <c r="R36" i="168"/>
  <c r="R37" i="168"/>
  <c r="R38" i="168"/>
  <c r="R39" i="168"/>
  <c r="R40" i="168"/>
  <c r="R41" i="168"/>
  <c r="R42" i="168"/>
  <c r="R43" i="168"/>
  <c r="R44" i="168"/>
  <c r="R45" i="168"/>
  <c r="R46" i="168"/>
  <c r="R47" i="168"/>
  <c r="R48" i="168"/>
  <c r="R49" i="168"/>
  <c r="R50" i="168"/>
  <c r="R51" i="168"/>
  <c r="R52" i="168"/>
  <c r="R53" i="168"/>
  <c r="R54" i="168"/>
  <c r="R55" i="168"/>
  <c r="R56" i="168"/>
  <c r="R57" i="168"/>
  <c r="R58" i="168"/>
  <c r="R59" i="168"/>
  <c r="R60" i="168"/>
  <c r="R61" i="168"/>
  <c r="R62" i="168"/>
  <c r="R63" i="168"/>
  <c r="R64" i="168"/>
  <c r="R65" i="168"/>
  <c r="R66" i="168"/>
  <c r="R67" i="168"/>
  <c r="R68" i="168"/>
  <c r="R69" i="168"/>
  <c r="R70" i="168"/>
  <c r="R71" i="168"/>
  <c r="R72" i="168"/>
  <c r="R73" i="168"/>
  <c r="R74" i="168"/>
  <c r="R75" i="168"/>
  <c r="R76" i="168"/>
  <c r="R77" i="168"/>
  <c r="R78" i="168"/>
  <c r="R79" i="168"/>
  <c r="R80" i="168"/>
  <c r="R81" i="168"/>
  <c r="R82" i="168"/>
  <c r="R83" i="168"/>
  <c r="R84" i="168"/>
  <c r="R85" i="168"/>
  <c r="R86" i="168"/>
  <c r="R87" i="168"/>
  <c r="R88" i="168"/>
  <c r="R89" i="168"/>
  <c r="R90" i="168"/>
  <c r="R91" i="168"/>
  <c r="R92" i="168"/>
  <c r="R93" i="168"/>
  <c r="R94" i="168"/>
  <c r="R95" i="168"/>
  <c r="R96" i="168"/>
  <c r="R97" i="168"/>
  <c r="R98" i="168"/>
  <c r="R99" i="168"/>
  <c r="R100" i="168"/>
  <c r="R101" i="168"/>
  <c r="R102" i="168"/>
  <c r="R103" i="168"/>
  <c r="R104" i="168"/>
  <c r="R105" i="168"/>
  <c r="R106" i="168"/>
  <c r="R107" i="168"/>
  <c r="R108" i="168"/>
  <c r="R109" i="168"/>
  <c r="R110" i="168"/>
  <c r="R111" i="168"/>
  <c r="R17" i="168"/>
  <c r="O18" i="168"/>
  <c r="O19" i="168"/>
  <c r="O20" i="168"/>
  <c r="O21" i="168"/>
  <c r="O22" i="168"/>
  <c r="O23" i="168"/>
  <c r="O24" i="168"/>
  <c r="O25" i="168"/>
  <c r="O26" i="168"/>
  <c r="O27" i="168"/>
  <c r="O28" i="168"/>
  <c r="O29" i="168"/>
  <c r="O30" i="168"/>
  <c r="O31" i="168"/>
  <c r="O32" i="168"/>
  <c r="O33" i="168"/>
  <c r="O34" i="168"/>
  <c r="O35" i="168"/>
  <c r="O36" i="168"/>
  <c r="O37" i="168"/>
  <c r="O38" i="168"/>
  <c r="O39" i="168"/>
  <c r="O40" i="168"/>
  <c r="O41" i="168"/>
  <c r="O42" i="168"/>
  <c r="O43" i="168"/>
  <c r="O44" i="168"/>
  <c r="O45" i="168"/>
  <c r="O46" i="168"/>
  <c r="O47" i="168"/>
  <c r="O48" i="168"/>
  <c r="O49" i="168"/>
  <c r="O50" i="168"/>
  <c r="O51" i="168"/>
  <c r="O52" i="168"/>
  <c r="O53" i="168"/>
  <c r="O54" i="168"/>
  <c r="O55" i="168"/>
  <c r="O56" i="168"/>
  <c r="O57" i="168"/>
  <c r="O58" i="168"/>
  <c r="O59" i="168"/>
  <c r="O60" i="168"/>
  <c r="O61" i="168"/>
  <c r="O62" i="168"/>
  <c r="O63" i="168"/>
  <c r="O64" i="168"/>
  <c r="O65" i="168"/>
  <c r="O66" i="168"/>
  <c r="O67" i="168"/>
  <c r="O68" i="168"/>
  <c r="O69" i="168"/>
  <c r="O70" i="168"/>
  <c r="O71" i="168"/>
  <c r="O72" i="168"/>
  <c r="O73" i="168"/>
  <c r="O74" i="168"/>
  <c r="O75" i="168"/>
  <c r="O76" i="168"/>
  <c r="O77" i="168"/>
  <c r="O78" i="168"/>
  <c r="O79" i="168"/>
  <c r="O80" i="168"/>
  <c r="O81" i="168"/>
  <c r="O82" i="168"/>
  <c r="O83" i="168"/>
  <c r="O84" i="168"/>
  <c r="O85" i="168"/>
  <c r="O86" i="168"/>
  <c r="O87" i="168"/>
  <c r="O88" i="168"/>
  <c r="O89" i="168"/>
  <c r="O90" i="168"/>
  <c r="O91" i="168"/>
  <c r="O92" i="168"/>
  <c r="O93" i="168"/>
  <c r="O94" i="168"/>
  <c r="O95" i="168"/>
  <c r="O96" i="168"/>
  <c r="O97" i="168"/>
  <c r="O98" i="168"/>
  <c r="O99" i="168"/>
  <c r="O100" i="168"/>
  <c r="O101" i="168"/>
  <c r="O102" i="168"/>
  <c r="O103" i="168"/>
  <c r="O104" i="168"/>
  <c r="O105" i="168"/>
  <c r="O106" i="168"/>
  <c r="O107" i="168"/>
  <c r="O108" i="168"/>
  <c r="O109" i="168"/>
  <c r="O110" i="168"/>
  <c r="O111" i="168"/>
  <c r="O17" i="168"/>
  <c r="L18" i="168"/>
  <c r="L19" i="168"/>
  <c r="L20" i="168"/>
  <c r="L21" i="168"/>
  <c r="L22" i="168"/>
  <c r="L23" i="168"/>
  <c r="L24" i="168"/>
  <c r="L25" i="168"/>
  <c r="L26" i="168"/>
  <c r="L27" i="168"/>
  <c r="L28" i="168"/>
  <c r="L29" i="168"/>
  <c r="L30" i="168"/>
  <c r="L31" i="168"/>
  <c r="L32" i="168"/>
  <c r="L33" i="168"/>
  <c r="L34" i="168"/>
  <c r="L35" i="168"/>
  <c r="L36" i="168"/>
  <c r="L37" i="168"/>
  <c r="L38" i="168"/>
  <c r="L39" i="168"/>
  <c r="L40" i="168"/>
  <c r="L41" i="168"/>
  <c r="L42" i="168"/>
  <c r="L43" i="168"/>
  <c r="L44" i="168"/>
  <c r="L45" i="168"/>
  <c r="L46" i="168"/>
  <c r="L47" i="168"/>
  <c r="L48" i="168"/>
  <c r="L49" i="168"/>
  <c r="L50" i="168"/>
  <c r="L51" i="168"/>
  <c r="L52" i="168"/>
  <c r="L53" i="168"/>
  <c r="L54" i="168"/>
  <c r="L55" i="168"/>
  <c r="L56" i="168"/>
  <c r="L57" i="168"/>
  <c r="L58" i="168"/>
  <c r="L59" i="168"/>
  <c r="L60" i="168"/>
  <c r="L61" i="168"/>
  <c r="L62" i="168"/>
  <c r="L63" i="168"/>
  <c r="L64" i="168"/>
  <c r="L65" i="168"/>
  <c r="L66" i="168"/>
  <c r="L67" i="168"/>
  <c r="L68" i="168"/>
  <c r="L69" i="168"/>
  <c r="L70" i="168"/>
  <c r="L71" i="168"/>
  <c r="L72" i="168"/>
  <c r="L73" i="168"/>
  <c r="L74" i="168"/>
  <c r="L75" i="168"/>
  <c r="L76" i="168"/>
  <c r="L77" i="168"/>
  <c r="L78" i="168"/>
  <c r="L79" i="168"/>
  <c r="L80" i="168"/>
  <c r="L81" i="168"/>
  <c r="L82" i="168"/>
  <c r="L83" i="168"/>
  <c r="L84" i="168"/>
  <c r="L85" i="168"/>
  <c r="L86" i="168"/>
  <c r="L87" i="168"/>
  <c r="L88" i="168"/>
  <c r="L89" i="168"/>
  <c r="L90" i="168"/>
  <c r="L91" i="168"/>
  <c r="L92" i="168"/>
  <c r="L93" i="168"/>
  <c r="L94" i="168"/>
  <c r="L95" i="168"/>
  <c r="L96" i="168"/>
  <c r="L97" i="168"/>
  <c r="L98" i="168"/>
  <c r="L99" i="168"/>
  <c r="L100" i="168"/>
  <c r="L101" i="168"/>
  <c r="L102" i="168"/>
  <c r="L103" i="168"/>
  <c r="L104" i="168"/>
  <c r="L105" i="168"/>
  <c r="L106" i="168"/>
  <c r="L107" i="168"/>
  <c r="L108" i="168"/>
  <c r="L109" i="168"/>
  <c r="L110" i="168"/>
  <c r="L111" i="168"/>
  <c r="L17" i="168"/>
  <c r="I18" i="168"/>
  <c r="I19" i="168"/>
  <c r="I20" i="168"/>
  <c r="I21" i="168"/>
  <c r="I22" i="168"/>
  <c r="I23" i="168"/>
  <c r="I24" i="168"/>
  <c r="I25" i="168"/>
  <c r="I26" i="168"/>
  <c r="I27" i="168"/>
  <c r="I28" i="168"/>
  <c r="I29" i="168"/>
  <c r="I30" i="168"/>
  <c r="I31" i="168"/>
  <c r="I32" i="168"/>
  <c r="I33" i="168"/>
  <c r="I34" i="168"/>
  <c r="I35" i="168"/>
  <c r="I36" i="168"/>
  <c r="I37" i="168"/>
  <c r="I38" i="168"/>
  <c r="I39" i="168"/>
  <c r="I40" i="168"/>
  <c r="I41" i="168"/>
  <c r="I42" i="168"/>
  <c r="I43" i="168"/>
  <c r="I44" i="168"/>
  <c r="I45" i="168"/>
  <c r="I46" i="168"/>
  <c r="I47" i="168"/>
  <c r="I48" i="168"/>
  <c r="I49" i="168"/>
  <c r="I50" i="168"/>
  <c r="I51" i="168"/>
  <c r="I52" i="168"/>
  <c r="I53" i="168"/>
  <c r="I54" i="168"/>
  <c r="I55" i="168"/>
  <c r="I56" i="168"/>
  <c r="I57" i="168"/>
  <c r="I58" i="168"/>
  <c r="I59" i="168"/>
  <c r="I60" i="168"/>
  <c r="I61" i="168"/>
  <c r="I62" i="168"/>
  <c r="I63" i="168"/>
  <c r="I64" i="168"/>
  <c r="I65" i="168"/>
  <c r="I66" i="168"/>
  <c r="I67" i="168"/>
  <c r="I68" i="168"/>
  <c r="I69" i="168"/>
  <c r="I70" i="168"/>
  <c r="I71" i="168"/>
  <c r="I72" i="168"/>
  <c r="I73" i="168"/>
  <c r="I74" i="168"/>
  <c r="I75" i="168"/>
  <c r="I76" i="168"/>
  <c r="I77" i="168"/>
  <c r="I78" i="168"/>
  <c r="I79" i="168"/>
  <c r="I80" i="168"/>
  <c r="I81" i="168"/>
  <c r="I82" i="168"/>
  <c r="I83" i="168"/>
  <c r="I84" i="168"/>
  <c r="I86" i="168"/>
  <c r="I87" i="168"/>
  <c r="I88" i="168"/>
  <c r="I89" i="168"/>
  <c r="I90" i="168"/>
  <c r="I91" i="168"/>
  <c r="I92" i="168"/>
  <c r="I93" i="168"/>
  <c r="I94" i="168"/>
  <c r="I95" i="168"/>
  <c r="I96" i="168"/>
  <c r="I97" i="168"/>
  <c r="I98" i="168"/>
  <c r="I99" i="168"/>
  <c r="I100" i="168"/>
  <c r="I101" i="168"/>
  <c r="I102" i="168"/>
  <c r="I103" i="168"/>
  <c r="I105" i="168"/>
  <c r="I106" i="168"/>
  <c r="I107" i="168"/>
  <c r="I108" i="168"/>
  <c r="I109" i="168"/>
  <c r="I110" i="168"/>
  <c r="I111" i="168"/>
  <c r="I17" i="168"/>
  <c r="F18" i="168"/>
  <c r="F19" i="168"/>
  <c r="F20" i="168"/>
  <c r="F21" i="168"/>
  <c r="F22" i="168"/>
  <c r="F23" i="168"/>
  <c r="F24" i="168"/>
  <c r="F25" i="168"/>
  <c r="F26" i="168"/>
  <c r="F27" i="168"/>
  <c r="F28" i="168"/>
  <c r="F29" i="168"/>
  <c r="F30" i="168"/>
  <c r="F31" i="168"/>
  <c r="F32" i="168"/>
  <c r="F33" i="168"/>
  <c r="F34" i="168"/>
  <c r="F35" i="168"/>
  <c r="F36" i="168"/>
  <c r="F37" i="168"/>
  <c r="F38" i="168"/>
  <c r="F39" i="168"/>
  <c r="F40" i="168"/>
  <c r="F41" i="168"/>
  <c r="F42" i="168"/>
  <c r="F43" i="168"/>
  <c r="F44" i="168"/>
  <c r="F45" i="168"/>
  <c r="F46" i="168"/>
  <c r="F47" i="168"/>
  <c r="F48" i="168"/>
  <c r="F49" i="168"/>
  <c r="F50" i="168"/>
  <c r="F51" i="168"/>
  <c r="F52" i="168"/>
  <c r="F53" i="168"/>
  <c r="F54" i="168"/>
  <c r="F55" i="168"/>
  <c r="F56" i="168"/>
  <c r="F57" i="168"/>
  <c r="F58" i="168"/>
  <c r="F59" i="168"/>
  <c r="F60" i="168"/>
  <c r="F61" i="168"/>
  <c r="F62" i="168"/>
  <c r="F63" i="168"/>
  <c r="F64" i="168"/>
  <c r="F65" i="168"/>
  <c r="F66" i="168"/>
  <c r="F67" i="168"/>
  <c r="F68" i="168"/>
  <c r="F69" i="168"/>
  <c r="F70" i="168"/>
  <c r="F71" i="168"/>
  <c r="F72" i="168"/>
  <c r="F73" i="168"/>
  <c r="F74" i="168"/>
  <c r="F75" i="168"/>
  <c r="F76" i="168"/>
  <c r="F77" i="168"/>
  <c r="F78" i="168"/>
  <c r="F79" i="168"/>
  <c r="F80" i="168"/>
  <c r="F81" i="168"/>
  <c r="F82" i="168"/>
  <c r="F83" i="168"/>
  <c r="F84" i="168"/>
  <c r="F85" i="168"/>
  <c r="F86" i="168"/>
  <c r="F87" i="168"/>
  <c r="F88" i="168"/>
  <c r="F89" i="168"/>
  <c r="F90" i="168"/>
  <c r="F91" i="168"/>
  <c r="F92" i="168"/>
  <c r="F93" i="168"/>
  <c r="F94" i="168"/>
  <c r="F95" i="168"/>
  <c r="F96" i="168"/>
  <c r="F97" i="168"/>
  <c r="F98" i="168"/>
  <c r="F99" i="168"/>
  <c r="F100" i="168"/>
  <c r="F101" i="168"/>
  <c r="F102" i="168"/>
  <c r="F103" i="168"/>
  <c r="F104" i="168"/>
  <c r="F105" i="168"/>
  <c r="F106" i="168"/>
  <c r="F107" i="168"/>
  <c r="F108" i="168"/>
  <c r="F109" i="168"/>
  <c r="F110" i="168"/>
  <c r="F111" i="168"/>
  <c r="F17" i="168"/>
  <c r="C18" i="168"/>
  <c r="C19" i="168"/>
  <c r="C20" i="168"/>
  <c r="C21" i="168"/>
  <c r="C22" i="168"/>
  <c r="C23" i="168"/>
  <c r="C24" i="168"/>
  <c r="C25" i="168"/>
  <c r="C26" i="168"/>
  <c r="C27" i="168"/>
  <c r="C28" i="168"/>
  <c r="C29" i="168"/>
  <c r="C30" i="168"/>
  <c r="C31" i="168"/>
  <c r="C32" i="168"/>
  <c r="C33" i="168"/>
  <c r="C34" i="168"/>
  <c r="C35" i="168"/>
  <c r="C36" i="168"/>
  <c r="C37" i="168"/>
  <c r="C38" i="168"/>
  <c r="C39" i="168"/>
  <c r="C40" i="168"/>
  <c r="C41" i="168"/>
  <c r="C42" i="168"/>
  <c r="C43" i="168"/>
  <c r="C44" i="168"/>
  <c r="C45" i="168"/>
  <c r="C46" i="168"/>
  <c r="C47" i="168"/>
  <c r="C48" i="168"/>
  <c r="C49" i="168"/>
  <c r="C50" i="168"/>
  <c r="C51" i="168"/>
  <c r="C52" i="168"/>
  <c r="C53" i="168"/>
  <c r="C54" i="168"/>
  <c r="C55" i="168"/>
  <c r="C56" i="168"/>
  <c r="C57" i="168"/>
  <c r="C58" i="168"/>
  <c r="C59" i="168"/>
  <c r="C60" i="168"/>
  <c r="C61" i="168"/>
  <c r="C62" i="168"/>
  <c r="C63" i="168"/>
  <c r="C64" i="168"/>
  <c r="C65" i="168"/>
  <c r="C66" i="168"/>
  <c r="C67" i="168"/>
  <c r="C68" i="168"/>
  <c r="C69" i="168"/>
  <c r="C70" i="168"/>
  <c r="C71" i="168"/>
  <c r="C72" i="168"/>
  <c r="C73" i="168"/>
  <c r="C74" i="168"/>
  <c r="C75" i="168"/>
  <c r="C76" i="168"/>
  <c r="C77" i="168"/>
  <c r="C78" i="168"/>
  <c r="C79" i="168"/>
  <c r="C80" i="168"/>
  <c r="C81" i="168"/>
  <c r="C82" i="168"/>
  <c r="C83" i="168"/>
  <c r="C84" i="168"/>
  <c r="C85" i="168"/>
  <c r="C86" i="168"/>
  <c r="C87" i="168"/>
  <c r="C88" i="168"/>
  <c r="C89" i="168"/>
  <c r="C90" i="168"/>
  <c r="C91" i="168"/>
  <c r="C92" i="168"/>
  <c r="C93" i="168"/>
  <c r="C94" i="168"/>
  <c r="C95" i="168"/>
  <c r="C96" i="168"/>
  <c r="C97" i="168"/>
  <c r="C98" i="168"/>
  <c r="C99" i="168"/>
  <c r="C100" i="168"/>
  <c r="C101" i="168"/>
  <c r="C102" i="168"/>
  <c r="C103" i="168"/>
  <c r="C104" i="168"/>
  <c r="C105" i="168"/>
  <c r="C106" i="168"/>
  <c r="C107" i="168"/>
  <c r="C108" i="168"/>
  <c r="C109" i="168"/>
  <c r="C110" i="168"/>
  <c r="C111" i="168"/>
  <c r="C17" i="168"/>
  <c r="E18" i="215"/>
  <c r="E19" i="215"/>
  <c r="E20" i="215"/>
  <c r="E21" i="215"/>
  <c r="E22" i="215"/>
  <c r="E23" i="215"/>
  <c r="E24" i="215"/>
  <c r="E25" i="215"/>
  <c r="E26" i="215"/>
  <c r="E27" i="215"/>
  <c r="E28" i="215"/>
  <c r="E29" i="215"/>
  <c r="E30" i="215"/>
  <c r="E31" i="215"/>
  <c r="E32" i="215"/>
  <c r="E33" i="215"/>
  <c r="E34" i="215"/>
  <c r="E35" i="215"/>
  <c r="E36" i="215"/>
  <c r="E37" i="215"/>
  <c r="E38" i="215"/>
  <c r="E39" i="215"/>
  <c r="E40" i="215"/>
  <c r="E41" i="215"/>
  <c r="E42" i="215"/>
  <c r="E43" i="215"/>
  <c r="E44" i="215"/>
  <c r="E45" i="215"/>
  <c r="E46" i="215"/>
  <c r="E47" i="215"/>
  <c r="E48" i="215"/>
  <c r="E49" i="215"/>
  <c r="E50" i="215"/>
  <c r="E51" i="215"/>
  <c r="E52" i="215"/>
  <c r="E53" i="215"/>
  <c r="E54" i="215"/>
  <c r="E55" i="215"/>
  <c r="E56" i="215"/>
  <c r="E57" i="215"/>
  <c r="E58" i="215"/>
  <c r="E59" i="215"/>
  <c r="E60" i="215"/>
  <c r="E61" i="215"/>
  <c r="E62" i="215"/>
  <c r="E63" i="215"/>
  <c r="E64" i="215"/>
  <c r="E65" i="215"/>
  <c r="E66" i="215"/>
  <c r="E67" i="215"/>
  <c r="E68" i="215"/>
  <c r="E69" i="215"/>
  <c r="E70" i="215"/>
  <c r="E71" i="215"/>
  <c r="E72" i="215"/>
  <c r="E73" i="215"/>
  <c r="E74" i="215"/>
  <c r="E75" i="215"/>
  <c r="E76" i="215"/>
  <c r="E77" i="215"/>
  <c r="E78" i="215"/>
  <c r="E79" i="215"/>
  <c r="E80" i="215"/>
  <c r="E81" i="215"/>
  <c r="E82" i="215"/>
  <c r="E83" i="215"/>
  <c r="E84" i="215"/>
  <c r="E85" i="215"/>
  <c r="E86" i="215"/>
  <c r="E87" i="215"/>
  <c r="E88" i="215"/>
  <c r="E89" i="215"/>
  <c r="E90" i="215"/>
  <c r="E91" i="215"/>
  <c r="E92" i="215"/>
  <c r="E93" i="215"/>
  <c r="E94" i="215"/>
  <c r="E95" i="215"/>
  <c r="E96" i="215"/>
  <c r="E97" i="215"/>
  <c r="E98" i="215"/>
  <c r="E99" i="215"/>
  <c r="E100" i="215"/>
  <c r="E101" i="215"/>
  <c r="E102" i="215"/>
  <c r="E103" i="215"/>
  <c r="E104" i="215"/>
  <c r="E105" i="215"/>
  <c r="E106" i="215"/>
  <c r="E107" i="215"/>
  <c r="E108" i="215"/>
  <c r="E109" i="215"/>
  <c r="E110" i="215"/>
  <c r="E111" i="215"/>
  <c r="E17" i="215"/>
  <c r="C18" i="210"/>
  <c r="C19" i="210"/>
  <c r="C20" i="210"/>
  <c r="C21" i="210"/>
  <c r="C22" i="210"/>
  <c r="C23" i="210"/>
  <c r="C24" i="210"/>
  <c r="C25" i="210"/>
  <c r="C26" i="210"/>
  <c r="C27" i="210"/>
  <c r="C28" i="210"/>
  <c r="C29" i="210"/>
  <c r="C30" i="210"/>
  <c r="C31" i="210"/>
  <c r="C32" i="210"/>
  <c r="C33" i="210"/>
  <c r="C34" i="210"/>
  <c r="C35" i="210"/>
  <c r="C36" i="210"/>
  <c r="C37" i="210"/>
  <c r="C38" i="210"/>
  <c r="C39" i="210"/>
  <c r="C40" i="210"/>
  <c r="C41" i="210"/>
  <c r="C42" i="210"/>
  <c r="C43" i="210"/>
  <c r="C44" i="210"/>
  <c r="C45" i="210"/>
  <c r="C46" i="210"/>
  <c r="C47" i="210"/>
  <c r="C48" i="210"/>
  <c r="C49" i="210"/>
  <c r="C50" i="210"/>
  <c r="C51" i="210"/>
  <c r="C52" i="210"/>
  <c r="C53" i="210"/>
  <c r="C54" i="210"/>
  <c r="C55" i="210"/>
  <c r="C56" i="210"/>
  <c r="C57" i="210"/>
  <c r="C58" i="210"/>
  <c r="C59" i="210"/>
  <c r="C60" i="210"/>
  <c r="C61" i="210"/>
  <c r="C62" i="210"/>
  <c r="C63" i="210"/>
  <c r="C64" i="210"/>
  <c r="C65" i="210"/>
  <c r="C66" i="210"/>
  <c r="C67" i="210"/>
  <c r="C68" i="210"/>
  <c r="C69" i="210"/>
  <c r="C70" i="210"/>
  <c r="C71" i="210"/>
  <c r="C72" i="210"/>
  <c r="C73" i="210"/>
  <c r="C74" i="210"/>
  <c r="C75" i="210"/>
  <c r="C76" i="210"/>
  <c r="C77" i="210"/>
  <c r="C78" i="210"/>
  <c r="C79" i="210"/>
  <c r="C80" i="210"/>
  <c r="C81" i="210"/>
  <c r="C82" i="210"/>
  <c r="C83" i="210"/>
  <c r="C84" i="210"/>
  <c r="C85" i="210"/>
  <c r="C86" i="210"/>
  <c r="C87" i="210"/>
  <c r="C88" i="210"/>
  <c r="C89" i="210"/>
  <c r="C90" i="210"/>
  <c r="C91" i="210"/>
  <c r="C92" i="210"/>
  <c r="C93" i="210"/>
  <c r="C94" i="210"/>
  <c r="C95" i="210"/>
  <c r="C96" i="210"/>
  <c r="C97" i="210"/>
  <c r="C98" i="210"/>
  <c r="C99" i="210"/>
  <c r="C100" i="210"/>
  <c r="C101" i="210"/>
  <c r="C102" i="210"/>
  <c r="C103" i="210"/>
  <c r="C104" i="210"/>
  <c r="C105" i="210"/>
  <c r="C106" i="210"/>
  <c r="C107" i="210"/>
  <c r="C108" i="210"/>
  <c r="C109" i="210"/>
  <c r="C110" i="210"/>
  <c r="C111" i="210"/>
  <c r="C17" i="210"/>
  <c r="E18" i="199"/>
  <c r="E19" i="199"/>
  <c r="E20" i="199"/>
  <c r="E21" i="199"/>
  <c r="E22" i="199"/>
  <c r="E23" i="199"/>
  <c r="E24" i="199"/>
  <c r="E25" i="199"/>
  <c r="E26" i="199"/>
  <c r="E27" i="199"/>
  <c r="E28" i="199"/>
  <c r="E29" i="199"/>
  <c r="E30" i="199"/>
  <c r="E31" i="199"/>
  <c r="E32" i="199"/>
  <c r="E33" i="199"/>
  <c r="E34" i="199"/>
  <c r="E35" i="199"/>
  <c r="E36" i="199"/>
  <c r="E37" i="199"/>
  <c r="E38" i="199"/>
  <c r="E39" i="199"/>
  <c r="E40" i="199"/>
  <c r="E41" i="199"/>
  <c r="E42" i="199"/>
  <c r="E43" i="199"/>
  <c r="E44" i="199"/>
  <c r="E45" i="199"/>
  <c r="E46" i="199"/>
  <c r="E47" i="199"/>
  <c r="E48" i="199"/>
  <c r="E49" i="199"/>
  <c r="E50" i="199"/>
  <c r="E51" i="199"/>
  <c r="E52" i="199"/>
  <c r="E53" i="199"/>
  <c r="E54" i="199"/>
  <c r="E55" i="199"/>
  <c r="E56" i="199"/>
  <c r="E57" i="199"/>
  <c r="E58" i="199"/>
  <c r="E59" i="199"/>
  <c r="E60" i="199"/>
  <c r="E61" i="199"/>
  <c r="E62" i="199"/>
  <c r="E63" i="199"/>
  <c r="E64" i="199"/>
  <c r="E65" i="199"/>
  <c r="E66" i="199"/>
  <c r="E67" i="199"/>
  <c r="E68" i="199"/>
  <c r="E69" i="199"/>
  <c r="E70" i="199"/>
  <c r="E71" i="199"/>
  <c r="E72" i="199"/>
  <c r="E73" i="199"/>
  <c r="E74" i="199"/>
  <c r="E75" i="199"/>
  <c r="E76" i="199"/>
  <c r="E77" i="199"/>
  <c r="E78" i="199"/>
  <c r="E79" i="199"/>
  <c r="E80" i="199"/>
  <c r="E81" i="199"/>
  <c r="E82" i="199"/>
  <c r="E83" i="199"/>
  <c r="E84" i="199"/>
  <c r="E85" i="199"/>
  <c r="E86" i="199"/>
  <c r="E87" i="199"/>
  <c r="E88" i="199"/>
  <c r="E89" i="199"/>
  <c r="E90" i="199"/>
  <c r="E91" i="199"/>
  <c r="E92" i="199"/>
  <c r="E93" i="199"/>
  <c r="E94" i="199"/>
  <c r="E95" i="199"/>
  <c r="E96" i="199"/>
  <c r="E97" i="199"/>
  <c r="E98" i="199"/>
  <c r="E99" i="199"/>
  <c r="E100" i="199"/>
  <c r="E101" i="199"/>
  <c r="E102" i="199"/>
  <c r="E103" i="199"/>
  <c r="E104" i="199"/>
  <c r="E105" i="199"/>
  <c r="E106" i="199"/>
  <c r="E107" i="199"/>
  <c r="E108" i="199"/>
  <c r="E109" i="199"/>
  <c r="E110" i="199"/>
  <c r="E111" i="199"/>
  <c r="E17" i="199"/>
  <c r="C17" i="189"/>
  <c r="C18" i="189"/>
  <c r="C19" i="189"/>
  <c r="C20" i="189"/>
  <c r="C21" i="189"/>
  <c r="C22" i="189"/>
  <c r="C23" i="189"/>
  <c r="C24" i="189"/>
  <c r="C25" i="189"/>
  <c r="C26" i="189"/>
  <c r="C27" i="189"/>
  <c r="C28" i="189"/>
  <c r="C29" i="189"/>
  <c r="C30" i="189"/>
  <c r="C31" i="189"/>
  <c r="C32" i="189"/>
  <c r="C33" i="189"/>
  <c r="C34" i="189"/>
  <c r="C35" i="189"/>
  <c r="C36" i="189"/>
  <c r="C37" i="189"/>
  <c r="C38" i="189"/>
  <c r="C39" i="189"/>
  <c r="C40" i="189"/>
  <c r="C41" i="189"/>
  <c r="C42" i="189"/>
  <c r="C43" i="189"/>
  <c r="C44" i="189"/>
  <c r="C45" i="189"/>
  <c r="C46" i="189"/>
  <c r="C47" i="189"/>
  <c r="C48" i="189"/>
  <c r="C49" i="189"/>
  <c r="C50" i="189"/>
  <c r="C51" i="189"/>
  <c r="C52" i="189"/>
  <c r="C53" i="189"/>
  <c r="C54" i="189"/>
  <c r="C55" i="189"/>
  <c r="C56" i="189"/>
  <c r="C57" i="189"/>
  <c r="C58" i="189"/>
  <c r="C59" i="189"/>
  <c r="C60" i="189"/>
  <c r="C61" i="189"/>
  <c r="C62" i="189"/>
  <c r="C63" i="189"/>
  <c r="C64" i="189"/>
  <c r="C65" i="189"/>
  <c r="C66" i="189"/>
  <c r="C67" i="189"/>
  <c r="C68" i="189"/>
  <c r="C69" i="189"/>
  <c r="C70" i="189"/>
  <c r="C71" i="189"/>
  <c r="C72" i="189"/>
  <c r="C73" i="189"/>
  <c r="C74" i="189"/>
  <c r="C75" i="189"/>
  <c r="C76" i="189"/>
  <c r="C77" i="189"/>
  <c r="C78" i="189"/>
  <c r="C79" i="189"/>
  <c r="C80" i="189"/>
  <c r="C81" i="189"/>
  <c r="C82" i="189"/>
  <c r="C83" i="189"/>
  <c r="C84" i="189"/>
  <c r="C85" i="189"/>
  <c r="C86" i="189"/>
  <c r="C87" i="189"/>
  <c r="C88" i="189"/>
  <c r="C89" i="189"/>
  <c r="C90" i="189"/>
  <c r="C91" i="189"/>
  <c r="C92" i="189"/>
  <c r="C93" i="189"/>
  <c r="C94" i="189"/>
  <c r="C95" i="189"/>
  <c r="C96" i="189"/>
  <c r="C97" i="189"/>
  <c r="C98" i="189"/>
  <c r="C99" i="189"/>
  <c r="C100" i="189"/>
  <c r="C101" i="189"/>
  <c r="C102" i="189"/>
  <c r="C103" i="189"/>
  <c r="C104" i="189"/>
  <c r="C105" i="189"/>
  <c r="C106" i="189"/>
  <c r="C107" i="189"/>
  <c r="C108" i="189"/>
  <c r="C109" i="189"/>
  <c r="C110" i="189"/>
  <c r="C16" i="189"/>
  <c r="O18" i="137"/>
  <c r="O19" i="137"/>
  <c r="O21" i="137"/>
  <c r="O22" i="137"/>
  <c r="O23" i="137"/>
  <c r="O25" i="137"/>
  <c r="O26" i="137"/>
  <c r="O27" i="137"/>
  <c r="O28" i="137"/>
  <c r="O29" i="137"/>
  <c r="O31" i="137"/>
  <c r="O32" i="137"/>
  <c r="O33" i="137"/>
  <c r="O34" i="137"/>
  <c r="O35" i="137"/>
  <c r="O37" i="137"/>
  <c r="O38" i="137"/>
  <c r="O39" i="137"/>
  <c r="O40" i="137"/>
  <c r="O41" i="137"/>
  <c r="O42" i="137"/>
  <c r="O43" i="137"/>
  <c r="O44" i="137"/>
  <c r="O45" i="137"/>
  <c r="O46" i="137"/>
  <c r="O48" i="137"/>
  <c r="O49" i="137"/>
  <c r="O51" i="137"/>
  <c r="O52" i="137"/>
  <c r="O53" i="137"/>
  <c r="O54" i="137"/>
  <c r="O55" i="137"/>
  <c r="O56" i="137"/>
  <c r="O57" i="137"/>
  <c r="O59" i="137"/>
  <c r="O61" i="137"/>
  <c r="O63" i="137"/>
  <c r="O65" i="137"/>
  <c r="O66" i="137"/>
  <c r="O68" i="137"/>
  <c r="O69" i="137"/>
  <c r="O70" i="137"/>
  <c r="O71" i="137"/>
  <c r="O72" i="137"/>
  <c r="O73" i="137"/>
  <c r="O74" i="137"/>
  <c r="O75" i="137"/>
  <c r="O76" i="137"/>
  <c r="O78" i="137"/>
  <c r="O79" i="137"/>
  <c r="O81" i="137"/>
  <c r="O82" i="137"/>
  <c r="O83" i="137"/>
  <c r="O86" i="137"/>
  <c r="O87" i="137"/>
  <c r="O88" i="137"/>
  <c r="O89" i="137"/>
  <c r="O90" i="137"/>
  <c r="O91" i="137"/>
  <c r="O92" i="137"/>
  <c r="O94" i="137"/>
  <c r="O95" i="137"/>
  <c r="O96" i="137"/>
  <c r="O97" i="137"/>
  <c r="O98" i="137"/>
  <c r="O99" i="137"/>
  <c r="O100" i="137"/>
  <c r="O103" i="137"/>
  <c r="O105" i="137"/>
  <c r="O106" i="137"/>
  <c r="O108" i="137"/>
  <c r="O109" i="137"/>
  <c r="O110" i="137"/>
  <c r="O111" i="137"/>
  <c r="O17" i="137"/>
  <c r="K18" i="137"/>
  <c r="K19" i="137"/>
  <c r="K20" i="137"/>
  <c r="K21" i="137"/>
  <c r="K22" i="137"/>
  <c r="K23" i="137"/>
  <c r="K24" i="137"/>
  <c r="K25" i="137"/>
  <c r="K26" i="137"/>
  <c r="K27" i="137"/>
  <c r="K28" i="137"/>
  <c r="K29" i="137"/>
  <c r="K30" i="137"/>
  <c r="K31" i="137"/>
  <c r="K32" i="137"/>
  <c r="K33" i="137"/>
  <c r="K34" i="137"/>
  <c r="K35" i="137"/>
  <c r="K36" i="137"/>
  <c r="K37" i="137"/>
  <c r="K38" i="137"/>
  <c r="K39" i="137"/>
  <c r="K40" i="137"/>
  <c r="K41" i="137"/>
  <c r="K42" i="137"/>
  <c r="K43" i="137"/>
  <c r="K44" i="137"/>
  <c r="K45" i="137"/>
  <c r="K46" i="137"/>
  <c r="K47" i="137"/>
  <c r="K48" i="137"/>
  <c r="K49" i="137"/>
  <c r="K50" i="137"/>
  <c r="K51" i="137"/>
  <c r="K52" i="137"/>
  <c r="K53" i="137"/>
  <c r="K54" i="137"/>
  <c r="K55" i="137"/>
  <c r="K56" i="137"/>
  <c r="K57" i="137"/>
  <c r="K58" i="137"/>
  <c r="K59" i="137"/>
  <c r="K60" i="137"/>
  <c r="K61" i="137"/>
  <c r="K62" i="137"/>
  <c r="K63" i="137"/>
  <c r="K64" i="137"/>
  <c r="K65" i="137"/>
  <c r="K66" i="137"/>
  <c r="K67" i="137"/>
  <c r="K68" i="137"/>
  <c r="K69" i="137"/>
  <c r="K70" i="137"/>
  <c r="K71" i="137"/>
  <c r="K72" i="137"/>
  <c r="K73" i="137"/>
  <c r="K74" i="137"/>
  <c r="K75" i="137"/>
  <c r="K76" i="137"/>
  <c r="K77" i="137"/>
  <c r="K78" i="137"/>
  <c r="K79" i="137"/>
  <c r="K80" i="137"/>
  <c r="K81" i="137"/>
  <c r="K82" i="137"/>
  <c r="K83" i="137"/>
  <c r="K84" i="137"/>
  <c r="K85" i="137"/>
  <c r="K86" i="137"/>
  <c r="K87" i="137"/>
  <c r="K88" i="137"/>
  <c r="K89" i="137"/>
  <c r="K90" i="137"/>
  <c r="K91" i="137"/>
  <c r="K92" i="137"/>
  <c r="K93" i="137"/>
  <c r="K94" i="137"/>
  <c r="K95" i="137"/>
  <c r="K96" i="137"/>
  <c r="K97" i="137"/>
  <c r="K98" i="137"/>
  <c r="K99" i="137"/>
  <c r="K100" i="137"/>
  <c r="K101" i="137"/>
  <c r="K102" i="137"/>
  <c r="K103" i="137"/>
  <c r="K104" i="137"/>
  <c r="K105" i="137"/>
  <c r="K106" i="137"/>
  <c r="K107" i="137"/>
  <c r="K108" i="137"/>
  <c r="K109" i="137"/>
  <c r="K110" i="137"/>
  <c r="K111" i="137"/>
  <c r="K17" i="137"/>
  <c r="G18" i="137"/>
  <c r="G19" i="137"/>
  <c r="G20" i="137"/>
  <c r="G21" i="137"/>
  <c r="G22" i="137"/>
  <c r="G23" i="137"/>
  <c r="G24" i="137"/>
  <c r="G25" i="137"/>
  <c r="G26" i="137"/>
  <c r="G27" i="137"/>
  <c r="G28" i="137"/>
  <c r="G29" i="137"/>
  <c r="G30" i="137"/>
  <c r="G31" i="137"/>
  <c r="G32" i="137"/>
  <c r="G33" i="137"/>
  <c r="G34" i="137"/>
  <c r="G35" i="137"/>
  <c r="G36" i="137"/>
  <c r="G37" i="137"/>
  <c r="G38" i="137"/>
  <c r="G39" i="137"/>
  <c r="G40" i="137"/>
  <c r="G41" i="137"/>
  <c r="G42" i="137"/>
  <c r="G43" i="137"/>
  <c r="G44" i="137"/>
  <c r="G45" i="137"/>
  <c r="G46" i="137"/>
  <c r="G47" i="137"/>
  <c r="G48" i="137"/>
  <c r="G49" i="137"/>
  <c r="G50" i="137"/>
  <c r="G51" i="137"/>
  <c r="G52" i="137"/>
  <c r="G53" i="137"/>
  <c r="G54" i="137"/>
  <c r="G55" i="137"/>
  <c r="G56" i="137"/>
  <c r="G57" i="137"/>
  <c r="G58" i="137"/>
  <c r="G59" i="137"/>
  <c r="G60" i="137"/>
  <c r="G61" i="137"/>
  <c r="G62" i="137"/>
  <c r="G63" i="137"/>
  <c r="G64" i="137"/>
  <c r="G65" i="137"/>
  <c r="G66" i="137"/>
  <c r="G67" i="137"/>
  <c r="G68" i="137"/>
  <c r="G69" i="137"/>
  <c r="G70" i="137"/>
  <c r="G71" i="137"/>
  <c r="G72" i="137"/>
  <c r="G73" i="137"/>
  <c r="G74" i="137"/>
  <c r="G75" i="137"/>
  <c r="G76" i="137"/>
  <c r="G77" i="137"/>
  <c r="G78" i="137"/>
  <c r="G79" i="137"/>
  <c r="G80" i="137"/>
  <c r="G81" i="137"/>
  <c r="G82" i="137"/>
  <c r="G83" i="137"/>
  <c r="G84" i="137"/>
  <c r="G85" i="137"/>
  <c r="G86" i="137"/>
  <c r="G87" i="137"/>
  <c r="G88" i="137"/>
  <c r="G89" i="137"/>
  <c r="G90" i="137"/>
  <c r="G91" i="137"/>
  <c r="G92" i="137"/>
  <c r="G93" i="137"/>
  <c r="G94" i="137"/>
  <c r="G95" i="137"/>
  <c r="G96" i="137"/>
  <c r="G97" i="137"/>
  <c r="G98" i="137"/>
  <c r="G99" i="137"/>
  <c r="G100" i="137"/>
  <c r="G101" i="137"/>
  <c r="G102" i="137"/>
  <c r="G103" i="137"/>
  <c r="G104" i="137"/>
  <c r="G105" i="137"/>
  <c r="G106" i="137"/>
  <c r="G107" i="137"/>
  <c r="G108" i="137"/>
  <c r="G109" i="137"/>
  <c r="G110" i="137"/>
  <c r="G111" i="137"/>
  <c r="G17" i="137"/>
  <c r="C18" i="137"/>
  <c r="C19" i="137"/>
  <c r="C20" i="137"/>
  <c r="C21" i="137"/>
  <c r="C22" i="137"/>
  <c r="C23" i="137"/>
  <c r="C24" i="137"/>
  <c r="C25" i="137"/>
  <c r="C26" i="137"/>
  <c r="C27" i="137"/>
  <c r="C28" i="137"/>
  <c r="C29" i="137"/>
  <c r="C30" i="137"/>
  <c r="C31" i="137"/>
  <c r="C32" i="137"/>
  <c r="C33" i="137"/>
  <c r="C34" i="137"/>
  <c r="C35" i="137"/>
  <c r="C36" i="137"/>
  <c r="C37" i="137"/>
  <c r="C38" i="137"/>
  <c r="C39" i="137"/>
  <c r="C40" i="137"/>
  <c r="C41" i="137"/>
  <c r="C42" i="137"/>
  <c r="C43" i="137"/>
  <c r="C44" i="137"/>
  <c r="C45" i="137"/>
  <c r="C46" i="137"/>
  <c r="C47" i="137"/>
  <c r="C48" i="137"/>
  <c r="C49" i="137"/>
  <c r="C50" i="137"/>
  <c r="C51" i="137"/>
  <c r="C52" i="137"/>
  <c r="C53" i="137"/>
  <c r="C54" i="137"/>
  <c r="C55" i="137"/>
  <c r="C56" i="137"/>
  <c r="C57" i="137"/>
  <c r="C58" i="137"/>
  <c r="C59" i="137"/>
  <c r="C60" i="137"/>
  <c r="C61" i="137"/>
  <c r="C62" i="137"/>
  <c r="C63" i="137"/>
  <c r="C64" i="137"/>
  <c r="C65" i="137"/>
  <c r="C66" i="137"/>
  <c r="C67" i="137"/>
  <c r="C68" i="137"/>
  <c r="C69" i="137"/>
  <c r="C70" i="137"/>
  <c r="C71" i="137"/>
  <c r="C72" i="137"/>
  <c r="C73" i="137"/>
  <c r="C74" i="137"/>
  <c r="C75" i="137"/>
  <c r="C76" i="137"/>
  <c r="C77" i="137"/>
  <c r="C78" i="137"/>
  <c r="C79" i="137"/>
  <c r="C80" i="137"/>
  <c r="C81" i="137"/>
  <c r="C82" i="137"/>
  <c r="C83" i="137"/>
  <c r="C84" i="137"/>
  <c r="C85" i="137"/>
  <c r="C86" i="137"/>
  <c r="C87" i="137"/>
  <c r="C88" i="137"/>
  <c r="C89" i="137"/>
  <c r="C90" i="137"/>
  <c r="C91" i="137"/>
  <c r="C92" i="137"/>
  <c r="C93" i="137"/>
  <c r="C94" i="137"/>
  <c r="C95" i="137"/>
  <c r="C96" i="137"/>
  <c r="C97" i="137"/>
  <c r="C98" i="137"/>
  <c r="C99" i="137"/>
  <c r="C100" i="137"/>
  <c r="C101" i="137"/>
  <c r="C102" i="137"/>
  <c r="C103" i="137"/>
  <c r="C104" i="137"/>
  <c r="C105" i="137"/>
  <c r="C106" i="137"/>
  <c r="C107" i="137"/>
  <c r="C108" i="137"/>
  <c r="C109" i="137"/>
  <c r="C110" i="137"/>
  <c r="C111" i="137"/>
  <c r="C17" i="137"/>
  <c r="E17" i="110"/>
  <c r="E18" i="110"/>
  <c r="E19" i="110"/>
  <c r="E20" i="110"/>
  <c r="E21" i="110"/>
  <c r="E22" i="110"/>
  <c r="E23" i="110"/>
  <c r="E24" i="110"/>
  <c r="E25" i="110"/>
  <c r="E26" i="110"/>
  <c r="E27" i="110"/>
  <c r="E28" i="110"/>
  <c r="E29" i="110"/>
  <c r="E30" i="110"/>
  <c r="E31" i="110"/>
  <c r="E32" i="110"/>
  <c r="E33" i="110"/>
  <c r="E34" i="110"/>
  <c r="E35" i="110"/>
  <c r="E36" i="110"/>
  <c r="E37" i="110"/>
  <c r="E38" i="110"/>
  <c r="E39" i="110"/>
  <c r="E40" i="110"/>
  <c r="E41" i="110"/>
  <c r="E42" i="110"/>
  <c r="E43" i="110"/>
  <c r="E44" i="110"/>
  <c r="E45" i="110"/>
  <c r="E46" i="110"/>
  <c r="E47" i="110"/>
  <c r="E48" i="110"/>
  <c r="E49" i="110"/>
  <c r="E50" i="110"/>
  <c r="E51" i="110"/>
  <c r="E52" i="110"/>
  <c r="E53" i="110"/>
  <c r="E54" i="110"/>
  <c r="E55" i="110"/>
  <c r="E56" i="110"/>
  <c r="E57" i="110"/>
  <c r="E58" i="110"/>
  <c r="E59" i="110"/>
  <c r="E60" i="110"/>
  <c r="E61" i="110"/>
  <c r="E62" i="110"/>
  <c r="E63" i="110"/>
  <c r="E64" i="110"/>
  <c r="E65" i="110"/>
  <c r="E66" i="110"/>
  <c r="E67" i="110"/>
  <c r="E68" i="110"/>
  <c r="E69" i="110"/>
  <c r="E70" i="110"/>
  <c r="E71" i="110"/>
  <c r="E72" i="110"/>
  <c r="E73" i="110"/>
  <c r="E74" i="110"/>
  <c r="E75" i="110"/>
  <c r="E76" i="110"/>
  <c r="E77" i="110"/>
  <c r="E78" i="110"/>
  <c r="E79" i="110"/>
  <c r="E80" i="110"/>
  <c r="E81" i="110"/>
  <c r="E82" i="110"/>
  <c r="E83" i="110"/>
  <c r="E84" i="110"/>
  <c r="E85" i="110"/>
  <c r="E86" i="110"/>
  <c r="E87" i="110"/>
  <c r="E88" i="110"/>
  <c r="E89" i="110"/>
  <c r="E90" i="110"/>
  <c r="E91" i="110"/>
  <c r="E92" i="110"/>
  <c r="E93" i="110"/>
  <c r="E94" i="110"/>
  <c r="E95" i="110"/>
  <c r="E96" i="110"/>
  <c r="E97" i="110"/>
  <c r="E98" i="110"/>
  <c r="E99" i="110"/>
  <c r="E100" i="110"/>
  <c r="E101" i="110"/>
  <c r="E102" i="110"/>
  <c r="E103" i="110"/>
  <c r="E104" i="110"/>
  <c r="E105" i="110"/>
  <c r="E106" i="110"/>
  <c r="E107" i="110"/>
  <c r="E108" i="110"/>
  <c r="E109" i="110"/>
  <c r="E110" i="110"/>
  <c r="E16" i="110"/>
  <c r="C18" i="117"/>
  <c r="C19" i="117"/>
  <c r="C20" i="117"/>
  <c r="C21" i="117"/>
  <c r="C22" i="117"/>
  <c r="C23" i="117"/>
  <c r="C24" i="117"/>
  <c r="C25" i="117"/>
  <c r="C26" i="117"/>
  <c r="C27" i="117"/>
  <c r="C28" i="117"/>
  <c r="C29" i="117"/>
  <c r="C30" i="117"/>
  <c r="C31" i="117"/>
  <c r="C32" i="117"/>
  <c r="C33" i="117"/>
  <c r="C34" i="117"/>
  <c r="C35" i="117"/>
  <c r="C36" i="117"/>
  <c r="C37" i="117"/>
  <c r="C38" i="117"/>
  <c r="C39" i="117"/>
  <c r="C40" i="117"/>
  <c r="C41" i="117"/>
  <c r="C42" i="117"/>
  <c r="C43" i="117"/>
  <c r="C44" i="117"/>
  <c r="C45" i="117"/>
  <c r="C46" i="117"/>
  <c r="C47" i="117"/>
  <c r="C48" i="117"/>
  <c r="C49" i="117"/>
  <c r="C50" i="117"/>
  <c r="C51" i="117"/>
  <c r="C52" i="117"/>
  <c r="C53" i="117"/>
  <c r="C54" i="117"/>
  <c r="C55" i="117"/>
  <c r="C56" i="117"/>
  <c r="C57" i="117"/>
  <c r="C58" i="117"/>
  <c r="C59" i="117"/>
  <c r="C60" i="117"/>
  <c r="C61" i="117"/>
  <c r="C62" i="117"/>
  <c r="C63" i="117"/>
  <c r="C64" i="117"/>
  <c r="C65" i="117"/>
  <c r="C66" i="117"/>
  <c r="C67" i="117"/>
  <c r="C68" i="117"/>
  <c r="C69" i="117"/>
  <c r="C70" i="117"/>
  <c r="C71" i="117"/>
  <c r="C72" i="117"/>
  <c r="C73" i="117"/>
  <c r="C74" i="117"/>
  <c r="C75" i="117"/>
  <c r="C76" i="117"/>
  <c r="C77" i="117"/>
  <c r="C78" i="117"/>
  <c r="C79" i="117"/>
  <c r="C80" i="117"/>
  <c r="C81" i="117"/>
  <c r="C82" i="117"/>
  <c r="C83" i="117"/>
  <c r="C84" i="117"/>
  <c r="C85" i="117"/>
  <c r="C86" i="117"/>
  <c r="C87" i="117"/>
  <c r="C88" i="117"/>
  <c r="C89" i="117"/>
  <c r="C90" i="117"/>
  <c r="C91" i="117"/>
  <c r="C92" i="117"/>
  <c r="C93" i="117"/>
  <c r="C94" i="117"/>
  <c r="C95" i="117"/>
  <c r="C96" i="117"/>
  <c r="C97" i="117"/>
  <c r="C98" i="117"/>
  <c r="C99" i="117"/>
  <c r="C100" i="117"/>
  <c r="C101" i="117"/>
  <c r="C102" i="117"/>
  <c r="C103" i="117"/>
  <c r="C104" i="117"/>
  <c r="C105" i="117"/>
  <c r="C106" i="117"/>
  <c r="C107" i="117"/>
  <c r="C108" i="117"/>
  <c r="C109" i="117"/>
  <c r="C110" i="117"/>
  <c r="C111" i="117"/>
  <c r="C17" i="117"/>
  <c r="O18" i="176"/>
  <c r="O19" i="176"/>
  <c r="O20" i="176"/>
  <c r="O21" i="176"/>
  <c r="O22" i="176"/>
  <c r="O23" i="176"/>
  <c r="O24" i="176"/>
  <c r="O25" i="176"/>
  <c r="O26" i="176"/>
  <c r="O27" i="176"/>
  <c r="O28" i="176"/>
  <c r="O29" i="176"/>
  <c r="O30" i="176"/>
  <c r="O31" i="176"/>
  <c r="O32" i="176"/>
  <c r="O33" i="176"/>
  <c r="O34" i="176"/>
  <c r="O35" i="176"/>
  <c r="O36" i="176"/>
  <c r="O37" i="176"/>
  <c r="O38" i="176"/>
  <c r="O39" i="176"/>
  <c r="O40" i="176"/>
  <c r="O41" i="176"/>
  <c r="O42" i="176"/>
  <c r="O43" i="176"/>
  <c r="O44" i="176"/>
  <c r="O45" i="176"/>
  <c r="O46" i="176"/>
  <c r="O47" i="176"/>
  <c r="O48" i="176"/>
  <c r="O49" i="176"/>
  <c r="O50" i="176"/>
  <c r="O51" i="176"/>
  <c r="O52" i="176"/>
  <c r="O53" i="176"/>
  <c r="O54" i="176"/>
  <c r="O55" i="176"/>
  <c r="O56" i="176"/>
  <c r="O57" i="176"/>
  <c r="O58" i="176"/>
  <c r="O59" i="176"/>
  <c r="O60" i="176"/>
  <c r="O61" i="176"/>
  <c r="O62" i="176"/>
  <c r="O63" i="176"/>
  <c r="O64" i="176"/>
  <c r="O65" i="176"/>
  <c r="O66" i="176"/>
  <c r="O67" i="176"/>
  <c r="O68" i="176"/>
  <c r="O69" i="176"/>
  <c r="O70" i="176"/>
  <c r="O71" i="176"/>
  <c r="O72" i="176"/>
  <c r="O73" i="176"/>
  <c r="O74" i="176"/>
  <c r="O75" i="176"/>
  <c r="O76" i="176"/>
  <c r="O77" i="176"/>
  <c r="O78" i="176"/>
  <c r="O79" i="176"/>
  <c r="O80" i="176"/>
  <c r="O81" i="176"/>
  <c r="O82" i="176"/>
  <c r="O83" i="176"/>
  <c r="O84" i="176"/>
  <c r="O85" i="176"/>
  <c r="O86" i="176"/>
  <c r="O87" i="176"/>
  <c r="O88" i="176"/>
  <c r="O89" i="176"/>
  <c r="O90" i="176"/>
  <c r="O91" i="176"/>
  <c r="O92" i="176"/>
  <c r="O93" i="176"/>
  <c r="O94" i="176"/>
  <c r="O95" i="176"/>
  <c r="O96" i="176"/>
  <c r="O97" i="176"/>
  <c r="O98" i="176"/>
  <c r="O99" i="176"/>
  <c r="O100" i="176"/>
  <c r="O101" i="176"/>
  <c r="O102" i="176"/>
  <c r="O103" i="176"/>
  <c r="O104" i="176"/>
  <c r="O105" i="176"/>
  <c r="O106" i="176"/>
  <c r="O107" i="176"/>
  <c r="O108" i="176"/>
  <c r="O109" i="176"/>
  <c r="O110" i="176"/>
  <c r="O111" i="176"/>
  <c r="O17" i="176"/>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87" i="65"/>
  <c r="C88" i="65"/>
  <c r="C89" i="65"/>
  <c r="C90" i="65"/>
  <c r="C91" i="65"/>
  <c r="C92" i="65"/>
  <c r="C93" i="65"/>
  <c r="C94" i="65"/>
  <c r="C95" i="65"/>
  <c r="C96" i="65"/>
  <c r="C97" i="65"/>
  <c r="C98" i="65"/>
  <c r="C99" i="65"/>
  <c r="C100" i="65"/>
  <c r="C101" i="65"/>
  <c r="C102" i="65"/>
  <c r="C103" i="65"/>
  <c r="C104" i="65"/>
  <c r="C105" i="65"/>
  <c r="C106" i="65"/>
  <c r="C107" i="65"/>
  <c r="C108" i="65"/>
  <c r="C109" i="65"/>
  <c r="C110" i="65"/>
  <c r="C111" i="65"/>
  <c r="C17" i="65"/>
  <c r="C18" i="196"/>
  <c r="C19" i="196"/>
  <c r="C20" i="196"/>
  <c r="C21" i="196"/>
  <c r="C22" i="196"/>
  <c r="C23" i="196"/>
  <c r="C24" i="196"/>
  <c r="C25" i="196"/>
  <c r="C26" i="196"/>
  <c r="C27" i="196"/>
  <c r="C28" i="196"/>
  <c r="C29" i="196"/>
  <c r="C30" i="196"/>
  <c r="C31" i="196"/>
  <c r="C32" i="196"/>
  <c r="C33" i="196"/>
  <c r="C34" i="196"/>
  <c r="C35" i="196"/>
  <c r="C36" i="196"/>
  <c r="C37" i="196"/>
  <c r="C38" i="196"/>
  <c r="C39" i="196"/>
  <c r="C40" i="196"/>
  <c r="C41" i="196"/>
  <c r="C42" i="196"/>
  <c r="C43" i="196"/>
  <c r="C44" i="196"/>
  <c r="C45" i="196"/>
  <c r="C46" i="196"/>
  <c r="C47" i="196"/>
  <c r="C48" i="196"/>
  <c r="C49" i="196"/>
  <c r="C50" i="196"/>
  <c r="C51" i="196"/>
  <c r="C52" i="196"/>
  <c r="C53" i="196"/>
  <c r="C54" i="196"/>
  <c r="C55" i="196"/>
  <c r="C56" i="196"/>
  <c r="C57" i="196"/>
  <c r="C58" i="196"/>
  <c r="C59" i="196"/>
  <c r="C60" i="196"/>
  <c r="C61" i="196"/>
  <c r="C62" i="196"/>
  <c r="C63" i="196"/>
  <c r="C64" i="196"/>
  <c r="C65" i="196"/>
  <c r="C66" i="196"/>
  <c r="C67" i="196"/>
  <c r="C68" i="196"/>
  <c r="C69" i="196"/>
  <c r="C70" i="196"/>
  <c r="C71" i="196"/>
  <c r="C72" i="196"/>
  <c r="C73" i="196"/>
  <c r="C74" i="196"/>
  <c r="C75" i="196"/>
  <c r="C76" i="196"/>
  <c r="C77" i="196"/>
  <c r="C78" i="196"/>
  <c r="C79" i="196"/>
  <c r="C80" i="196"/>
  <c r="C81" i="196"/>
  <c r="C82" i="196"/>
  <c r="C83" i="196"/>
  <c r="C84" i="196"/>
  <c r="C85" i="196"/>
  <c r="C86" i="196"/>
  <c r="C87" i="196"/>
  <c r="C88" i="196"/>
  <c r="C89" i="196"/>
  <c r="C90" i="196"/>
  <c r="C91" i="196"/>
  <c r="C92" i="196"/>
  <c r="C93" i="196"/>
  <c r="C94" i="196"/>
  <c r="C95" i="196"/>
  <c r="C96" i="196"/>
  <c r="C97" i="196"/>
  <c r="C98" i="196"/>
  <c r="C99" i="196"/>
  <c r="C100" i="196"/>
  <c r="C101" i="196"/>
  <c r="C102" i="196"/>
  <c r="C103" i="196"/>
  <c r="C104" i="196"/>
  <c r="C105" i="196"/>
  <c r="C106" i="196"/>
  <c r="C107" i="196"/>
  <c r="C108" i="196"/>
  <c r="C109" i="196"/>
  <c r="C110" i="196"/>
  <c r="C111" i="196"/>
  <c r="C17" i="196"/>
  <c r="R17" i="63"/>
  <c r="R18" i="63"/>
  <c r="R19" i="63"/>
  <c r="R20" i="63"/>
  <c r="R21" i="63"/>
  <c r="R22" i="63"/>
  <c r="R23" i="63"/>
  <c r="R24" i="63"/>
  <c r="R25" i="63"/>
  <c r="R26" i="63"/>
  <c r="R27" i="63"/>
  <c r="R28" i="63"/>
  <c r="R29" i="63"/>
  <c r="R30" i="63"/>
  <c r="R31" i="63"/>
  <c r="R32" i="63"/>
  <c r="R33" i="63"/>
  <c r="R34" i="63"/>
  <c r="R35" i="63"/>
  <c r="R36" i="63"/>
  <c r="R37" i="63"/>
  <c r="R38" i="63"/>
  <c r="R39" i="63"/>
  <c r="R40" i="63"/>
  <c r="R41" i="63"/>
  <c r="R42" i="63"/>
  <c r="R43" i="63"/>
  <c r="R44" i="63"/>
  <c r="R45" i="63"/>
  <c r="R46" i="63"/>
  <c r="R47" i="63"/>
  <c r="R48" i="63"/>
  <c r="R49" i="63"/>
  <c r="R50" i="63"/>
  <c r="R51" i="63"/>
  <c r="R52" i="63"/>
  <c r="R53" i="63"/>
  <c r="R54" i="63"/>
  <c r="R55" i="63"/>
  <c r="R56" i="63"/>
  <c r="R57" i="63"/>
  <c r="R58" i="63"/>
  <c r="R59" i="63"/>
  <c r="R60" i="63"/>
  <c r="R61" i="63"/>
  <c r="R62" i="63"/>
  <c r="R63" i="63"/>
  <c r="R64" i="63"/>
  <c r="R65" i="63"/>
  <c r="R66" i="63"/>
  <c r="R67" i="63"/>
  <c r="R68" i="63"/>
  <c r="R69" i="63"/>
  <c r="R70" i="63"/>
  <c r="R71" i="63"/>
  <c r="R72" i="63"/>
  <c r="R73" i="63"/>
  <c r="R74" i="63"/>
  <c r="R75" i="63"/>
  <c r="R76" i="63"/>
  <c r="R77" i="63"/>
  <c r="R78" i="63"/>
  <c r="R79" i="63"/>
  <c r="R80" i="63"/>
  <c r="R81" i="63"/>
  <c r="R82" i="63"/>
  <c r="R83" i="63"/>
  <c r="R84" i="63"/>
  <c r="R85" i="63"/>
  <c r="R86" i="63"/>
  <c r="R87" i="63"/>
  <c r="R88" i="63"/>
  <c r="R89" i="63"/>
  <c r="R90" i="63"/>
  <c r="R91" i="63"/>
  <c r="R92" i="63"/>
  <c r="R93" i="63"/>
  <c r="R94" i="63"/>
  <c r="R95" i="63"/>
  <c r="R96" i="63"/>
  <c r="R97" i="63"/>
  <c r="R98" i="63"/>
  <c r="R99" i="63"/>
  <c r="R100" i="63"/>
  <c r="R101" i="63"/>
  <c r="R102" i="63"/>
  <c r="R103" i="63"/>
  <c r="R104" i="63"/>
  <c r="R105" i="63"/>
  <c r="R106" i="63"/>
  <c r="R107" i="63"/>
  <c r="R108" i="63"/>
  <c r="R109" i="63"/>
  <c r="R110" i="63"/>
  <c r="R16" i="63"/>
  <c r="U18" i="217"/>
  <c r="U19" i="217"/>
  <c r="U20" i="217"/>
  <c r="U21" i="217"/>
  <c r="U22" i="217"/>
  <c r="U23" i="217"/>
  <c r="U24" i="217"/>
  <c r="U25" i="217"/>
  <c r="U26" i="217"/>
  <c r="U27" i="217"/>
  <c r="U28" i="217"/>
  <c r="U29" i="217"/>
  <c r="U30" i="217"/>
  <c r="U31" i="217"/>
  <c r="U32" i="217"/>
  <c r="U33" i="217"/>
  <c r="U34" i="217"/>
  <c r="U35" i="217"/>
  <c r="U36" i="217"/>
  <c r="U37" i="217"/>
  <c r="U38" i="217"/>
  <c r="U39" i="217"/>
  <c r="U40" i="217"/>
  <c r="U41" i="217"/>
  <c r="U42" i="217"/>
  <c r="U43" i="217"/>
  <c r="U44" i="217"/>
  <c r="U45" i="217"/>
  <c r="U46" i="217"/>
  <c r="U47" i="217"/>
  <c r="U48" i="217"/>
  <c r="U49" i="217"/>
  <c r="U50" i="217"/>
  <c r="U51" i="217"/>
  <c r="U52" i="217"/>
  <c r="U53" i="217"/>
  <c r="U54" i="217"/>
  <c r="U55" i="217"/>
  <c r="U56" i="217"/>
  <c r="U57" i="217"/>
  <c r="U58" i="217"/>
  <c r="U59" i="217"/>
  <c r="U60" i="217"/>
  <c r="U61" i="217"/>
  <c r="U62" i="217"/>
  <c r="U63" i="217"/>
  <c r="U64" i="217"/>
  <c r="U65" i="217"/>
  <c r="U66" i="217"/>
  <c r="U67" i="217"/>
  <c r="U68" i="217"/>
  <c r="U69" i="217"/>
  <c r="U70" i="217"/>
  <c r="U71" i="217"/>
  <c r="U72" i="217"/>
  <c r="U73" i="217"/>
  <c r="U74" i="217"/>
  <c r="U75" i="217"/>
  <c r="U76" i="217"/>
  <c r="U77" i="217"/>
  <c r="U78" i="217"/>
  <c r="U79" i="217"/>
  <c r="U80" i="217"/>
  <c r="U81" i="217"/>
  <c r="U82" i="217"/>
  <c r="U83" i="217"/>
  <c r="U84" i="217"/>
  <c r="U85" i="217"/>
  <c r="U86" i="217"/>
  <c r="U87" i="217"/>
  <c r="U88" i="217"/>
  <c r="U89" i="217"/>
  <c r="U90" i="217"/>
  <c r="U91" i="217"/>
  <c r="U92" i="217"/>
  <c r="U93" i="217"/>
  <c r="U94" i="217"/>
  <c r="U95" i="217"/>
  <c r="U96" i="217"/>
  <c r="U97" i="217"/>
  <c r="U98" i="217"/>
  <c r="U99" i="217"/>
  <c r="U100" i="217"/>
  <c r="U101" i="217"/>
  <c r="U102" i="217"/>
  <c r="U103" i="217"/>
  <c r="U104" i="217"/>
  <c r="U105" i="217"/>
  <c r="U106" i="217"/>
  <c r="U107" i="217"/>
  <c r="U108" i="217"/>
  <c r="U109" i="217"/>
  <c r="U110" i="217"/>
  <c r="U111" i="217"/>
  <c r="U17" i="217"/>
  <c r="Q18" i="217"/>
  <c r="Q19" i="217"/>
  <c r="Q20" i="217"/>
  <c r="Q21" i="217"/>
  <c r="Q22" i="217"/>
  <c r="Q23" i="217"/>
  <c r="Q24" i="217"/>
  <c r="Q25" i="217"/>
  <c r="Q26" i="217"/>
  <c r="Q27" i="217"/>
  <c r="Q28" i="217"/>
  <c r="Q29" i="217"/>
  <c r="Q30" i="217"/>
  <c r="Q31" i="217"/>
  <c r="Q32" i="217"/>
  <c r="Q33" i="217"/>
  <c r="Q34" i="217"/>
  <c r="Q35" i="217"/>
  <c r="Q36" i="217"/>
  <c r="Q37" i="217"/>
  <c r="Q38" i="217"/>
  <c r="Q39" i="217"/>
  <c r="Q40" i="217"/>
  <c r="Q41" i="217"/>
  <c r="Q42" i="217"/>
  <c r="Q43" i="217"/>
  <c r="Q44" i="217"/>
  <c r="Q45" i="217"/>
  <c r="Q46" i="217"/>
  <c r="Q47" i="217"/>
  <c r="Q48" i="217"/>
  <c r="Q49" i="217"/>
  <c r="Q50" i="217"/>
  <c r="Q51" i="217"/>
  <c r="Q52" i="217"/>
  <c r="Q53" i="217"/>
  <c r="Q54" i="217"/>
  <c r="Q55" i="217"/>
  <c r="Q56" i="217"/>
  <c r="Q57" i="217"/>
  <c r="Q58" i="217"/>
  <c r="Q59" i="217"/>
  <c r="Q60" i="217"/>
  <c r="Q61" i="217"/>
  <c r="Q62" i="217"/>
  <c r="Q63" i="217"/>
  <c r="Q64" i="217"/>
  <c r="Q65" i="217"/>
  <c r="Q66" i="217"/>
  <c r="Q67" i="217"/>
  <c r="Q68" i="217"/>
  <c r="Q69" i="217"/>
  <c r="Q70" i="217"/>
  <c r="Q71" i="217"/>
  <c r="Q72" i="217"/>
  <c r="Q73" i="217"/>
  <c r="Q74" i="217"/>
  <c r="Q75" i="217"/>
  <c r="Q76" i="217"/>
  <c r="Q77" i="217"/>
  <c r="Q78" i="217"/>
  <c r="Q79" i="217"/>
  <c r="Q80" i="217"/>
  <c r="Q81" i="217"/>
  <c r="Q82" i="217"/>
  <c r="Q83" i="217"/>
  <c r="Q84" i="217"/>
  <c r="Q85" i="217"/>
  <c r="Q86" i="217"/>
  <c r="Q87" i="217"/>
  <c r="Q88" i="217"/>
  <c r="Q89" i="217"/>
  <c r="Q90" i="217"/>
  <c r="Q91" i="217"/>
  <c r="Q92" i="217"/>
  <c r="Q93" i="217"/>
  <c r="Q94" i="217"/>
  <c r="Q95" i="217"/>
  <c r="Q96" i="217"/>
  <c r="Q97" i="217"/>
  <c r="Q98" i="217"/>
  <c r="Q99" i="217"/>
  <c r="Q100" i="217"/>
  <c r="Q101" i="217"/>
  <c r="Q102" i="217"/>
  <c r="Q103" i="217"/>
  <c r="Q104" i="217"/>
  <c r="Q105" i="217"/>
  <c r="Q106" i="217"/>
  <c r="Q107" i="217"/>
  <c r="Q108" i="217"/>
  <c r="Q109" i="217"/>
  <c r="Q110" i="217"/>
  <c r="Q111" i="217"/>
  <c r="Q17" i="217"/>
  <c r="M18" i="217"/>
  <c r="M19" i="217"/>
  <c r="M20" i="217"/>
  <c r="M21" i="217"/>
  <c r="M22" i="217"/>
  <c r="M23" i="217"/>
  <c r="M24" i="217"/>
  <c r="M25" i="217"/>
  <c r="M26" i="217"/>
  <c r="M27" i="217"/>
  <c r="M28" i="217"/>
  <c r="M29" i="217"/>
  <c r="M30" i="217"/>
  <c r="M31" i="217"/>
  <c r="M32" i="217"/>
  <c r="M33" i="217"/>
  <c r="M34" i="217"/>
  <c r="M35" i="217"/>
  <c r="M36" i="217"/>
  <c r="M37" i="217"/>
  <c r="M38" i="217"/>
  <c r="M39" i="217"/>
  <c r="M40" i="217"/>
  <c r="M41" i="217"/>
  <c r="M42" i="217"/>
  <c r="M43" i="217"/>
  <c r="M44" i="217"/>
  <c r="M45" i="217"/>
  <c r="M46" i="217"/>
  <c r="M48" i="217"/>
  <c r="M49" i="217"/>
  <c r="M50" i="217"/>
  <c r="M51" i="217"/>
  <c r="M52" i="217"/>
  <c r="M53" i="217"/>
  <c r="M54" i="217"/>
  <c r="M55" i="217"/>
  <c r="M56" i="217"/>
  <c r="M57" i="217"/>
  <c r="M58" i="217"/>
  <c r="M59" i="217"/>
  <c r="M60" i="217"/>
  <c r="M61" i="217"/>
  <c r="M62" i="217"/>
  <c r="M63" i="217"/>
  <c r="M64" i="217"/>
  <c r="M65" i="217"/>
  <c r="M66" i="217"/>
  <c r="M68" i="217"/>
  <c r="M69" i="217"/>
  <c r="M70" i="217"/>
  <c r="M71" i="217"/>
  <c r="M73" i="217"/>
  <c r="M74" i="217"/>
  <c r="M75" i="217"/>
  <c r="M76" i="217"/>
  <c r="M77" i="217"/>
  <c r="M78" i="217"/>
  <c r="M79" i="217"/>
  <c r="M80" i="217"/>
  <c r="M81" i="217"/>
  <c r="M82" i="217"/>
  <c r="M84" i="217"/>
  <c r="M86" i="217"/>
  <c r="M87" i="217"/>
  <c r="M88" i="217"/>
  <c r="M89" i="217"/>
  <c r="M90" i="217"/>
  <c r="M91" i="217"/>
  <c r="M94" i="217"/>
  <c r="M95" i="217"/>
  <c r="M96" i="217"/>
  <c r="M97" i="217"/>
  <c r="M98" i="217"/>
  <c r="M99" i="217"/>
  <c r="M100" i="217"/>
  <c r="M101" i="217"/>
  <c r="M102" i="217"/>
  <c r="M103" i="217"/>
  <c r="M105" i="217"/>
  <c r="M106" i="217"/>
  <c r="M107" i="217"/>
  <c r="M108" i="217"/>
  <c r="M109" i="217"/>
  <c r="M110" i="217"/>
  <c r="M111" i="217"/>
  <c r="M17" i="217"/>
  <c r="I18" i="217"/>
  <c r="I19" i="217"/>
  <c r="I20" i="217"/>
  <c r="I21" i="217"/>
  <c r="I22" i="217"/>
  <c r="I23" i="217"/>
  <c r="I24" i="217"/>
  <c r="I25" i="217"/>
  <c r="I26" i="217"/>
  <c r="I27" i="217"/>
  <c r="I28" i="217"/>
  <c r="I29" i="217"/>
  <c r="I30" i="217"/>
  <c r="I31" i="217"/>
  <c r="I32" i="217"/>
  <c r="I33" i="217"/>
  <c r="I34" i="217"/>
  <c r="I35" i="217"/>
  <c r="I36" i="217"/>
  <c r="I37" i="217"/>
  <c r="I38" i="217"/>
  <c r="I39" i="217"/>
  <c r="I40" i="217"/>
  <c r="I41" i="217"/>
  <c r="I42" i="217"/>
  <c r="I43" i="217"/>
  <c r="I44" i="217"/>
  <c r="I45" i="217"/>
  <c r="I46" i="217"/>
  <c r="I47" i="217"/>
  <c r="I48" i="217"/>
  <c r="I49" i="217"/>
  <c r="I50" i="217"/>
  <c r="I51" i="217"/>
  <c r="I52" i="217"/>
  <c r="I53" i="217"/>
  <c r="I54" i="217"/>
  <c r="I55" i="217"/>
  <c r="I56" i="217"/>
  <c r="I57" i="217"/>
  <c r="I58" i="217"/>
  <c r="I59" i="217"/>
  <c r="I60" i="217"/>
  <c r="I61" i="217"/>
  <c r="I62" i="217"/>
  <c r="I63" i="217"/>
  <c r="I64" i="217"/>
  <c r="I65" i="217"/>
  <c r="I66" i="217"/>
  <c r="I67" i="217"/>
  <c r="I68" i="217"/>
  <c r="I69" i="217"/>
  <c r="I70" i="217"/>
  <c r="I71" i="217"/>
  <c r="I72" i="217"/>
  <c r="I73" i="217"/>
  <c r="I74" i="217"/>
  <c r="I75" i="217"/>
  <c r="I76" i="217"/>
  <c r="I77" i="217"/>
  <c r="I78" i="217"/>
  <c r="I79" i="217"/>
  <c r="I80" i="217"/>
  <c r="I81" i="217"/>
  <c r="I82" i="217"/>
  <c r="I83" i="217"/>
  <c r="I84" i="217"/>
  <c r="I85" i="217"/>
  <c r="I86" i="217"/>
  <c r="I87" i="217"/>
  <c r="I88" i="217"/>
  <c r="I89" i="217"/>
  <c r="I90" i="217"/>
  <c r="I91" i="217"/>
  <c r="I92" i="217"/>
  <c r="I93" i="217"/>
  <c r="I94" i="217"/>
  <c r="I95" i="217"/>
  <c r="I96" i="217"/>
  <c r="I97" i="217"/>
  <c r="I98" i="217"/>
  <c r="I99" i="217"/>
  <c r="I100" i="217"/>
  <c r="I101" i="217"/>
  <c r="I102" i="217"/>
  <c r="I103" i="217"/>
  <c r="I104" i="217"/>
  <c r="I105" i="217"/>
  <c r="I106" i="217"/>
  <c r="I107" i="217"/>
  <c r="I108" i="217"/>
  <c r="I109" i="217"/>
  <c r="I110" i="217"/>
  <c r="I111" i="217"/>
  <c r="I17" i="217"/>
  <c r="E18" i="217"/>
  <c r="E19" i="217"/>
  <c r="E20" i="217"/>
  <c r="E21" i="217"/>
  <c r="E22" i="217"/>
  <c r="E23" i="217"/>
  <c r="E24" i="217"/>
  <c r="E25" i="217"/>
  <c r="E26" i="217"/>
  <c r="E27" i="217"/>
  <c r="E28" i="217"/>
  <c r="E29" i="217"/>
  <c r="E30" i="217"/>
  <c r="E31" i="217"/>
  <c r="E32" i="217"/>
  <c r="E33" i="217"/>
  <c r="E34" i="217"/>
  <c r="E35" i="217"/>
  <c r="E36" i="217"/>
  <c r="E37" i="217"/>
  <c r="E38" i="217"/>
  <c r="E39" i="217"/>
  <c r="E40" i="217"/>
  <c r="E41" i="217"/>
  <c r="E42" i="217"/>
  <c r="E43" i="217"/>
  <c r="E44" i="217"/>
  <c r="E45" i="217"/>
  <c r="E46" i="217"/>
  <c r="E47" i="217"/>
  <c r="E48" i="217"/>
  <c r="E49" i="217"/>
  <c r="E50" i="217"/>
  <c r="E51" i="217"/>
  <c r="E52" i="217"/>
  <c r="E53" i="217"/>
  <c r="E54" i="217"/>
  <c r="E55" i="217"/>
  <c r="E56" i="217"/>
  <c r="E57" i="217"/>
  <c r="E58" i="217"/>
  <c r="E59" i="217"/>
  <c r="E60" i="217"/>
  <c r="E61" i="217"/>
  <c r="E62" i="217"/>
  <c r="E63" i="217"/>
  <c r="E64" i="217"/>
  <c r="E65" i="217"/>
  <c r="E66" i="217"/>
  <c r="E67" i="217"/>
  <c r="E68" i="217"/>
  <c r="E69" i="217"/>
  <c r="E70" i="217"/>
  <c r="E71" i="217"/>
  <c r="E72" i="217"/>
  <c r="E73" i="217"/>
  <c r="E74" i="217"/>
  <c r="E75" i="217"/>
  <c r="E76" i="217"/>
  <c r="E77" i="217"/>
  <c r="E78" i="217"/>
  <c r="E79" i="217"/>
  <c r="E80" i="217"/>
  <c r="E81" i="217"/>
  <c r="E82" i="217"/>
  <c r="E83" i="217"/>
  <c r="E84" i="217"/>
  <c r="E85" i="217"/>
  <c r="E86" i="217"/>
  <c r="E87" i="217"/>
  <c r="E88" i="217"/>
  <c r="E89" i="217"/>
  <c r="E90" i="217"/>
  <c r="E91" i="217"/>
  <c r="E92" i="217"/>
  <c r="E93" i="217"/>
  <c r="E94" i="217"/>
  <c r="E95" i="217"/>
  <c r="E96" i="217"/>
  <c r="E97" i="217"/>
  <c r="E98" i="217"/>
  <c r="E99" i="217"/>
  <c r="E100" i="217"/>
  <c r="E101" i="217"/>
  <c r="E102" i="217"/>
  <c r="E103" i="217"/>
  <c r="E104" i="217"/>
  <c r="E105" i="217"/>
  <c r="E106" i="217"/>
  <c r="E107" i="217"/>
  <c r="E108" i="217"/>
  <c r="E109" i="217"/>
  <c r="E110" i="217"/>
  <c r="E111" i="217"/>
  <c r="E17" i="217"/>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8" i="21"/>
  <c r="I16" i="159"/>
  <c r="I17" i="159"/>
  <c r="I18" i="159"/>
  <c r="I19" i="159"/>
  <c r="I20" i="159"/>
  <c r="I21" i="159"/>
  <c r="I22" i="159"/>
  <c r="I23" i="159"/>
  <c r="I24" i="159"/>
  <c r="I25" i="159"/>
  <c r="I26" i="159"/>
  <c r="I27" i="159"/>
  <c r="I28" i="159"/>
  <c r="I29" i="159"/>
  <c r="I30" i="159"/>
  <c r="I31" i="159"/>
  <c r="I32" i="159"/>
  <c r="I33" i="159"/>
  <c r="I34" i="159"/>
  <c r="I35" i="159"/>
  <c r="I36" i="159"/>
  <c r="I37" i="159"/>
  <c r="I38" i="159"/>
  <c r="I39" i="159"/>
  <c r="I40" i="159"/>
  <c r="I41" i="159"/>
  <c r="I42" i="159"/>
  <c r="I43" i="159"/>
  <c r="I44" i="159"/>
  <c r="I45" i="159"/>
  <c r="I46" i="159"/>
  <c r="I47" i="159"/>
  <c r="I48" i="159"/>
  <c r="I49" i="159"/>
  <c r="I50" i="159"/>
  <c r="I51" i="159"/>
  <c r="I52" i="159"/>
  <c r="I53" i="159"/>
  <c r="I54" i="159"/>
  <c r="I55" i="159"/>
  <c r="I56" i="159"/>
  <c r="I57" i="159"/>
  <c r="I58" i="159"/>
  <c r="I59" i="159"/>
  <c r="I60" i="159"/>
  <c r="I61" i="159"/>
  <c r="I62" i="159"/>
  <c r="I63" i="159"/>
  <c r="I64" i="159"/>
  <c r="I65" i="159"/>
  <c r="I66" i="159"/>
  <c r="I67" i="159"/>
  <c r="I68" i="159"/>
  <c r="I69" i="159"/>
  <c r="I70" i="159"/>
  <c r="I71" i="159"/>
  <c r="I72" i="159"/>
  <c r="I73" i="159"/>
  <c r="I74" i="159"/>
  <c r="I75" i="159"/>
  <c r="I76" i="159"/>
  <c r="I77" i="159"/>
  <c r="I78" i="159"/>
  <c r="I79" i="159"/>
  <c r="I80" i="159"/>
  <c r="I81" i="159"/>
  <c r="I82" i="159"/>
  <c r="I83" i="159"/>
  <c r="I84" i="159"/>
  <c r="I85" i="159"/>
  <c r="I86" i="159"/>
  <c r="I87" i="159"/>
  <c r="I88" i="159"/>
  <c r="I89" i="159"/>
  <c r="I90" i="159"/>
  <c r="I91" i="159"/>
  <c r="I92" i="159"/>
  <c r="I93" i="159"/>
  <c r="I94" i="159"/>
  <c r="I95" i="159"/>
  <c r="I96" i="159"/>
  <c r="I97" i="159"/>
  <c r="I98" i="159"/>
  <c r="I99" i="159"/>
  <c r="I100" i="159"/>
  <c r="I101" i="159"/>
  <c r="I102" i="159"/>
  <c r="I103" i="159"/>
  <c r="I104" i="159"/>
  <c r="I105" i="159"/>
  <c r="I106" i="159"/>
  <c r="I107" i="159"/>
  <c r="I108" i="159"/>
  <c r="I109" i="159"/>
  <c r="I15" i="159"/>
  <c r="Q19" i="177"/>
  <c r="Q20" i="177"/>
  <c r="Q21" i="177"/>
  <c r="Q22" i="177"/>
  <c r="Q23" i="177"/>
  <c r="Q24" i="177"/>
  <c r="Q25" i="177"/>
  <c r="Q26" i="177"/>
  <c r="Q27" i="177"/>
  <c r="Q28" i="177"/>
  <c r="Q29" i="177"/>
  <c r="Q30" i="177"/>
  <c r="Q31" i="177"/>
  <c r="Q32" i="177"/>
  <c r="Q33" i="177"/>
  <c r="Q34" i="177"/>
  <c r="Q35" i="177"/>
  <c r="Q36" i="177"/>
  <c r="Q37" i="177"/>
  <c r="Q38" i="177"/>
  <c r="Q39" i="177"/>
  <c r="Q40" i="177"/>
  <c r="Q41" i="177"/>
  <c r="Q42" i="177"/>
  <c r="Q43" i="177"/>
  <c r="Q44" i="177"/>
  <c r="Q45" i="177"/>
  <c r="Q46" i="177"/>
  <c r="Q47" i="177"/>
  <c r="Q48" i="177"/>
  <c r="Q49" i="177"/>
  <c r="Q50" i="177"/>
  <c r="Q51" i="177"/>
  <c r="Q52" i="177"/>
  <c r="Q53" i="177"/>
  <c r="Q54" i="177"/>
  <c r="Q55" i="177"/>
  <c r="Q56" i="177"/>
  <c r="Q57" i="177"/>
  <c r="Q58" i="177"/>
  <c r="Q59" i="177"/>
  <c r="Q60" i="177"/>
  <c r="Q61" i="177"/>
  <c r="Q62" i="177"/>
  <c r="Q63" i="177"/>
  <c r="Q64" i="177"/>
  <c r="Q65" i="177"/>
  <c r="Q66" i="177"/>
  <c r="Q67" i="177"/>
  <c r="Q68" i="177"/>
  <c r="Q69" i="177"/>
  <c r="Q70" i="177"/>
  <c r="Q71" i="177"/>
  <c r="Q72" i="177"/>
  <c r="Q73" i="177"/>
  <c r="Q74" i="177"/>
  <c r="Q75" i="177"/>
  <c r="Q76" i="177"/>
  <c r="Q77" i="177"/>
  <c r="Q78" i="177"/>
  <c r="Q79" i="177"/>
  <c r="Q80" i="177"/>
  <c r="Q81" i="177"/>
  <c r="Q82" i="177"/>
  <c r="Q83" i="177"/>
  <c r="Q84" i="177"/>
  <c r="Q85" i="177"/>
  <c r="Q86" i="177"/>
  <c r="Q87" i="177"/>
  <c r="Q88" i="177"/>
  <c r="Q89" i="177"/>
  <c r="Q90" i="177"/>
  <c r="Q91" i="177"/>
  <c r="Q92" i="177"/>
  <c r="Q93" i="177"/>
  <c r="Q94" i="177"/>
  <c r="Q95" i="177"/>
  <c r="Q96" i="177"/>
  <c r="Q97" i="177"/>
  <c r="Q98" i="177"/>
  <c r="Q99" i="177"/>
  <c r="Q100" i="177"/>
  <c r="Q101" i="177"/>
  <c r="Q102" i="177"/>
  <c r="Q103" i="177"/>
  <c r="Q104" i="177"/>
  <c r="Q105" i="177"/>
  <c r="Q106" i="177"/>
  <c r="Q107" i="177"/>
  <c r="Q108" i="177"/>
  <c r="Q109" i="177"/>
  <c r="Q110" i="177"/>
  <c r="Q111" i="177"/>
  <c r="Q112" i="177"/>
  <c r="Q18" i="177"/>
  <c r="F17" i="69"/>
  <c r="F18" i="69"/>
  <c r="F19" i="69"/>
  <c r="F20" i="69"/>
  <c r="F21" i="69"/>
  <c r="F22" i="69"/>
  <c r="F23" i="69"/>
  <c r="F24" i="69"/>
  <c r="F25" i="69"/>
  <c r="F26" i="69"/>
  <c r="F27" i="69"/>
  <c r="F28" i="69"/>
  <c r="F29" i="69"/>
  <c r="F30" i="69"/>
  <c r="F31" i="69"/>
  <c r="F32" i="69"/>
  <c r="F33" i="69"/>
  <c r="F34" i="69"/>
  <c r="F35" i="69"/>
  <c r="F36" i="69"/>
  <c r="F37" i="69"/>
  <c r="F38" i="69"/>
  <c r="F39" i="69"/>
  <c r="F40" i="69"/>
  <c r="F41" i="69"/>
  <c r="F42" i="69"/>
  <c r="F43" i="69"/>
  <c r="F44" i="69"/>
  <c r="F45" i="69"/>
  <c r="F46" i="69"/>
  <c r="F47" i="69"/>
  <c r="F48" i="69"/>
  <c r="F49" i="69"/>
  <c r="F50" i="69"/>
  <c r="F51" i="69"/>
  <c r="F52" i="69"/>
  <c r="F53" i="69"/>
  <c r="F54" i="69"/>
  <c r="F55" i="69"/>
  <c r="F56" i="69"/>
  <c r="F57" i="69"/>
  <c r="F58" i="69"/>
  <c r="F59" i="69"/>
  <c r="F60" i="69"/>
  <c r="F61" i="69"/>
  <c r="F62" i="69"/>
  <c r="F63" i="69"/>
  <c r="F64" i="69"/>
  <c r="F65" i="69"/>
  <c r="F66" i="69"/>
  <c r="F67" i="69"/>
  <c r="F68" i="69"/>
  <c r="F69" i="69"/>
  <c r="F70" i="69"/>
  <c r="F71" i="69"/>
  <c r="F72" i="69"/>
  <c r="F73" i="69"/>
  <c r="F74" i="69"/>
  <c r="F75" i="69"/>
  <c r="F76" i="69"/>
  <c r="F77" i="69"/>
  <c r="F78" i="69"/>
  <c r="F79" i="69"/>
  <c r="F80" i="69"/>
  <c r="F81" i="69"/>
  <c r="F82" i="69"/>
  <c r="F83" i="69"/>
  <c r="F84" i="69"/>
  <c r="F85" i="69"/>
  <c r="F86" i="69"/>
  <c r="F87" i="69"/>
  <c r="F88" i="69"/>
  <c r="F89" i="69"/>
  <c r="F90" i="69"/>
  <c r="F91" i="69"/>
  <c r="F92" i="69"/>
  <c r="F93" i="69"/>
  <c r="F94" i="69"/>
  <c r="F95" i="69"/>
  <c r="F96" i="69"/>
  <c r="F97" i="69"/>
  <c r="F98" i="69"/>
  <c r="F99" i="69"/>
  <c r="F100" i="69"/>
  <c r="F101" i="69"/>
  <c r="F102" i="69"/>
  <c r="F103" i="69"/>
  <c r="F104" i="69"/>
  <c r="F105" i="69"/>
  <c r="F106" i="69"/>
  <c r="F107" i="69"/>
  <c r="F108" i="69"/>
  <c r="F109" i="69"/>
  <c r="F110" i="69"/>
  <c r="F16" i="69"/>
  <c r="Q16" i="164"/>
  <c r="Q17" i="164"/>
  <c r="Q18" i="164"/>
  <c r="Q19" i="164"/>
  <c r="Q20" i="164"/>
  <c r="Q21" i="164"/>
  <c r="Q22" i="164"/>
  <c r="Q23" i="164"/>
  <c r="Q24" i="164"/>
  <c r="Q25" i="164"/>
  <c r="Q26" i="164"/>
  <c r="Q27" i="164"/>
  <c r="Q28" i="164"/>
  <c r="Q29" i="164"/>
  <c r="Q30" i="164"/>
  <c r="Q31" i="164"/>
  <c r="Q32" i="164"/>
  <c r="Q33" i="164"/>
  <c r="Q34" i="164"/>
  <c r="Q35" i="164"/>
  <c r="Q36" i="164"/>
  <c r="Q37" i="164"/>
  <c r="Q38" i="164"/>
  <c r="Q39" i="164"/>
  <c r="Q40" i="164"/>
  <c r="Q41" i="164"/>
  <c r="Q42" i="164"/>
  <c r="Q43" i="164"/>
  <c r="Q44" i="164"/>
  <c r="Q45" i="164"/>
  <c r="Q46" i="164"/>
  <c r="Q47" i="164"/>
  <c r="Q48" i="164"/>
  <c r="Q49" i="164"/>
  <c r="Q50" i="164"/>
  <c r="Q51" i="164"/>
  <c r="Q52" i="164"/>
  <c r="Q53" i="164"/>
  <c r="Q54" i="164"/>
  <c r="Q55" i="164"/>
  <c r="Q56" i="164"/>
  <c r="Q57" i="164"/>
  <c r="Q58" i="164"/>
  <c r="Q59" i="164"/>
  <c r="Q60" i="164"/>
  <c r="Q61" i="164"/>
  <c r="Q62" i="164"/>
  <c r="Q63" i="164"/>
  <c r="Q64" i="164"/>
  <c r="Q65" i="164"/>
  <c r="Q66" i="164"/>
  <c r="Q67" i="164"/>
  <c r="Q68" i="164"/>
  <c r="Q69" i="164"/>
  <c r="Q70" i="164"/>
  <c r="Q71" i="164"/>
  <c r="Q72" i="164"/>
  <c r="Q73" i="164"/>
  <c r="Q74" i="164"/>
  <c r="Q75" i="164"/>
  <c r="Q76" i="164"/>
  <c r="Q77" i="164"/>
  <c r="Q78" i="164"/>
  <c r="Q79" i="164"/>
  <c r="Q80" i="164"/>
  <c r="Q81" i="164"/>
  <c r="Q82" i="164"/>
  <c r="Q83" i="164"/>
  <c r="Q84" i="164"/>
  <c r="Q85" i="164"/>
  <c r="Q86" i="164"/>
  <c r="Q87" i="164"/>
  <c r="Q88" i="164"/>
  <c r="Q89" i="164"/>
  <c r="Q90" i="164"/>
  <c r="Q91" i="164"/>
  <c r="Q92" i="164"/>
  <c r="Q93" i="164"/>
  <c r="Q94" i="164"/>
  <c r="Q95" i="164"/>
  <c r="Q96" i="164"/>
  <c r="Q97" i="164"/>
  <c r="Q98" i="164"/>
  <c r="Q99" i="164"/>
  <c r="Q100" i="164"/>
  <c r="Q101" i="164"/>
  <c r="Q102" i="164"/>
  <c r="Q103" i="164"/>
  <c r="Q104" i="164"/>
  <c r="Q105" i="164"/>
  <c r="Q106" i="164"/>
  <c r="Q107" i="164"/>
  <c r="Q108" i="164"/>
  <c r="Q109" i="164"/>
  <c r="Q15" i="164"/>
  <c r="M26" i="164"/>
  <c r="M27" i="164"/>
  <c r="M28" i="164"/>
  <c r="M29" i="164"/>
  <c r="M30" i="164"/>
  <c r="M31" i="164"/>
  <c r="M32" i="164"/>
  <c r="M33" i="164"/>
  <c r="M34" i="164"/>
  <c r="M35" i="164"/>
  <c r="M36" i="164"/>
  <c r="M37" i="164"/>
  <c r="M38" i="164"/>
  <c r="M39" i="164"/>
  <c r="M40" i="164"/>
  <c r="M41" i="164"/>
  <c r="M42" i="164"/>
  <c r="M43" i="164"/>
  <c r="M44" i="164"/>
  <c r="M45" i="164"/>
  <c r="M46" i="164"/>
  <c r="M47" i="164"/>
  <c r="M48" i="164"/>
  <c r="M49" i="164"/>
  <c r="M50" i="164"/>
  <c r="M51" i="164"/>
  <c r="M52" i="164"/>
  <c r="M53" i="164"/>
  <c r="M54" i="164"/>
  <c r="M55" i="164"/>
  <c r="M56" i="164"/>
  <c r="M57" i="164"/>
  <c r="M58" i="164"/>
  <c r="M59" i="164"/>
  <c r="M60" i="164"/>
  <c r="M61" i="164"/>
  <c r="M62" i="164"/>
  <c r="M63" i="164"/>
  <c r="M64" i="164"/>
  <c r="M65" i="164"/>
  <c r="M66" i="164"/>
  <c r="M67" i="164"/>
  <c r="M68" i="164"/>
  <c r="M69" i="164"/>
  <c r="M70" i="164"/>
  <c r="M71" i="164"/>
  <c r="M72" i="164"/>
  <c r="M73" i="164"/>
  <c r="M74" i="164"/>
  <c r="M75" i="164"/>
  <c r="M76" i="164"/>
  <c r="M77" i="164"/>
  <c r="M78" i="164"/>
  <c r="M79" i="164"/>
  <c r="M80" i="164"/>
  <c r="M81" i="164"/>
  <c r="M82" i="164"/>
  <c r="M83" i="164"/>
  <c r="M84" i="164"/>
  <c r="M85" i="164"/>
  <c r="M86" i="164"/>
  <c r="M87" i="164"/>
  <c r="M88" i="164"/>
  <c r="M89" i="164"/>
  <c r="M90" i="164"/>
  <c r="M91" i="164"/>
  <c r="M92" i="164"/>
  <c r="M93" i="164"/>
  <c r="M94" i="164"/>
  <c r="M95" i="164"/>
  <c r="M96" i="164"/>
  <c r="M97" i="164"/>
  <c r="M98" i="164"/>
  <c r="M99" i="164"/>
  <c r="M100" i="164"/>
  <c r="M101" i="164"/>
  <c r="M102" i="164"/>
  <c r="M103" i="164"/>
  <c r="M104" i="164"/>
  <c r="M105" i="164"/>
  <c r="M106" i="164"/>
  <c r="M107" i="164"/>
  <c r="M108" i="164"/>
  <c r="M109" i="164"/>
  <c r="M16" i="164"/>
  <c r="M17" i="164"/>
  <c r="M18" i="164"/>
  <c r="M19" i="164"/>
  <c r="M20" i="164"/>
  <c r="M21" i="164"/>
  <c r="M22" i="164"/>
  <c r="M23" i="164"/>
  <c r="M24" i="164"/>
  <c r="M25" i="164"/>
  <c r="M15" i="164"/>
  <c r="I16" i="164"/>
  <c r="I17" i="164"/>
  <c r="I18" i="164"/>
  <c r="I19" i="164"/>
  <c r="I20" i="164"/>
  <c r="I21" i="164"/>
  <c r="I22" i="164"/>
  <c r="I23" i="164"/>
  <c r="I24" i="164"/>
  <c r="I25" i="164"/>
  <c r="I26" i="164"/>
  <c r="I27" i="164"/>
  <c r="I28" i="164"/>
  <c r="I29" i="164"/>
  <c r="I30" i="164"/>
  <c r="I31" i="164"/>
  <c r="I32" i="164"/>
  <c r="I33" i="164"/>
  <c r="I34" i="164"/>
  <c r="I35" i="164"/>
  <c r="I36" i="164"/>
  <c r="I37" i="164"/>
  <c r="I38" i="164"/>
  <c r="I39" i="164"/>
  <c r="I40" i="164"/>
  <c r="I41" i="164"/>
  <c r="I42" i="164"/>
  <c r="I43" i="164"/>
  <c r="I44" i="164"/>
  <c r="I45" i="164"/>
  <c r="I46" i="164"/>
  <c r="I47" i="164"/>
  <c r="I48" i="164"/>
  <c r="I49" i="164"/>
  <c r="I50" i="164"/>
  <c r="I51" i="164"/>
  <c r="I52" i="164"/>
  <c r="I53" i="164"/>
  <c r="I54" i="164"/>
  <c r="I55" i="164"/>
  <c r="I56" i="164"/>
  <c r="I57" i="164"/>
  <c r="I58" i="164"/>
  <c r="I59" i="164"/>
  <c r="I60" i="164"/>
  <c r="I61" i="164"/>
  <c r="I62" i="164"/>
  <c r="I63" i="164"/>
  <c r="I64" i="164"/>
  <c r="I65" i="164"/>
  <c r="I66" i="164"/>
  <c r="I67" i="164"/>
  <c r="I68" i="164"/>
  <c r="I69" i="164"/>
  <c r="I70" i="164"/>
  <c r="I71" i="164"/>
  <c r="I72" i="164"/>
  <c r="I73" i="164"/>
  <c r="I74" i="164"/>
  <c r="I75" i="164"/>
  <c r="I76" i="164"/>
  <c r="I77" i="164"/>
  <c r="I78" i="164"/>
  <c r="I79" i="164"/>
  <c r="I80" i="164"/>
  <c r="I81" i="164"/>
  <c r="I82" i="164"/>
  <c r="I83" i="164"/>
  <c r="I84" i="164"/>
  <c r="I85" i="164"/>
  <c r="I86" i="164"/>
  <c r="I87" i="164"/>
  <c r="I88" i="164"/>
  <c r="I89" i="164"/>
  <c r="I90" i="164"/>
  <c r="I91" i="164"/>
  <c r="I92" i="164"/>
  <c r="I93" i="164"/>
  <c r="I94" i="164"/>
  <c r="I95" i="164"/>
  <c r="I96" i="164"/>
  <c r="I97" i="164"/>
  <c r="I98" i="164"/>
  <c r="I99" i="164"/>
  <c r="I100" i="164"/>
  <c r="I101" i="164"/>
  <c r="I102" i="164"/>
  <c r="I103" i="164"/>
  <c r="I104" i="164"/>
  <c r="I105" i="164"/>
  <c r="I106" i="164"/>
  <c r="I107" i="164"/>
  <c r="I108" i="164"/>
  <c r="I109" i="164"/>
  <c r="I15" i="164"/>
  <c r="E16" i="164"/>
  <c r="E17" i="164"/>
  <c r="E18" i="164"/>
  <c r="E19" i="164"/>
  <c r="E20" i="164"/>
  <c r="E21" i="164"/>
  <c r="E22" i="164"/>
  <c r="E23" i="164"/>
  <c r="E24" i="164"/>
  <c r="E25" i="164"/>
  <c r="E26" i="164"/>
  <c r="E27" i="164"/>
  <c r="E28" i="164"/>
  <c r="E29" i="164"/>
  <c r="E30" i="164"/>
  <c r="E31" i="164"/>
  <c r="E32" i="164"/>
  <c r="E33" i="164"/>
  <c r="E34" i="164"/>
  <c r="E35" i="164"/>
  <c r="E36" i="164"/>
  <c r="E37" i="164"/>
  <c r="E38" i="164"/>
  <c r="E39" i="164"/>
  <c r="E40" i="164"/>
  <c r="E41" i="164"/>
  <c r="E42" i="164"/>
  <c r="E43" i="164"/>
  <c r="E44" i="164"/>
  <c r="E45" i="164"/>
  <c r="E46" i="164"/>
  <c r="E47" i="164"/>
  <c r="E48" i="164"/>
  <c r="E49" i="164"/>
  <c r="E50" i="164"/>
  <c r="E51" i="164"/>
  <c r="E52" i="164"/>
  <c r="E53" i="164"/>
  <c r="E54" i="164"/>
  <c r="E55" i="164"/>
  <c r="E56" i="164"/>
  <c r="E57" i="164"/>
  <c r="E58" i="164"/>
  <c r="E59" i="164"/>
  <c r="E60" i="164"/>
  <c r="E61" i="164"/>
  <c r="E62" i="164"/>
  <c r="E63" i="164"/>
  <c r="E64" i="164"/>
  <c r="E65" i="164"/>
  <c r="E66" i="164"/>
  <c r="E67" i="164"/>
  <c r="E68" i="164"/>
  <c r="E69" i="164"/>
  <c r="E70" i="164"/>
  <c r="E71" i="164"/>
  <c r="E72" i="164"/>
  <c r="E73" i="164"/>
  <c r="E74" i="164"/>
  <c r="E75" i="164"/>
  <c r="E76" i="164"/>
  <c r="E77" i="164"/>
  <c r="E78" i="164"/>
  <c r="E79" i="164"/>
  <c r="E80" i="164"/>
  <c r="E81" i="164"/>
  <c r="E82" i="164"/>
  <c r="E83" i="164"/>
  <c r="E84" i="164"/>
  <c r="E85" i="164"/>
  <c r="E86" i="164"/>
  <c r="E87" i="164"/>
  <c r="E88" i="164"/>
  <c r="E89" i="164"/>
  <c r="E90" i="164"/>
  <c r="E91" i="164"/>
  <c r="E92" i="164"/>
  <c r="E93" i="164"/>
  <c r="E94" i="164"/>
  <c r="E95" i="164"/>
  <c r="E96" i="164"/>
  <c r="E97" i="164"/>
  <c r="E98" i="164"/>
  <c r="E99" i="164"/>
  <c r="E100" i="164"/>
  <c r="E101" i="164"/>
  <c r="E102" i="164"/>
  <c r="E103" i="164"/>
  <c r="E104" i="164"/>
  <c r="E105" i="164"/>
  <c r="E106" i="164"/>
  <c r="E107" i="164"/>
  <c r="E108" i="164"/>
  <c r="E109" i="164"/>
  <c r="E15" i="164"/>
  <c r="K18" i="169"/>
  <c r="K19" i="169"/>
  <c r="K20" i="169"/>
  <c r="K21" i="169"/>
  <c r="K22" i="169"/>
  <c r="K23" i="169"/>
  <c r="K24" i="169"/>
  <c r="K25" i="169"/>
  <c r="K26" i="169"/>
  <c r="K27" i="169"/>
  <c r="K28" i="169"/>
  <c r="K29" i="169"/>
  <c r="K30" i="169"/>
  <c r="K31" i="169"/>
  <c r="K32" i="169"/>
  <c r="K33" i="169"/>
  <c r="K34" i="169"/>
  <c r="K35" i="169"/>
  <c r="K36" i="169"/>
  <c r="K37" i="169"/>
  <c r="K38" i="169"/>
  <c r="K39" i="169"/>
  <c r="K40" i="169"/>
  <c r="K41" i="169"/>
  <c r="K42" i="169"/>
  <c r="K43" i="169"/>
  <c r="K44" i="169"/>
  <c r="K45" i="169"/>
  <c r="K46" i="169"/>
  <c r="K47" i="169"/>
  <c r="K48" i="169"/>
  <c r="K49" i="169"/>
  <c r="K50" i="169"/>
  <c r="K51" i="169"/>
  <c r="K52" i="169"/>
  <c r="K53" i="169"/>
  <c r="K54" i="169"/>
  <c r="K55" i="169"/>
  <c r="K56" i="169"/>
  <c r="K57" i="169"/>
  <c r="K58" i="169"/>
  <c r="K59" i="169"/>
  <c r="K60" i="169"/>
  <c r="K61" i="169"/>
  <c r="K62" i="169"/>
  <c r="K63" i="169"/>
  <c r="K64" i="169"/>
  <c r="K65" i="169"/>
  <c r="K66" i="169"/>
  <c r="K67" i="169"/>
  <c r="K68" i="169"/>
  <c r="K69" i="169"/>
  <c r="K70" i="169"/>
  <c r="K71" i="169"/>
  <c r="K72" i="169"/>
  <c r="K73" i="169"/>
  <c r="K74" i="169"/>
  <c r="K75" i="169"/>
  <c r="K76" i="169"/>
  <c r="K77" i="169"/>
  <c r="K78" i="169"/>
  <c r="K79" i="169"/>
  <c r="K80" i="169"/>
  <c r="K81" i="169"/>
  <c r="K82" i="169"/>
  <c r="K83" i="169"/>
  <c r="K84" i="169"/>
  <c r="K85" i="169"/>
  <c r="K86" i="169"/>
  <c r="K87" i="169"/>
  <c r="K88" i="169"/>
  <c r="K89" i="169"/>
  <c r="K90" i="169"/>
  <c r="K91" i="169"/>
  <c r="K92" i="169"/>
  <c r="K93" i="169"/>
  <c r="K94" i="169"/>
  <c r="K95" i="169"/>
  <c r="K96" i="169"/>
  <c r="K97" i="169"/>
  <c r="K98" i="169"/>
  <c r="K99" i="169"/>
  <c r="K100" i="169"/>
  <c r="K101" i="169"/>
  <c r="K102" i="169"/>
  <c r="K103" i="169"/>
  <c r="K104" i="169"/>
  <c r="K105" i="169"/>
  <c r="K106" i="169"/>
  <c r="K107" i="169"/>
  <c r="K108" i="169"/>
  <c r="K109" i="169"/>
  <c r="K110" i="169"/>
  <c r="K111" i="169"/>
  <c r="K17" i="169"/>
  <c r="K18" i="139"/>
  <c r="K19" i="139"/>
  <c r="K20" i="139"/>
  <c r="K21" i="139"/>
  <c r="K22" i="139"/>
  <c r="K23" i="139"/>
  <c r="K24" i="139"/>
  <c r="K25" i="139"/>
  <c r="K26" i="139"/>
  <c r="K27" i="139"/>
  <c r="K28" i="139"/>
  <c r="K29" i="139"/>
  <c r="K30" i="139"/>
  <c r="K31" i="139"/>
  <c r="K32" i="139"/>
  <c r="K33" i="139"/>
  <c r="K34" i="139"/>
  <c r="K35" i="139"/>
  <c r="K36" i="139"/>
  <c r="K37" i="139"/>
  <c r="K38" i="139"/>
  <c r="K39" i="139"/>
  <c r="K40" i="139"/>
  <c r="K41" i="139"/>
  <c r="K42" i="139"/>
  <c r="K43" i="139"/>
  <c r="K44" i="139"/>
  <c r="K45" i="139"/>
  <c r="K46" i="139"/>
  <c r="K47" i="139"/>
  <c r="K48" i="139"/>
  <c r="K49" i="139"/>
  <c r="K50" i="139"/>
  <c r="K51" i="139"/>
  <c r="K52" i="139"/>
  <c r="K53" i="139"/>
  <c r="K54" i="139"/>
  <c r="K55" i="139"/>
  <c r="K56" i="139"/>
  <c r="K57" i="139"/>
  <c r="K58" i="139"/>
  <c r="K59" i="139"/>
  <c r="K60" i="139"/>
  <c r="K61" i="139"/>
  <c r="K62" i="139"/>
  <c r="K63" i="139"/>
  <c r="K64" i="139"/>
  <c r="K65" i="139"/>
  <c r="K66" i="139"/>
  <c r="K67" i="139"/>
  <c r="K68" i="139"/>
  <c r="K69" i="139"/>
  <c r="K70" i="139"/>
  <c r="K71" i="139"/>
  <c r="K72" i="139"/>
  <c r="K73" i="139"/>
  <c r="K74" i="139"/>
  <c r="K75" i="139"/>
  <c r="K76" i="139"/>
  <c r="K77" i="139"/>
  <c r="K78" i="139"/>
  <c r="K79" i="139"/>
  <c r="K80" i="139"/>
  <c r="K81" i="139"/>
  <c r="K82" i="139"/>
  <c r="K83" i="139"/>
  <c r="K84" i="139"/>
  <c r="K85" i="139"/>
  <c r="K86" i="139"/>
  <c r="K87" i="139"/>
  <c r="K88" i="139"/>
  <c r="K89" i="139"/>
  <c r="K90" i="139"/>
  <c r="K91" i="139"/>
  <c r="K92" i="139"/>
  <c r="K93" i="139"/>
  <c r="K94" i="139"/>
  <c r="K95" i="139"/>
  <c r="K96" i="139"/>
  <c r="K97" i="139"/>
  <c r="K98" i="139"/>
  <c r="K99" i="139"/>
  <c r="K100" i="139"/>
  <c r="K101" i="139"/>
  <c r="K102" i="139"/>
  <c r="K103" i="139"/>
  <c r="K104" i="139"/>
  <c r="K105" i="139"/>
  <c r="K106" i="139"/>
  <c r="K107" i="139"/>
  <c r="K108" i="139"/>
  <c r="K109" i="139"/>
  <c r="K110" i="139"/>
  <c r="K111" i="139"/>
  <c r="K17" i="139"/>
  <c r="E113" i="233"/>
  <c r="B113" i="233"/>
  <c r="B113" i="232"/>
  <c r="G111" i="232"/>
  <c r="G110" i="232"/>
  <c r="G109" i="232"/>
  <c r="G108" i="232"/>
  <c r="G107" i="232"/>
  <c r="G106" i="232"/>
  <c r="G105" i="232"/>
  <c r="G104" i="232"/>
  <c r="G103" i="232"/>
  <c r="G102" i="232"/>
  <c r="G101" i="232"/>
  <c r="G100" i="232"/>
  <c r="G99" i="232"/>
  <c r="G98" i="232"/>
  <c r="G97" i="232"/>
  <c r="G96" i="232"/>
  <c r="G95" i="232"/>
  <c r="G94" i="232"/>
  <c r="G93" i="232"/>
  <c r="G92" i="232"/>
  <c r="G91" i="232"/>
  <c r="G90" i="232"/>
  <c r="G89" i="232"/>
  <c r="G88" i="232"/>
  <c r="G87" i="232"/>
  <c r="G86" i="232"/>
  <c r="G85" i="232"/>
  <c r="G84" i="232"/>
  <c r="G83" i="232"/>
  <c r="G82" i="232"/>
  <c r="G81" i="232"/>
  <c r="G80" i="232"/>
  <c r="G79" i="232"/>
  <c r="G78" i="232"/>
  <c r="G77" i="232"/>
  <c r="G76" i="232"/>
  <c r="G75" i="232"/>
  <c r="G74" i="232"/>
  <c r="G73" i="232"/>
  <c r="G72" i="232"/>
  <c r="G71" i="232"/>
  <c r="G70" i="232"/>
  <c r="G69" i="232"/>
  <c r="G68" i="232"/>
  <c r="G67" i="232"/>
  <c r="G66" i="232"/>
  <c r="G65" i="232"/>
  <c r="G64" i="232"/>
  <c r="G63" i="232"/>
  <c r="G62" i="232"/>
  <c r="G61" i="232"/>
  <c r="G60" i="232"/>
  <c r="G59" i="232"/>
  <c r="G58" i="232"/>
  <c r="G57" i="232"/>
  <c r="G56" i="232"/>
  <c r="G55" i="232"/>
  <c r="G54" i="232"/>
  <c r="G53" i="232"/>
  <c r="G52" i="232"/>
  <c r="G51" i="232"/>
  <c r="G50" i="232"/>
  <c r="G49" i="232"/>
  <c r="G48" i="232"/>
  <c r="G47" i="232"/>
  <c r="G46" i="232"/>
  <c r="G45" i="232"/>
  <c r="G44" i="232"/>
  <c r="G43" i="232"/>
  <c r="G42" i="232"/>
  <c r="G41" i="232"/>
  <c r="G40" i="232"/>
  <c r="G39" i="232"/>
  <c r="G38" i="232"/>
  <c r="G37" i="232"/>
  <c r="G36" i="232"/>
  <c r="G35" i="232"/>
  <c r="G34" i="232"/>
  <c r="G33" i="232"/>
  <c r="G32" i="232"/>
  <c r="G31" i="232"/>
  <c r="G30" i="232"/>
  <c r="G29" i="232"/>
  <c r="G28" i="232"/>
  <c r="G27" i="232"/>
  <c r="G26" i="232"/>
  <c r="G25" i="232"/>
  <c r="G24" i="232"/>
  <c r="G23" i="232"/>
  <c r="G22" i="232"/>
  <c r="G21" i="232"/>
  <c r="G20" i="232"/>
  <c r="G19" i="232"/>
  <c r="G18" i="232"/>
  <c r="G17" i="232"/>
  <c r="G113" i="232" s="1"/>
  <c r="E112" i="230"/>
  <c r="D16" i="230"/>
  <c r="D17" i="230"/>
  <c r="D18" i="230"/>
  <c r="D19" i="230"/>
  <c r="D20" i="230"/>
  <c r="D21" i="230"/>
  <c r="D22" i="230"/>
  <c r="D23" i="230"/>
  <c r="D24" i="230"/>
  <c r="D25" i="230"/>
  <c r="D26" i="230"/>
  <c r="D27" i="230"/>
  <c r="D28" i="230"/>
  <c r="D29" i="230"/>
  <c r="D30" i="230"/>
  <c r="D31" i="230"/>
  <c r="D32" i="230"/>
  <c r="D33" i="230"/>
  <c r="D34" i="230"/>
  <c r="D35" i="230"/>
  <c r="D36" i="230"/>
  <c r="D37" i="230"/>
  <c r="D38" i="230"/>
  <c r="D39" i="230"/>
  <c r="D40" i="230"/>
  <c r="D41" i="230"/>
  <c r="D42" i="230"/>
  <c r="D43" i="230"/>
  <c r="D44" i="230"/>
  <c r="D45" i="230"/>
  <c r="D46" i="230"/>
  <c r="D47" i="230"/>
  <c r="D48" i="230"/>
  <c r="D49" i="230"/>
  <c r="D50" i="230"/>
  <c r="D51" i="230"/>
  <c r="D52" i="230"/>
  <c r="D53" i="230"/>
  <c r="D54" i="230"/>
  <c r="D55" i="230"/>
  <c r="D56" i="230"/>
  <c r="D57" i="230"/>
  <c r="D58" i="230"/>
  <c r="D59" i="230"/>
  <c r="D60" i="230"/>
  <c r="D61" i="230"/>
  <c r="D62" i="230"/>
  <c r="D63" i="230"/>
  <c r="D64" i="230"/>
  <c r="D65" i="230"/>
  <c r="D66" i="230"/>
  <c r="D67" i="230"/>
  <c r="D68" i="230"/>
  <c r="D69" i="230"/>
  <c r="D70" i="230"/>
  <c r="D71" i="230"/>
  <c r="D72" i="230"/>
  <c r="D73" i="230"/>
  <c r="D74" i="230"/>
  <c r="D75" i="230"/>
  <c r="D76" i="230"/>
  <c r="D77" i="230"/>
  <c r="D78" i="230"/>
  <c r="D79" i="230"/>
  <c r="D80" i="230"/>
  <c r="D81" i="230"/>
  <c r="D82" i="230"/>
  <c r="D83" i="230"/>
  <c r="D84" i="230"/>
  <c r="D85" i="230"/>
  <c r="D86" i="230"/>
  <c r="D87" i="230"/>
  <c r="D88" i="230"/>
  <c r="D89" i="230"/>
  <c r="D90" i="230"/>
  <c r="D91" i="230"/>
  <c r="D92" i="230"/>
  <c r="D93" i="230"/>
  <c r="D94" i="230"/>
  <c r="D95" i="230"/>
  <c r="D96" i="230"/>
  <c r="D97" i="230"/>
  <c r="D98" i="230"/>
  <c r="D99" i="230"/>
  <c r="D100" i="230"/>
  <c r="D101" i="230"/>
  <c r="D102" i="230"/>
  <c r="D103" i="230"/>
  <c r="D104" i="230"/>
  <c r="D105" i="230"/>
  <c r="D106" i="230"/>
  <c r="D107" i="230"/>
  <c r="D108" i="230"/>
  <c r="D109" i="230"/>
  <c r="D110" i="230"/>
  <c r="E41" i="230"/>
  <c r="E42" i="230"/>
  <c r="E43" i="230"/>
  <c r="E44" i="230"/>
  <c r="E45" i="230"/>
  <c r="E46" i="230"/>
  <c r="E47" i="230"/>
  <c r="E48" i="230"/>
  <c r="E49" i="230"/>
  <c r="E50" i="230"/>
  <c r="E51" i="230"/>
  <c r="E52" i="230"/>
  <c r="E53" i="230"/>
  <c r="E54" i="230"/>
  <c r="E55" i="230"/>
  <c r="E56" i="230"/>
  <c r="E57" i="230"/>
  <c r="E58" i="230"/>
  <c r="E59" i="230"/>
  <c r="E60" i="230"/>
  <c r="E61" i="230"/>
  <c r="E62" i="230"/>
  <c r="E63" i="230"/>
  <c r="E64" i="230"/>
  <c r="E65" i="230"/>
  <c r="E66" i="230"/>
  <c r="E67" i="230"/>
  <c r="E68" i="230"/>
  <c r="E69" i="230"/>
  <c r="E70" i="230"/>
  <c r="E71" i="230"/>
  <c r="E72" i="230"/>
  <c r="E73" i="230"/>
  <c r="E74" i="230"/>
  <c r="E75" i="230"/>
  <c r="E76" i="230"/>
  <c r="E77" i="230"/>
  <c r="E78" i="230"/>
  <c r="E79" i="230"/>
  <c r="E80" i="230"/>
  <c r="E81" i="230"/>
  <c r="E82" i="230"/>
  <c r="E83" i="230"/>
  <c r="E84" i="230"/>
  <c r="E85" i="230"/>
  <c r="E86" i="230"/>
  <c r="E87" i="230"/>
  <c r="E88" i="230"/>
  <c r="E89" i="230"/>
  <c r="E90" i="230"/>
  <c r="E91" i="230"/>
  <c r="E92" i="230"/>
  <c r="E93" i="230"/>
  <c r="E94" i="230"/>
  <c r="E95" i="230"/>
  <c r="E96" i="230"/>
  <c r="E97" i="230"/>
  <c r="E98" i="230"/>
  <c r="E99" i="230"/>
  <c r="E100" i="230"/>
  <c r="E101" i="230"/>
  <c r="E102" i="230"/>
  <c r="E103" i="230"/>
  <c r="E104" i="230"/>
  <c r="E105" i="230"/>
  <c r="E106" i="230"/>
  <c r="E107" i="230"/>
  <c r="E108" i="230"/>
  <c r="E109" i="230"/>
  <c r="E110" i="230"/>
  <c r="E30" i="230"/>
  <c r="E31" i="230"/>
  <c r="E32" i="230"/>
  <c r="E33" i="230"/>
  <c r="E34" i="230"/>
  <c r="E35" i="230"/>
  <c r="E36" i="230"/>
  <c r="E37" i="230"/>
  <c r="E38" i="230"/>
  <c r="E39" i="230"/>
  <c r="E40" i="230"/>
  <c r="E17" i="230"/>
  <c r="E18" i="230"/>
  <c r="E19" i="230"/>
  <c r="E20" i="230"/>
  <c r="E21" i="230"/>
  <c r="E22" i="230"/>
  <c r="E23" i="230"/>
  <c r="E24" i="230"/>
  <c r="E25" i="230"/>
  <c r="E26" i="230"/>
  <c r="E27" i="230"/>
  <c r="E28" i="230"/>
  <c r="E29" i="230"/>
  <c r="E16" i="230"/>
  <c r="C112" i="229"/>
  <c r="B112" i="229"/>
  <c r="C113" i="227"/>
  <c r="F112" i="226"/>
  <c r="F17" i="226"/>
  <c r="F18" i="226"/>
  <c r="F19" i="226"/>
  <c r="F20" i="226"/>
  <c r="F21" i="226"/>
  <c r="F22" i="226"/>
  <c r="F23" i="226"/>
  <c r="F24" i="226"/>
  <c r="F25" i="226"/>
  <c r="F26" i="226"/>
  <c r="F27" i="226"/>
  <c r="F28" i="226"/>
  <c r="F29" i="226"/>
  <c r="F30" i="226"/>
  <c r="F31" i="226"/>
  <c r="F32" i="226"/>
  <c r="F33" i="226"/>
  <c r="F34" i="226"/>
  <c r="F35" i="226"/>
  <c r="F36" i="226"/>
  <c r="F37" i="226"/>
  <c r="F38" i="226"/>
  <c r="F39" i="226"/>
  <c r="F40" i="226"/>
  <c r="F41" i="226"/>
  <c r="F42" i="226"/>
  <c r="F43" i="226"/>
  <c r="F44" i="226"/>
  <c r="F45" i="226"/>
  <c r="F46" i="226"/>
  <c r="F47" i="226"/>
  <c r="F48" i="226"/>
  <c r="F49" i="226"/>
  <c r="F50" i="226"/>
  <c r="F51" i="226"/>
  <c r="F52" i="226"/>
  <c r="F53" i="226"/>
  <c r="F54" i="226"/>
  <c r="F55" i="226"/>
  <c r="F56" i="226"/>
  <c r="F57" i="226"/>
  <c r="F58" i="226"/>
  <c r="F59" i="226"/>
  <c r="F60" i="226"/>
  <c r="F61" i="226"/>
  <c r="F62" i="226"/>
  <c r="F63" i="226"/>
  <c r="F64" i="226"/>
  <c r="F65" i="226"/>
  <c r="F66" i="226"/>
  <c r="F67" i="226"/>
  <c r="F68" i="226"/>
  <c r="F69" i="226"/>
  <c r="F70" i="226"/>
  <c r="F71" i="226"/>
  <c r="F72" i="226"/>
  <c r="F73" i="226"/>
  <c r="F74" i="226"/>
  <c r="F75" i="226"/>
  <c r="F76" i="226"/>
  <c r="F77" i="226"/>
  <c r="F78" i="226"/>
  <c r="F79" i="226"/>
  <c r="F80" i="226"/>
  <c r="F81" i="226"/>
  <c r="F82" i="226"/>
  <c r="F83" i="226"/>
  <c r="F84" i="226"/>
  <c r="F85" i="226"/>
  <c r="F86" i="226"/>
  <c r="F87" i="226"/>
  <c r="F88" i="226"/>
  <c r="F89" i="226"/>
  <c r="F90" i="226"/>
  <c r="F91" i="226"/>
  <c r="F92" i="226"/>
  <c r="F93" i="226"/>
  <c r="F94" i="226"/>
  <c r="F95" i="226"/>
  <c r="F96" i="226"/>
  <c r="F97" i="226"/>
  <c r="F98" i="226"/>
  <c r="F99" i="226"/>
  <c r="F100" i="226"/>
  <c r="F101" i="226"/>
  <c r="F102" i="226"/>
  <c r="F103" i="226"/>
  <c r="F104" i="226"/>
  <c r="F105" i="226"/>
  <c r="F106" i="226"/>
  <c r="F107" i="226"/>
  <c r="F108" i="226"/>
  <c r="F109" i="226"/>
  <c r="F110" i="226"/>
  <c r="F16" i="226"/>
  <c r="E17" i="226"/>
  <c r="E18" i="226"/>
  <c r="E19" i="226"/>
  <c r="E20" i="226"/>
  <c r="E21" i="226"/>
  <c r="E22" i="226"/>
  <c r="E23" i="226"/>
  <c r="E24" i="226"/>
  <c r="E25" i="226"/>
  <c r="E26" i="226"/>
  <c r="E27" i="226"/>
  <c r="E28" i="226"/>
  <c r="E29" i="226"/>
  <c r="E30" i="226"/>
  <c r="E31" i="226"/>
  <c r="E32" i="226"/>
  <c r="E33" i="226"/>
  <c r="E34" i="226"/>
  <c r="E35" i="226"/>
  <c r="E36" i="226"/>
  <c r="E37" i="226"/>
  <c r="E38" i="226"/>
  <c r="E39" i="226"/>
  <c r="E40" i="226"/>
  <c r="E41" i="226"/>
  <c r="E42" i="226"/>
  <c r="E43" i="226"/>
  <c r="E44" i="226"/>
  <c r="E45" i="226"/>
  <c r="E46" i="226"/>
  <c r="E47" i="226"/>
  <c r="E48" i="226"/>
  <c r="E49" i="226"/>
  <c r="E50" i="226"/>
  <c r="E51" i="226"/>
  <c r="E52" i="226"/>
  <c r="E53" i="226"/>
  <c r="E54" i="226"/>
  <c r="E55" i="226"/>
  <c r="E56" i="226"/>
  <c r="E57" i="226"/>
  <c r="E58" i="226"/>
  <c r="E59" i="226"/>
  <c r="E60" i="226"/>
  <c r="E61" i="226"/>
  <c r="E62" i="226"/>
  <c r="E63" i="226"/>
  <c r="E64" i="226"/>
  <c r="E65" i="226"/>
  <c r="E66" i="226"/>
  <c r="E67" i="226"/>
  <c r="E68" i="226"/>
  <c r="E69" i="226"/>
  <c r="E70" i="226"/>
  <c r="E71" i="226"/>
  <c r="E72" i="226"/>
  <c r="E73" i="226"/>
  <c r="E74" i="226"/>
  <c r="E75" i="226"/>
  <c r="E76" i="226"/>
  <c r="E77" i="226"/>
  <c r="E78" i="226"/>
  <c r="E79" i="226"/>
  <c r="E80" i="226"/>
  <c r="E81" i="226"/>
  <c r="E82" i="226"/>
  <c r="E83" i="226"/>
  <c r="E84" i="226"/>
  <c r="E85" i="226"/>
  <c r="E86" i="226"/>
  <c r="E87" i="226"/>
  <c r="E88" i="226"/>
  <c r="E89" i="226"/>
  <c r="E90" i="226"/>
  <c r="E91" i="226"/>
  <c r="E92" i="226"/>
  <c r="E93" i="226"/>
  <c r="E94" i="226"/>
  <c r="E95" i="226"/>
  <c r="E96" i="226"/>
  <c r="E97" i="226"/>
  <c r="E98" i="226"/>
  <c r="E99" i="226"/>
  <c r="E100" i="226"/>
  <c r="E101" i="226"/>
  <c r="E102" i="226"/>
  <c r="E103" i="226"/>
  <c r="E104" i="226"/>
  <c r="E105" i="226"/>
  <c r="E106" i="226"/>
  <c r="E107" i="226"/>
  <c r="E108" i="226"/>
  <c r="E109" i="226"/>
  <c r="E110" i="226"/>
  <c r="E16" i="226"/>
  <c r="B114" i="225"/>
  <c r="L114" i="224"/>
  <c r="L19" i="224"/>
  <c r="L20" i="224"/>
  <c r="L21" i="224"/>
  <c r="L22" i="224"/>
  <c r="L23" i="224"/>
  <c r="L24" i="224"/>
  <c r="L25" i="224"/>
  <c r="L26" i="224"/>
  <c r="L27" i="224"/>
  <c r="L28" i="224"/>
  <c r="L29" i="224"/>
  <c r="L30" i="224"/>
  <c r="L31" i="224"/>
  <c r="L32" i="224"/>
  <c r="L33" i="224"/>
  <c r="L34" i="224"/>
  <c r="L35" i="224"/>
  <c r="L36" i="224"/>
  <c r="L37" i="224"/>
  <c r="L38" i="224"/>
  <c r="L39" i="224"/>
  <c r="L40" i="224"/>
  <c r="L41" i="224"/>
  <c r="L42" i="224"/>
  <c r="L43" i="224"/>
  <c r="L44" i="224"/>
  <c r="L45" i="224"/>
  <c r="L46" i="224"/>
  <c r="L47" i="224"/>
  <c r="L48" i="224"/>
  <c r="L49" i="224"/>
  <c r="L50" i="224"/>
  <c r="L51" i="224"/>
  <c r="L52" i="224"/>
  <c r="L53" i="224"/>
  <c r="L54" i="224"/>
  <c r="L55" i="224"/>
  <c r="L56" i="224"/>
  <c r="L57" i="224"/>
  <c r="L58" i="224"/>
  <c r="L59" i="224"/>
  <c r="L60" i="224"/>
  <c r="L61" i="224"/>
  <c r="L62" i="224"/>
  <c r="L63" i="224"/>
  <c r="L64" i="224"/>
  <c r="L65" i="224"/>
  <c r="L66" i="224"/>
  <c r="L67" i="224"/>
  <c r="L68" i="224"/>
  <c r="L69" i="224"/>
  <c r="L70" i="224"/>
  <c r="L71" i="224"/>
  <c r="L72" i="224"/>
  <c r="L73" i="224"/>
  <c r="L74" i="224"/>
  <c r="L75" i="224"/>
  <c r="L76" i="224"/>
  <c r="L77" i="224"/>
  <c r="L78" i="224"/>
  <c r="L79" i="224"/>
  <c r="L80" i="224"/>
  <c r="L81" i="224"/>
  <c r="L82" i="224"/>
  <c r="L83" i="224"/>
  <c r="L84" i="224"/>
  <c r="L85" i="224"/>
  <c r="L86" i="224"/>
  <c r="L87" i="224"/>
  <c r="L88" i="224"/>
  <c r="L89" i="224"/>
  <c r="L90" i="224"/>
  <c r="L91" i="224"/>
  <c r="L92" i="224"/>
  <c r="L93" i="224"/>
  <c r="L94" i="224"/>
  <c r="L95" i="224"/>
  <c r="L96" i="224"/>
  <c r="L97" i="224"/>
  <c r="L98" i="224"/>
  <c r="L99" i="224"/>
  <c r="L100" i="224"/>
  <c r="L101" i="224"/>
  <c r="L102" i="224"/>
  <c r="L103" i="224"/>
  <c r="L104" i="224"/>
  <c r="L105" i="224"/>
  <c r="L106" i="224"/>
  <c r="L107" i="224"/>
  <c r="L108" i="224"/>
  <c r="L109" i="224"/>
  <c r="L110" i="224"/>
  <c r="L111" i="224"/>
  <c r="L112" i="224"/>
  <c r="L18" i="224"/>
  <c r="M114" i="223"/>
  <c r="M19" i="223"/>
  <c r="M20" i="223"/>
  <c r="M21" i="223"/>
  <c r="M22" i="223"/>
  <c r="M23" i="223"/>
  <c r="M24" i="223"/>
  <c r="M25" i="223"/>
  <c r="M26" i="223"/>
  <c r="M27" i="223"/>
  <c r="M28" i="223"/>
  <c r="M29" i="223"/>
  <c r="M30" i="223"/>
  <c r="M31" i="223"/>
  <c r="M32" i="223"/>
  <c r="M33" i="223"/>
  <c r="M34" i="223"/>
  <c r="M35" i="223"/>
  <c r="M36" i="223"/>
  <c r="M37" i="223"/>
  <c r="M38" i="223"/>
  <c r="M39" i="223"/>
  <c r="M40" i="223"/>
  <c r="M41" i="223"/>
  <c r="M42" i="223"/>
  <c r="M43" i="223"/>
  <c r="M44" i="223"/>
  <c r="M45" i="223"/>
  <c r="M46" i="223"/>
  <c r="M47" i="223"/>
  <c r="M48" i="223"/>
  <c r="M49" i="223"/>
  <c r="M50" i="223"/>
  <c r="M51" i="223"/>
  <c r="M52" i="223"/>
  <c r="M53" i="223"/>
  <c r="M54" i="223"/>
  <c r="M55" i="223"/>
  <c r="M56" i="223"/>
  <c r="M57" i="223"/>
  <c r="M58" i="223"/>
  <c r="M59" i="223"/>
  <c r="M60" i="223"/>
  <c r="M61" i="223"/>
  <c r="M62" i="223"/>
  <c r="M63" i="223"/>
  <c r="M64" i="223"/>
  <c r="M65" i="223"/>
  <c r="M66" i="223"/>
  <c r="M67" i="223"/>
  <c r="M68" i="223"/>
  <c r="M69" i="223"/>
  <c r="M70" i="223"/>
  <c r="M71" i="223"/>
  <c r="M72" i="223"/>
  <c r="M73" i="223"/>
  <c r="M74" i="223"/>
  <c r="M75" i="223"/>
  <c r="M76" i="223"/>
  <c r="M77" i="223"/>
  <c r="M78" i="223"/>
  <c r="M79" i="223"/>
  <c r="M80" i="223"/>
  <c r="M81" i="223"/>
  <c r="M82" i="223"/>
  <c r="M83" i="223"/>
  <c r="M84" i="223"/>
  <c r="M85" i="223"/>
  <c r="M86" i="223"/>
  <c r="M87" i="223"/>
  <c r="M88" i="223"/>
  <c r="M89" i="223"/>
  <c r="M90" i="223"/>
  <c r="M91" i="223"/>
  <c r="M92" i="223"/>
  <c r="M93" i="223"/>
  <c r="M94" i="223"/>
  <c r="M95" i="223"/>
  <c r="M96" i="223"/>
  <c r="M97" i="223"/>
  <c r="M98" i="223"/>
  <c r="M99" i="223"/>
  <c r="M100" i="223"/>
  <c r="M101" i="223"/>
  <c r="M102" i="223"/>
  <c r="M103" i="223"/>
  <c r="M104" i="223"/>
  <c r="M105" i="223"/>
  <c r="M106" i="223"/>
  <c r="M107" i="223"/>
  <c r="M108" i="223"/>
  <c r="M109" i="223"/>
  <c r="M110" i="223"/>
  <c r="M111" i="223"/>
  <c r="M112" i="223"/>
  <c r="M18" i="223"/>
  <c r="K113" i="169" l="1"/>
  <c r="K113" i="139"/>
  <c r="B113" i="222"/>
  <c r="B113" i="221"/>
  <c r="E115" i="220"/>
  <c r="H115" i="220"/>
  <c r="K115" i="220"/>
  <c r="B115" i="220"/>
  <c r="B112" i="219"/>
  <c r="H113" i="217"/>
  <c r="L113" i="217"/>
  <c r="P113" i="217"/>
  <c r="T113" i="217"/>
  <c r="D113" i="217"/>
  <c r="B113" i="215"/>
  <c r="D113" i="215"/>
  <c r="F114" i="173"/>
  <c r="B113" i="214"/>
  <c r="B113" i="213"/>
  <c r="B113" i="212"/>
  <c r="B113" i="211"/>
  <c r="B113" i="210"/>
  <c r="C112" i="209"/>
  <c r="D112" i="209"/>
  <c r="B112" i="209"/>
  <c r="K113" i="208"/>
  <c r="H113" i="208"/>
  <c r="E113" i="208"/>
  <c r="B113" i="208"/>
  <c r="F113" i="205"/>
  <c r="C113" i="205"/>
  <c r="D113" i="204"/>
  <c r="C113" i="204"/>
  <c r="D111" i="204"/>
  <c r="D110" i="204"/>
  <c r="D109" i="204"/>
  <c r="D108" i="204"/>
  <c r="D107" i="204"/>
  <c r="D106" i="204"/>
  <c r="D105" i="204"/>
  <c r="D104" i="204"/>
  <c r="D103" i="204"/>
  <c r="D102" i="204"/>
  <c r="D101" i="204"/>
  <c r="D100" i="204"/>
  <c r="D99" i="204"/>
  <c r="D98" i="204"/>
  <c r="D97" i="204"/>
  <c r="D96" i="204"/>
  <c r="D95" i="204"/>
  <c r="D94" i="204"/>
  <c r="D93" i="204"/>
  <c r="D92" i="204"/>
  <c r="D91" i="204"/>
  <c r="D90" i="204"/>
  <c r="D89" i="204"/>
  <c r="D88" i="204"/>
  <c r="D87" i="204"/>
  <c r="D86" i="204"/>
  <c r="D85" i="204"/>
  <c r="D84" i="204"/>
  <c r="D83" i="204"/>
  <c r="D82" i="204"/>
  <c r="D81" i="204"/>
  <c r="D80" i="204"/>
  <c r="D79" i="204"/>
  <c r="D78" i="204"/>
  <c r="D77" i="204"/>
  <c r="D76" i="204"/>
  <c r="D75" i="204"/>
  <c r="D74" i="204"/>
  <c r="D73" i="204"/>
  <c r="D72" i="204"/>
  <c r="D71" i="204"/>
  <c r="D70" i="204"/>
  <c r="D69" i="204"/>
  <c r="D68" i="204"/>
  <c r="D67" i="204"/>
  <c r="D66" i="204"/>
  <c r="D65" i="204"/>
  <c r="D64" i="204"/>
  <c r="D63" i="204"/>
  <c r="D62" i="204"/>
  <c r="D61" i="204"/>
  <c r="D60" i="204"/>
  <c r="D59" i="204"/>
  <c r="D58" i="204"/>
  <c r="D57" i="204"/>
  <c r="D56" i="204"/>
  <c r="D55" i="204"/>
  <c r="D54" i="204"/>
  <c r="D53" i="204"/>
  <c r="D52" i="204"/>
  <c r="D51" i="204"/>
  <c r="D50" i="204"/>
  <c r="D49" i="204"/>
  <c r="D48" i="204"/>
  <c r="D47" i="204"/>
  <c r="D46" i="204"/>
  <c r="D45" i="204"/>
  <c r="D44" i="204"/>
  <c r="D43" i="204"/>
  <c r="D42" i="204"/>
  <c r="D41" i="204"/>
  <c r="D40" i="204"/>
  <c r="D39" i="204"/>
  <c r="D38" i="204"/>
  <c r="D37" i="204"/>
  <c r="D36" i="204"/>
  <c r="D35" i="204"/>
  <c r="D34" i="204"/>
  <c r="D33" i="204"/>
  <c r="D32" i="204"/>
  <c r="D31" i="204"/>
  <c r="D30" i="204"/>
  <c r="D29" i="204"/>
  <c r="D28" i="204"/>
  <c r="D27" i="204"/>
  <c r="D26" i="204"/>
  <c r="D25" i="204"/>
  <c r="D24" i="204"/>
  <c r="D23" i="204"/>
  <c r="D22" i="204"/>
  <c r="D21" i="204"/>
  <c r="D20" i="204"/>
  <c r="D19" i="204"/>
  <c r="D18" i="204"/>
  <c r="D17" i="204"/>
  <c r="B112" i="203"/>
  <c r="C112" i="202"/>
  <c r="C113" i="201"/>
  <c r="B113" i="201"/>
  <c r="C112" i="200"/>
  <c r="B112" i="200"/>
  <c r="D113" i="199" l="1"/>
  <c r="C113" i="199"/>
  <c r="B113" i="199"/>
  <c r="C113" i="198" l="1"/>
  <c r="D113" i="198"/>
  <c r="B113" i="198"/>
  <c r="C112" i="197"/>
  <c r="B113" i="196"/>
  <c r="Q18" i="194"/>
  <c r="Q19" i="194"/>
  <c r="Q20" i="194"/>
  <c r="Q21" i="194"/>
  <c r="Q22" i="194"/>
  <c r="Q23" i="194"/>
  <c r="Q24" i="194"/>
  <c r="Q25" i="194"/>
  <c r="Q26" i="194"/>
  <c r="Q27" i="194"/>
  <c r="Q28" i="194"/>
  <c r="Q29" i="194"/>
  <c r="Q30" i="194"/>
  <c r="Q31" i="194"/>
  <c r="Q32" i="194"/>
  <c r="Q33" i="194"/>
  <c r="Q34" i="194"/>
  <c r="Q35" i="194"/>
  <c r="Q36" i="194"/>
  <c r="Q37" i="194"/>
  <c r="Q38" i="194"/>
  <c r="Q39" i="194"/>
  <c r="Q40" i="194"/>
  <c r="Q41" i="194"/>
  <c r="Q42" i="194"/>
  <c r="Q43" i="194"/>
  <c r="Q44" i="194"/>
  <c r="Q45" i="194"/>
  <c r="Q46" i="194"/>
  <c r="Q47" i="194"/>
  <c r="Q48" i="194"/>
  <c r="Q49" i="194"/>
  <c r="Q50" i="194"/>
  <c r="Q51" i="194"/>
  <c r="Q52" i="194"/>
  <c r="Q53" i="194"/>
  <c r="Q54" i="194"/>
  <c r="Q55" i="194"/>
  <c r="Q56" i="194"/>
  <c r="Q57" i="194"/>
  <c r="Q59" i="194"/>
  <c r="Q61" i="194"/>
  <c r="Q62" i="194"/>
  <c r="Q63" i="194"/>
  <c r="Q64" i="194"/>
  <c r="Q65" i="194"/>
  <c r="Q66" i="194"/>
  <c r="Q67" i="194"/>
  <c r="Q68" i="194"/>
  <c r="Q69" i="194"/>
  <c r="Q70" i="194"/>
  <c r="Q71" i="194"/>
  <c r="Q72" i="194"/>
  <c r="Q73" i="194"/>
  <c r="Q74" i="194"/>
  <c r="Q75" i="194"/>
  <c r="Q76" i="194"/>
  <c r="Q78" i="194"/>
  <c r="Q79" i="194"/>
  <c r="Q81" i="194"/>
  <c r="Q82" i="194"/>
  <c r="Q83" i="194"/>
  <c r="Q84" i="194"/>
  <c r="Q85" i="194"/>
  <c r="Q86" i="194"/>
  <c r="Q87" i="194"/>
  <c r="Q88" i="194"/>
  <c r="Q89" i="194"/>
  <c r="Q90" i="194"/>
  <c r="Q91" i="194"/>
  <c r="Q92" i="194"/>
  <c r="Q93" i="194"/>
  <c r="Q94" i="194"/>
  <c r="Q95" i="194"/>
  <c r="Q97" i="194"/>
  <c r="Q98" i="194"/>
  <c r="Q99" i="194"/>
  <c r="Q100" i="194"/>
  <c r="Q101" i="194"/>
  <c r="Q102" i="194"/>
  <c r="Q103" i="194"/>
  <c r="Q105" i="194"/>
  <c r="Q106" i="194"/>
  <c r="Q107" i="194"/>
  <c r="Q108" i="194"/>
  <c r="Q109" i="194"/>
  <c r="Q110" i="194"/>
  <c r="Q111" i="194"/>
  <c r="M18" i="194"/>
  <c r="M19" i="194"/>
  <c r="M20" i="194"/>
  <c r="M21" i="194"/>
  <c r="M22" i="194"/>
  <c r="M23" i="194"/>
  <c r="M24" i="194"/>
  <c r="M25" i="194"/>
  <c r="M26" i="194"/>
  <c r="M27" i="194"/>
  <c r="M28" i="194"/>
  <c r="M29" i="194"/>
  <c r="M30" i="194"/>
  <c r="M31" i="194"/>
  <c r="M32" i="194"/>
  <c r="M33" i="194"/>
  <c r="M34" i="194"/>
  <c r="M35" i="194"/>
  <c r="M36" i="194"/>
  <c r="M37" i="194"/>
  <c r="M38" i="194"/>
  <c r="M39" i="194"/>
  <c r="M40" i="194"/>
  <c r="M42" i="194"/>
  <c r="M43" i="194"/>
  <c r="M44" i="194"/>
  <c r="M45" i="194"/>
  <c r="M46" i="194"/>
  <c r="M47" i="194"/>
  <c r="M48" i="194"/>
  <c r="M49" i="194"/>
  <c r="M51" i="194"/>
  <c r="M52" i="194"/>
  <c r="M53" i="194"/>
  <c r="M54" i="194"/>
  <c r="M55" i="194"/>
  <c r="M56" i="194"/>
  <c r="M57" i="194"/>
  <c r="M58" i="194"/>
  <c r="M59" i="194"/>
  <c r="M61" i="194"/>
  <c r="M62" i="194"/>
  <c r="M63" i="194"/>
  <c r="M64" i="194"/>
  <c r="M65" i="194"/>
  <c r="M66" i="194"/>
  <c r="M67" i="194"/>
  <c r="M68" i="194"/>
  <c r="M69" i="194"/>
  <c r="M70" i="194"/>
  <c r="M71" i="194"/>
  <c r="M73" i="194"/>
  <c r="M74" i="194"/>
  <c r="M75" i="194"/>
  <c r="M76" i="194"/>
  <c r="M78" i="194"/>
  <c r="M79" i="194"/>
  <c r="M80" i="194"/>
  <c r="M82" i="194"/>
  <c r="M84" i="194"/>
  <c r="M86" i="194"/>
  <c r="M87" i="194"/>
  <c r="M88" i="194"/>
  <c r="M89" i="194"/>
  <c r="M90" i="194"/>
  <c r="M91" i="194"/>
  <c r="M94" i="194"/>
  <c r="M95" i="194"/>
  <c r="M96" i="194"/>
  <c r="M97" i="194"/>
  <c r="M98" i="194"/>
  <c r="M99" i="194"/>
  <c r="M100" i="194"/>
  <c r="M101" i="194"/>
  <c r="M105" i="194"/>
  <c r="M106" i="194"/>
  <c r="M108" i="194"/>
  <c r="M109" i="194"/>
  <c r="M110" i="194"/>
  <c r="M111" i="194"/>
  <c r="I18" i="194"/>
  <c r="I19" i="194"/>
  <c r="I20" i="194"/>
  <c r="I21" i="194"/>
  <c r="I22" i="194"/>
  <c r="I23" i="194"/>
  <c r="I24" i="194"/>
  <c r="I25" i="194"/>
  <c r="I26" i="194"/>
  <c r="I27" i="194"/>
  <c r="I28" i="194"/>
  <c r="I29" i="194"/>
  <c r="I31" i="194"/>
  <c r="I32" i="194"/>
  <c r="I33" i="194"/>
  <c r="I34" i="194"/>
  <c r="I35" i="194"/>
  <c r="I36" i="194"/>
  <c r="I37" i="194"/>
  <c r="I38" i="194"/>
  <c r="I39" i="194"/>
  <c r="I40" i="194"/>
  <c r="I41" i="194"/>
  <c r="I42" i="194"/>
  <c r="I43" i="194"/>
  <c r="I44" i="194"/>
  <c r="I45" i="194"/>
  <c r="I46" i="194"/>
  <c r="I47" i="194"/>
  <c r="I48" i="194"/>
  <c r="I49" i="194"/>
  <c r="I51" i="194"/>
  <c r="I52" i="194"/>
  <c r="I53" i="194"/>
  <c r="I54" i="194"/>
  <c r="I55" i="194"/>
  <c r="I56" i="194"/>
  <c r="I57" i="194"/>
  <c r="I58" i="194"/>
  <c r="I59" i="194"/>
  <c r="I60" i="194"/>
  <c r="I61" i="194"/>
  <c r="I62" i="194"/>
  <c r="I63" i="194"/>
  <c r="I64" i="194"/>
  <c r="I65" i="194"/>
  <c r="I66" i="194"/>
  <c r="I67" i="194"/>
  <c r="I68" i="194"/>
  <c r="I69" i="194"/>
  <c r="I70" i="194"/>
  <c r="I71" i="194"/>
  <c r="I72" i="194"/>
  <c r="I73" i="194"/>
  <c r="I74" i="194"/>
  <c r="I75" i="194"/>
  <c r="I76" i="194"/>
  <c r="I77" i="194"/>
  <c r="I78" i="194"/>
  <c r="I79" i="194"/>
  <c r="I81" i="194"/>
  <c r="I82" i="194"/>
  <c r="I83" i="194"/>
  <c r="I86" i="194"/>
  <c r="I87" i="194"/>
  <c r="I88" i="194"/>
  <c r="I89" i="194"/>
  <c r="I90" i="194"/>
  <c r="I91" i="194"/>
  <c r="I92" i="194"/>
  <c r="I93" i="194"/>
  <c r="I94" i="194"/>
  <c r="I95" i="194"/>
  <c r="I96" i="194"/>
  <c r="I97" i="194"/>
  <c r="I98" i="194"/>
  <c r="I99" i="194"/>
  <c r="I100" i="194"/>
  <c r="I102" i="194"/>
  <c r="I103" i="194"/>
  <c r="I104" i="194"/>
  <c r="I105" i="194"/>
  <c r="I106" i="194"/>
  <c r="I107" i="194"/>
  <c r="I108" i="194"/>
  <c r="I109" i="194"/>
  <c r="I110" i="194"/>
  <c r="I111" i="194"/>
  <c r="E18" i="194"/>
  <c r="E19" i="194"/>
  <c r="E20" i="194"/>
  <c r="E21" i="194"/>
  <c r="E22" i="194"/>
  <c r="E23" i="194"/>
  <c r="E24" i="194"/>
  <c r="E25" i="194"/>
  <c r="E26" i="194"/>
  <c r="E27" i="194"/>
  <c r="E28" i="194"/>
  <c r="E29" i="194"/>
  <c r="E31" i="194"/>
  <c r="E32" i="194"/>
  <c r="E33" i="194"/>
  <c r="E34" i="194"/>
  <c r="E35" i="194"/>
  <c r="E36" i="194"/>
  <c r="E37" i="194"/>
  <c r="E38" i="194"/>
  <c r="E39" i="194"/>
  <c r="E40" i="194"/>
  <c r="E42" i="194"/>
  <c r="E43" i="194"/>
  <c r="E44" i="194"/>
  <c r="E45" i="194"/>
  <c r="E46" i="194"/>
  <c r="E48" i="194"/>
  <c r="E49" i="194"/>
  <c r="E51" i="194"/>
  <c r="E52" i="194"/>
  <c r="E53" i="194"/>
  <c r="E54" i="194"/>
  <c r="E55" i="194"/>
  <c r="E56" i="194"/>
  <c r="E57" i="194"/>
  <c r="E58" i="194"/>
  <c r="E59" i="194"/>
  <c r="E60" i="194"/>
  <c r="E61" i="194"/>
  <c r="E62" i="194"/>
  <c r="E63" i="194"/>
  <c r="E64" i="194"/>
  <c r="E65" i="194"/>
  <c r="E66" i="194"/>
  <c r="E67" i="194"/>
  <c r="E68" i="194"/>
  <c r="E69" i="194"/>
  <c r="E70" i="194"/>
  <c r="E71" i="194"/>
  <c r="E72" i="194"/>
  <c r="E73" i="194"/>
  <c r="E74" i="194"/>
  <c r="E75" i="194"/>
  <c r="E76" i="194"/>
  <c r="E77" i="194"/>
  <c r="E78" i="194"/>
  <c r="E79" i="194"/>
  <c r="E80" i="194"/>
  <c r="E82" i="194"/>
  <c r="E83" i="194"/>
  <c r="E84" i="194"/>
  <c r="E85" i="194"/>
  <c r="E87" i="194"/>
  <c r="E88" i="194"/>
  <c r="E89" i="194"/>
  <c r="E90" i="194"/>
  <c r="E91" i="194"/>
  <c r="E94" i="194"/>
  <c r="E95" i="194"/>
  <c r="E96" i="194"/>
  <c r="E97" i="194"/>
  <c r="E98" i="194"/>
  <c r="E99" i="194"/>
  <c r="E100" i="194"/>
  <c r="E101" i="194"/>
  <c r="E103" i="194"/>
  <c r="E105" i="194"/>
  <c r="E106" i="194"/>
  <c r="E107" i="194"/>
  <c r="E108" i="194"/>
  <c r="E109" i="194"/>
  <c r="E110" i="194"/>
  <c r="E111" i="194"/>
  <c r="E17" i="194"/>
  <c r="Q17" i="194"/>
  <c r="I17" i="194"/>
  <c r="M17" i="194"/>
  <c r="C113" i="193"/>
  <c r="E113" i="193"/>
  <c r="B113" i="193"/>
  <c r="D113" i="192"/>
  <c r="F113" i="192"/>
  <c r="B113" i="192"/>
  <c r="E18" i="192"/>
  <c r="E19" i="192"/>
  <c r="E20" i="192"/>
  <c r="E21" i="192"/>
  <c r="E22" i="192"/>
  <c r="E23" i="192"/>
  <c r="E24" i="192"/>
  <c r="E25" i="192"/>
  <c r="E26" i="192"/>
  <c r="E27" i="192"/>
  <c r="E28" i="192"/>
  <c r="E29" i="192"/>
  <c r="E30" i="192"/>
  <c r="E31" i="192"/>
  <c r="E32" i="192"/>
  <c r="E33" i="192"/>
  <c r="E34" i="192"/>
  <c r="E35" i="192"/>
  <c r="E36" i="192"/>
  <c r="E37" i="192"/>
  <c r="E38" i="192"/>
  <c r="E39" i="192"/>
  <c r="E40" i="192"/>
  <c r="E41" i="192"/>
  <c r="E42" i="192"/>
  <c r="E43" i="192"/>
  <c r="E44" i="192"/>
  <c r="E45" i="192"/>
  <c r="E46" i="192"/>
  <c r="E47" i="192"/>
  <c r="E48" i="192"/>
  <c r="E49" i="192"/>
  <c r="E50" i="192"/>
  <c r="E51" i="192"/>
  <c r="E52" i="192"/>
  <c r="E53" i="192"/>
  <c r="E54" i="192"/>
  <c r="E55" i="192"/>
  <c r="E56" i="192"/>
  <c r="E57" i="192"/>
  <c r="E58" i="192"/>
  <c r="E59" i="192"/>
  <c r="E60" i="192"/>
  <c r="E61" i="192"/>
  <c r="E62" i="192"/>
  <c r="E63" i="192"/>
  <c r="E64" i="192"/>
  <c r="E65" i="192"/>
  <c r="E66" i="192"/>
  <c r="E67" i="192"/>
  <c r="E68" i="192"/>
  <c r="E69" i="192"/>
  <c r="E70" i="192"/>
  <c r="E71" i="192"/>
  <c r="E72" i="192"/>
  <c r="E73" i="192"/>
  <c r="E74" i="192"/>
  <c r="E75" i="192"/>
  <c r="E76" i="192"/>
  <c r="E77" i="192"/>
  <c r="E78" i="192"/>
  <c r="E79" i="192"/>
  <c r="E80" i="192"/>
  <c r="E81" i="192"/>
  <c r="E82" i="192"/>
  <c r="E83" i="192"/>
  <c r="E84" i="192"/>
  <c r="E85" i="192"/>
  <c r="E86" i="192"/>
  <c r="E87" i="192"/>
  <c r="E88" i="192"/>
  <c r="E89" i="192"/>
  <c r="E90" i="192"/>
  <c r="E91" i="192"/>
  <c r="E92" i="192"/>
  <c r="E93" i="192"/>
  <c r="E94" i="192"/>
  <c r="E95" i="192"/>
  <c r="E96" i="192"/>
  <c r="E97" i="192"/>
  <c r="E98" i="192"/>
  <c r="E99" i="192"/>
  <c r="E100" i="192"/>
  <c r="E101" i="192"/>
  <c r="E102" i="192"/>
  <c r="E103" i="192"/>
  <c r="E104" i="192"/>
  <c r="E105" i="192"/>
  <c r="E106" i="192"/>
  <c r="E107" i="192"/>
  <c r="E108" i="192"/>
  <c r="E109" i="192"/>
  <c r="E110" i="192"/>
  <c r="E111" i="192"/>
  <c r="E17" i="192"/>
  <c r="N112" i="191"/>
  <c r="C112" i="191"/>
  <c r="D112" i="191"/>
  <c r="E112" i="191"/>
  <c r="F112" i="191"/>
  <c r="G112" i="191"/>
  <c r="H112" i="191"/>
  <c r="I112" i="191"/>
  <c r="J112" i="191"/>
  <c r="K112" i="191"/>
  <c r="L112" i="191"/>
  <c r="M112" i="191"/>
  <c r="B112" i="191"/>
  <c r="N17" i="191"/>
  <c r="N18" i="191"/>
  <c r="N19" i="191"/>
  <c r="N20" i="191"/>
  <c r="N21" i="191"/>
  <c r="N22" i="191"/>
  <c r="N23" i="191"/>
  <c r="N24" i="191"/>
  <c r="N25" i="191"/>
  <c r="N26" i="191"/>
  <c r="N27" i="191"/>
  <c r="N28" i="191"/>
  <c r="N29" i="191"/>
  <c r="N30" i="191"/>
  <c r="N31" i="191"/>
  <c r="N32" i="191"/>
  <c r="N33" i="191"/>
  <c r="N34" i="191"/>
  <c r="N35" i="191"/>
  <c r="N36" i="191"/>
  <c r="N37" i="191"/>
  <c r="N38" i="191"/>
  <c r="N39" i="191"/>
  <c r="N40" i="191"/>
  <c r="N41" i="191"/>
  <c r="N42" i="191"/>
  <c r="N43" i="191"/>
  <c r="N44" i="191"/>
  <c r="N45" i="191"/>
  <c r="N46" i="191"/>
  <c r="N47" i="191"/>
  <c r="N48" i="191"/>
  <c r="N49" i="191"/>
  <c r="N50" i="191"/>
  <c r="N51" i="191"/>
  <c r="N52" i="191"/>
  <c r="N53" i="191"/>
  <c r="N54" i="191"/>
  <c r="N55" i="191"/>
  <c r="N56" i="191"/>
  <c r="N57" i="191"/>
  <c r="N58" i="191"/>
  <c r="N59" i="191"/>
  <c r="N60" i="191"/>
  <c r="N61" i="191"/>
  <c r="N62" i="191"/>
  <c r="N63" i="191"/>
  <c r="N64" i="191"/>
  <c r="N65" i="191"/>
  <c r="N66" i="191"/>
  <c r="N67" i="191"/>
  <c r="N68" i="191"/>
  <c r="N69" i="191"/>
  <c r="N70" i="191"/>
  <c r="N71" i="191"/>
  <c r="N72" i="191"/>
  <c r="N73" i="191"/>
  <c r="N74" i="191"/>
  <c r="N75" i="191"/>
  <c r="N76" i="191"/>
  <c r="N77" i="191"/>
  <c r="N78" i="191"/>
  <c r="N79" i="191"/>
  <c r="N80" i="191"/>
  <c r="N81" i="191"/>
  <c r="N82" i="191"/>
  <c r="N83" i="191"/>
  <c r="N84" i="191"/>
  <c r="N85" i="191"/>
  <c r="N86" i="191"/>
  <c r="N87" i="191"/>
  <c r="N88" i="191"/>
  <c r="N89" i="191"/>
  <c r="N90" i="191"/>
  <c r="N91" i="191"/>
  <c r="N92" i="191"/>
  <c r="N93" i="191"/>
  <c r="N94" i="191"/>
  <c r="N95" i="191"/>
  <c r="N96" i="191"/>
  <c r="N97" i="191"/>
  <c r="N98" i="191"/>
  <c r="N99" i="191"/>
  <c r="N100" i="191"/>
  <c r="N101" i="191"/>
  <c r="N102" i="191"/>
  <c r="N103" i="191"/>
  <c r="N104" i="191"/>
  <c r="N105" i="191"/>
  <c r="N106" i="191"/>
  <c r="N107" i="191"/>
  <c r="N108" i="191"/>
  <c r="N109" i="191"/>
  <c r="N110" i="191"/>
  <c r="N16" i="191"/>
  <c r="L16" i="191"/>
  <c r="L17" i="191"/>
  <c r="L18" i="191"/>
  <c r="L19" i="191"/>
  <c r="L20" i="191"/>
  <c r="L21" i="191"/>
  <c r="L22" i="191"/>
  <c r="L23" i="191"/>
  <c r="L24" i="191"/>
  <c r="L25" i="191"/>
  <c r="L26" i="191"/>
  <c r="L27" i="191"/>
  <c r="L28" i="191"/>
  <c r="L29" i="191"/>
  <c r="L30" i="191"/>
  <c r="L31" i="191"/>
  <c r="L32" i="191"/>
  <c r="L33" i="191"/>
  <c r="L34" i="191"/>
  <c r="L35" i="191"/>
  <c r="L36" i="191"/>
  <c r="L37" i="191"/>
  <c r="L38" i="191"/>
  <c r="L39" i="191"/>
  <c r="L40" i="191"/>
  <c r="L41" i="191"/>
  <c r="L42" i="191"/>
  <c r="L43" i="191"/>
  <c r="L44" i="191"/>
  <c r="L45" i="191"/>
  <c r="L46" i="191"/>
  <c r="L47" i="191"/>
  <c r="L48" i="191"/>
  <c r="L49" i="191"/>
  <c r="L50" i="191"/>
  <c r="L51" i="191"/>
  <c r="L52" i="191"/>
  <c r="L53" i="191"/>
  <c r="L54" i="191"/>
  <c r="L55" i="191"/>
  <c r="L56" i="191"/>
  <c r="L57" i="191"/>
  <c r="L58" i="191"/>
  <c r="L59" i="191"/>
  <c r="L60" i="191"/>
  <c r="L61" i="191"/>
  <c r="L62" i="191"/>
  <c r="L63" i="191"/>
  <c r="L64" i="191"/>
  <c r="L65" i="191"/>
  <c r="L66" i="191"/>
  <c r="L67" i="191"/>
  <c r="L68" i="191"/>
  <c r="L69" i="191"/>
  <c r="L70" i="191"/>
  <c r="L71" i="191"/>
  <c r="L72" i="191"/>
  <c r="L73" i="191"/>
  <c r="L74" i="191"/>
  <c r="L75" i="191"/>
  <c r="L76" i="191"/>
  <c r="L77" i="191"/>
  <c r="L78" i="191"/>
  <c r="L79" i="191"/>
  <c r="L80" i="191"/>
  <c r="L81" i="191"/>
  <c r="L82" i="191"/>
  <c r="L83" i="191"/>
  <c r="L84" i="191"/>
  <c r="L85" i="191"/>
  <c r="L86" i="191"/>
  <c r="L87" i="191"/>
  <c r="L88" i="191"/>
  <c r="L89" i="191"/>
  <c r="L90" i="191"/>
  <c r="L91" i="191"/>
  <c r="L92" i="191"/>
  <c r="L93" i="191"/>
  <c r="L94" i="191"/>
  <c r="L95" i="191"/>
  <c r="L96" i="191"/>
  <c r="L97" i="191"/>
  <c r="L98" i="191"/>
  <c r="L99" i="191"/>
  <c r="L100" i="191"/>
  <c r="L101" i="191"/>
  <c r="L102" i="191"/>
  <c r="L103" i="191"/>
  <c r="L104" i="191"/>
  <c r="L105" i="191"/>
  <c r="L106" i="191"/>
  <c r="L107" i="191"/>
  <c r="L108" i="191"/>
  <c r="L109" i="191"/>
  <c r="L110" i="191"/>
  <c r="C112" i="190"/>
  <c r="B112" i="190"/>
  <c r="D112" i="190"/>
  <c r="D16" i="190"/>
  <c r="D17" i="190"/>
  <c r="D18" i="190"/>
  <c r="D19" i="190"/>
  <c r="D20" i="190"/>
  <c r="D21" i="190"/>
  <c r="D22" i="190"/>
  <c r="D23" i="190"/>
  <c r="D24" i="190"/>
  <c r="D25" i="190"/>
  <c r="D26" i="190"/>
  <c r="D27" i="190"/>
  <c r="D28" i="190"/>
  <c r="D29" i="190"/>
  <c r="D30" i="190"/>
  <c r="D31" i="190"/>
  <c r="D32" i="190"/>
  <c r="D33" i="190"/>
  <c r="D34" i="190"/>
  <c r="D35" i="190"/>
  <c r="D36" i="190"/>
  <c r="D37" i="190"/>
  <c r="D38" i="190"/>
  <c r="D39" i="190"/>
  <c r="D40" i="190"/>
  <c r="D41" i="190"/>
  <c r="D42" i="190"/>
  <c r="D43" i="190"/>
  <c r="D44" i="190"/>
  <c r="D45" i="190"/>
  <c r="D46" i="190"/>
  <c r="D47" i="190"/>
  <c r="D48" i="190"/>
  <c r="D50" i="190"/>
  <c r="D51" i="190"/>
  <c r="D52" i="190"/>
  <c r="D53" i="190"/>
  <c r="D54" i="190"/>
  <c r="D55" i="190"/>
  <c r="D56" i="190"/>
  <c r="D57" i="190"/>
  <c r="D58" i="190"/>
  <c r="D59" i="190"/>
  <c r="D60" i="190"/>
  <c r="D61" i="190"/>
  <c r="D62" i="190"/>
  <c r="D64" i="190"/>
  <c r="D65" i="190"/>
  <c r="D66" i="190"/>
  <c r="D67" i="190"/>
  <c r="D68" i="190"/>
  <c r="D71" i="190"/>
  <c r="D72" i="190"/>
  <c r="D73" i="190"/>
  <c r="D74" i="190"/>
  <c r="D75" i="190"/>
  <c r="D69" i="190"/>
  <c r="D70" i="190"/>
  <c r="D76" i="190"/>
  <c r="D77" i="190"/>
  <c r="D78" i="190"/>
  <c r="D79" i="190"/>
  <c r="D80" i="190"/>
  <c r="D81" i="190"/>
  <c r="D82" i="190"/>
  <c r="D83" i="190"/>
  <c r="D84" i="190"/>
  <c r="D85" i="190"/>
  <c r="D86" i="190"/>
  <c r="D87" i="190"/>
  <c r="D88" i="190"/>
  <c r="D89" i="190"/>
  <c r="D90" i="190"/>
  <c r="D91" i="190"/>
  <c r="D92" i="190"/>
  <c r="D93" i="190"/>
  <c r="D94" i="190"/>
  <c r="D95" i="190"/>
  <c r="D96" i="190"/>
  <c r="D97" i="190"/>
  <c r="D98" i="190"/>
  <c r="D99" i="190"/>
  <c r="D100" i="190"/>
  <c r="D101" i="190"/>
  <c r="D102" i="190"/>
  <c r="D103" i="190"/>
  <c r="D104" i="190"/>
  <c r="D105" i="190"/>
  <c r="D107" i="190"/>
  <c r="D108" i="190"/>
  <c r="D109" i="190"/>
  <c r="D110" i="190"/>
  <c r="B112" i="188"/>
  <c r="B113" i="189"/>
  <c r="B112" i="99"/>
  <c r="F17" i="183"/>
  <c r="F18" i="183"/>
  <c r="F112" i="183" s="1"/>
  <c r="F19" i="183"/>
  <c r="F20" i="183"/>
  <c r="F21" i="183"/>
  <c r="F22" i="183"/>
  <c r="F23" i="183"/>
  <c r="F24" i="183"/>
  <c r="F25" i="183"/>
  <c r="F26" i="183"/>
  <c r="F27" i="183"/>
  <c r="F28" i="183"/>
  <c r="F29" i="183"/>
  <c r="F30" i="183"/>
  <c r="F31" i="183"/>
  <c r="F32" i="183"/>
  <c r="F33" i="183"/>
  <c r="F34" i="183"/>
  <c r="F35" i="183"/>
  <c r="F36" i="183"/>
  <c r="F37" i="183"/>
  <c r="F38" i="183"/>
  <c r="F39" i="183"/>
  <c r="F40" i="183"/>
  <c r="F41" i="183"/>
  <c r="F42" i="183"/>
  <c r="F43" i="183"/>
  <c r="F44" i="183"/>
  <c r="F45" i="183"/>
  <c r="F46" i="183"/>
  <c r="F47" i="183"/>
  <c r="F48" i="183"/>
  <c r="F49" i="183"/>
  <c r="F50" i="183"/>
  <c r="F51" i="183"/>
  <c r="F52" i="183"/>
  <c r="F53" i="183"/>
  <c r="F54" i="183"/>
  <c r="F55" i="183"/>
  <c r="F56" i="183"/>
  <c r="F57" i="183"/>
  <c r="F58" i="183"/>
  <c r="F59" i="183"/>
  <c r="F60" i="183"/>
  <c r="F61" i="183"/>
  <c r="F62" i="183"/>
  <c r="F63" i="183"/>
  <c r="F64" i="183"/>
  <c r="F65" i="183"/>
  <c r="F66" i="183"/>
  <c r="F67" i="183"/>
  <c r="F68" i="183"/>
  <c r="F69" i="183"/>
  <c r="F70" i="183"/>
  <c r="F71" i="183"/>
  <c r="F72" i="183"/>
  <c r="F73" i="183"/>
  <c r="F74" i="183"/>
  <c r="F75" i="183"/>
  <c r="F76" i="183"/>
  <c r="F77" i="183"/>
  <c r="F78" i="183"/>
  <c r="F79" i="183"/>
  <c r="F80" i="183"/>
  <c r="F81" i="183"/>
  <c r="F82" i="183"/>
  <c r="F83" i="183"/>
  <c r="F84" i="183"/>
  <c r="F85" i="183"/>
  <c r="F86" i="183"/>
  <c r="F87" i="183"/>
  <c r="F88" i="183"/>
  <c r="F89" i="183"/>
  <c r="F90" i="183"/>
  <c r="F91" i="183"/>
  <c r="F92" i="183"/>
  <c r="F93" i="183"/>
  <c r="F94" i="183"/>
  <c r="F95" i="183"/>
  <c r="F96" i="183"/>
  <c r="F97" i="183"/>
  <c r="F98" i="183"/>
  <c r="F99" i="183"/>
  <c r="F100" i="183"/>
  <c r="F101" i="183"/>
  <c r="F102" i="183"/>
  <c r="F103" i="183"/>
  <c r="F104" i="183"/>
  <c r="F105" i="183"/>
  <c r="F106" i="183"/>
  <c r="F107" i="183"/>
  <c r="F108" i="183"/>
  <c r="F109" i="183"/>
  <c r="F110" i="183"/>
  <c r="E18" i="186"/>
  <c r="E19" i="186"/>
  <c r="E20" i="186"/>
  <c r="E21" i="186"/>
  <c r="E22" i="186"/>
  <c r="E23" i="186"/>
  <c r="E24" i="186"/>
  <c r="E25" i="186"/>
  <c r="E26" i="186"/>
  <c r="E27" i="186"/>
  <c r="E28" i="186"/>
  <c r="E29" i="186"/>
  <c r="E30" i="186"/>
  <c r="E31" i="186"/>
  <c r="E32" i="186"/>
  <c r="E33" i="186"/>
  <c r="E34" i="186"/>
  <c r="E35" i="186"/>
  <c r="E36" i="186"/>
  <c r="E37" i="186"/>
  <c r="E38" i="186"/>
  <c r="E39" i="186"/>
  <c r="E40" i="186"/>
  <c r="E41" i="186"/>
  <c r="E42" i="186"/>
  <c r="E43" i="186"/>
  <c r="E44" i="186"/>
  <c r="E45" i="186"/>
  <c r="E46" i="186"/>
  <c r="E47" i="186"/>
  <c r="E48" i="186"/>
  <c r="E49" i="186"/>
  <c r="E50" i="186"/>
  <c r="E51" i="186"/>
  <c r="E52" i="186"/>
  <c r="E53" i="186"/>
  <c r="E54" i="186"/>
  <c r="E55" i="186"/>
  <c r="E56" i="186"/>
  <c r="E57" i="186"/>
  <c r="E58" i="186"/>
  <c r="E59" i="186"/>
  <c r="E60" i="186"/>
  <c r="E61" i="186"/>
  <c r="E62" i="186"/>
  <c r="E63" i="186"/>
  <c r="E64" i="186"/>
  <c r="E65" i="186"/>
  <c r="E66" i="186"/>
  <c r="E67" i="186"/>
  <c r="E68" i="186"/>
  <c r="E69" i="186"/>
  <c r="E70" i="186"/>
  <c r="E71" i="186"/>
  <c r="E72" i="186"/>
  <c r="E73" i="186"/>
  <c r="E74" i="186"/>
  <c r="E75" i="186"/>
  <c r="E76" i="186"/>
  <c r="E77" i="186"/>
  <c r="E78" i="186"/>
  <c r="E79" i="186"/>
  <c r="E80" i="186"/>
  <c r="E81" i="186"/>
  <c r="E82" i="186"/>
  <c r="E83" i="186"/>
  <c r="E84" i="186"/>
  <c r="E85" i="186"/>
  <c r="E86" i="186"/>
  <c r="E87" i="186"/>
  <c r="E88" i="186"/>
  <c r="E89" i="186"/>
  <c r="E90" i="186"/>
  <c r="E91" i="186"/>
  <c r="E92" i="186"/>
  <c r="E93" i="186"/>
  <c r="E94" i="186"/>
  <c r="E95" i="186"/>
  <c r="E96" i="186"/>
  <c r="E97" i="186"/>
  <c r="F97" i="186" s="1"/>
  <c r="E98" i="186"/>
  <c r="E99" i="186"/>
  <c r="E100" i="186"/>
  <c r="E101" i="186"/>
  <c r="E102" i="186"/>
  <c r="E103" i="186"/>
  <c r="E104" i="186"/>
  <c r="E105" i="186"/>
  <c r="F105" i="186" s="1"/>
  <c r="E106" i="186"/>
  <c r="E107" i="186"/>
  <c r="E108" i="186"/>
  <c r="E109" i="186"/>
  <c r="E110" i="186"/>
  <c r="E111" i="186"/>
  <c r="E17" i="186"/>
  <c r="F28" i="175"/>
  <c r="C113" i="186"/>
  <c r="F34" i="175"/>
  <c r="F75" i="175"/>
  <c r="B113" i="186"/>
  <c r="K29" i="185"/>
  <c r="K37" i="185"/>
  <c r="K93" i="185"/>
  <c r="K109" i="185"/>
  <c r="J18" i="185"/>
  <c r="J19" i="185"/>
  <c r="J20" i="185"/>
  <c r="J21" i="185"/>
  <c r="J22" i="185"/>
  <c r="J23" i="185"/>
  <c r="J24" i="185"/>
  <c r="J25" i="185"/>
  <c r="K25" i="185" s="1"/>
  <c r="J26" i="185"/>
  <c r="K26" i="185" s="1"/>
  <c r="J27" i="185"/>
  <c r="J28" i="185"/>
  <c r="J29" i="185"/>
  <c r="J30" i="185"/>
  <c r="J31" i="185"/>
  <c r="J32" i="185"/>
  <c r="J33" i="185"/>
  <c r="K33" i="185" s="1"/>
  <c r="J34" i="185"/>
  <c r="J35" i="185"/>
  <c r="J36" i="185"/>
  <c r="J37" i="185"/>
  <c r="J38" i="185"/>
  <c r="J39" i="185"/>
  <c r="J40" i="185"/>
  <c r="J41" i="185"/>
  <c r="K41" i="185" s="1"/>
  <c r="J42" i="185"/>
  <c r="K42" i="185" s="1"/>
  <c r="J43" i="185"/>
  <c r="J44" i="185"/>
  <c r="J45" i="185"/>
  <c r="J46" i="185"/>
  <c r="J47" i="185"/>
  <c r="J48" i="185"/>
  <c r="J49" i="185"/>
  <c r="K49" i="185" s="1"/>
  <c r="J50" i="185"/>
  <c r="K50" i="185" s="1"/>
  <c r="J51" i="185"/>
  <c r="J52" i="185"/>
  <c r="J53" i="185"/>
  <c r="J54" i="185"/>
  <c r="J55" i="185"/>
  <c r="J56" i="185"/>
  <c r="J57" i="185"/>
  <c r="K57" i="185" s="1"/>
  <c r="J58" i="185"/>
  <c r="K58" i="185" s="1"/>
  <c r="J59" i="185"/>
  <c r="J60" i="185"/>
  <c r="J61" i="185"/>
  <c r="J62" i="185"/>
  <c r="J63" i="185"/>
  <c r="J64" i="185"/>
  <c r="J65" i="185"/>
  <c r="K65" i="185" s="1"/>
  <c r="J66" i="185"/>
  <c r="K66" i="185" s="1"/>
  <c r="J67" i="185"/>
  <c r="J68" i="185"/>
  <c r="J69" i="185"/>
  <c r="J70" i="185"/>
  <c r="J71" i="185"/>
  <c r="J72" i="185"/>
  <c r="J73" i="185"/>
  <c r="K73" i="185" s="1"/>
  <c r="J74" i="185"/>
  <c r="K74" i="185" s="1"/>
  <c r="J75" i="185"/>
  <c r="J76" i="185"/>
  <c r="J77" i="185"/>
  <c r="J78" i="185"/>
  <c r="J79" i="185"/>
  <c r="J80" i="185"/>
  <c r="J81" i="185"/>
  <c r="K81" i="185" s="1"/>
  <c r="J82" i="185"/>
  <c r="K82" i="185" s="1"/>
  <c r="J83" i="185"/>
  <c r="J84" i="185"/>
  <c r="J85" i="185"/>
  <c r="J86" i="185"/>
  <c r="J87" i="185"/>
  <c r="J88" i="185"/>
  <c r="J89" i="185"/>
  <c r="K89" i="185" s="1"/>
  <c r="J90" i="185"/>
  <c r="K90" i="185" s="1"/>
  <c r="J91" i="185"/>
  <c r="J92" i="185"/>
  <c r="J93" i="185"/>
  <c r="J94" i="185"/>
  <c r="J95" i="185"/>
  <c r="J96" i="185"/>
  <c r="J97" i="185"/>
  <c r="K97" i="185" s="1"/>
  <c r="J98" i="185"/>
  <c r="J99" i="185"/>
  <c r="J100" i="185"/>
  <c r="J101" i="185"/>
  <c r="K101" i="185" s="1"/>
  <c r="J102" i="185"/>
  <c r="J103" i="185"/>
  <c r="J104" i="185"/>
  <c r="J105" i="185"/>
  <c r="K105" i="185" s="1"/>
  <c r="J106" i="185"/>
  <c r="K106" i="185" s="1"/>
  <c r="J107" i="185"/>
  <c r="J108" i="185"/>
  <c r="J109" i="185"/>
  <c r="J110" i="185"/>
  <c r="J111" i="185"/>
  <c r="J17" i="185"/>
  <c r="M18" i="185"/>
  <c r="M19" i="185"/>
  <c r="M20" i="185"/>
  <c r="K20" i="185" s="1"/>
  <c r="M21" i="185"/>
  <c r="M22" i="185"/>
  <c r="M23" i="185"/>
  <c r="M24" i="185"/>
  <c r="M25" i="185"/>
  <c r="M26" i="185"/>
  <c r="M27" i="185"/>
  <c r="M28" i="185"/>
  <c r="K28" i="185" s="1"/>
  <c r="M29" i="185"/>
  <c r="M30" i="185"/>
  <c r="M31" i="185"/>
  <c r="M32" i="185"/>
  <c r="K32" i="185" s="1"/>
  <c r="M33" i="185"/>
  <c r="M34" i="185"/>
  <c r="M35" i="185"/>
  <c r="M36" i="185"/>
  <c r="K36" i="185" s="1"/>
  <c r="M37" i="185"/>
  <c r="M38" i="185"/>
  <c r="M39" i="185"/>
  <c r="M40" i="185"/>
  <c r="K40" i="185" s="1"/>
  <c r="M41" i="185"/>
  <c r="M42" i="185"/>
  <c r="M43" i="185"/>
  <c r="M44" i="185"/>
  <c r="K44" i="185" s="1"/>
  <c r="M45" i="185"/>
  <c r="M46" i="185"/>
  <c r="M47" i="185"/>
  <c r="M48" i="185"/>
  <c r="K48" i="185" s="1"/>
  <c r="M49" i="185"/>
  <c r="M50" i="185"/>
  <c r="M51" i="185"/>
  <c r="M52" i="185"/>
  <c r="K52" i="185" s="1"/>
  <c r="M53" i="185"/>
  <c r="M54" i="185"/>
  <c r="M55" i="185"/>
  <c r="M56" i="185"/>
  <c r="K56" i="185" s="1"/>
  <c r="M57" i="185"/>
  <c r="M58" i="185"/>
  <c r="M59" i="185"/>
  <c r="M60" i="185"/>
  <c r="K60" i="185" s="1"/>
  <c r="M61" i="185"/>
  <c r="M62" i="185"/>
  <c r="M63" i="185"/>
  <c r="M64" i="185"/>
  <c r="K64" i="185" s="1"/>
  <c r="M65" i="185"/>
  <c r="M66" i="185"/>
  <c r="M67" i="185"/>
  <c r="M68" i="185"/>
  <c r="K68" i="185" s="1"/>
  <c r="M69" i="185"/>
  <c r="M70" i="185"/>
  <c r="M71" i="185"/>
  <c r="M72" i="185"/>
  <c r="K72" i="185" s="1"/>
  <c r="M73" i="185"/>
  <c r="M74" i="185"/>
  <c r="M75" i="185"/>
  <c r="M76" i="185"/>
  <c r="K76" i="185" s="1"/>
  <c r="M77" i="185"/>
  <c r="M78" i="185"/>
  <c r="M79" i="185"/>
  <c r="M80" i="185"/>
  <c r="K80" i="185" s="1"/>
  <c r="M81" i="185"/>
  <c r="M82" i="185"/>
  <c r="M83" i="185"/>
  <c r="M84" i="185"/>
  <c r="K84" i="185" s="1"/>
  <c r="M85" i="185"/>
  <c r="M86" i="185"/>
  <c r="M87" i="185"/>
  <c r="M88" i="185"/>
  <c r="K88" i="185" s="1"/>
  <c r="M89" i="185"/>
  <c r="M90" i="185"/>
  <c r="M91" i="185"/>
  <c r="M92" i="185"/>
  <c r="K92" i="185" s="1"/>
  <c r="M93" i="185"/>
  <c r="M94" i="185"/>
  <c r="M95" i="185"/>
  <c r="M96" i="185"/>
  <c r="K96" i="185" s="1"/>
  <c r="M97" i="185"/>
  <c r="M98" i="185"/>
  <c r="M99" i="185"/>
  <c r="M100" i="185"/>
  <c r="K100" i="185" s="1"/>
  <c r="M101" i="185"/>
  <c r="M102" i="185"/>
  <c r="M103" i="185"/>
  <c r="M104" i="185"/>
  <c r="K104" i="185" s="1"/>
  <c r="M105" i="185"/>
  <c r="M106" i="185"/>
  <c r="M107" i="185"/>
  <c r="M108" i="185"/>
  <c r="K108" i="185" s="1"/>
  <c r="M109" i="185"/>
  <c r="M110" i="185"/>
  <c r="M111" i="185"/>
  <c r="M17" i="185"/>
  <c r="I113" i="185"/>
  <c r="F113" i="185"/>
  <c r="G113" i="185"/>
  <c r="C113" i="185"/>
  <c r="E113" i="185"/>
  <c r="B113" i="185"/>
  <c r="I18" i="184"/>
  <c r="I19" i="184"/>
  <c r="I20" i="184"/>
  <c r="I21" i="184"/>
  <c r="I22" i="184"/>
  <c r="I23" i="184"/>
  <c r="I24" i="184"/>
  <c r="I25" i="184"/>
  <c r="I26" i="184"/>
  <c r="I27" i="184"/>
  <c r="I28" i="184"/>
  <c r="I29" i="184"/>
  <c r="I30" i="184"/>
  <c r="I31" i="184"/>
  <c r="J31" i="184" s="1"/>
  <c r="I32" i="184"/>
  <c r="I33" i="184"/>
  <c r="I34" i="184"/>
  <c r="I35" i="184"/>
  <c r="I36" i="184"/>
  <c r="I37" i="184"/>
  <c r="I38" i="184"/>
  <c r="I39" i="184"/>
  <c r="I40" i="184"/>
  <c r="I41" i="184"/>
  <c r="I42" i="184"/>
  <c r="I43" i="184"/>
  <c r="I44" i="184"/>
  <c r="I45" i="184"/>
  <c r="I46" i="184"/>
  <c r="I47" i="184"/>
  <c r="I48" i="184"/>
  <c r="I49" i="184"/>
  <c r="I50" i="184"/>
  <c r="I51" i="184"/>
  <c r="I52" i="184"/>
  <c r="I53" i="184"/>
  <c r="I54" i="184"/>
  <c r="I55" i="184"/>
  <c r="I56" i="184"/>
  <c r="I57" i="184"/>
  <c r="I58" i="184"/>
  <c r="I59" i="184"/>
  <c r="I60" i="184"/>
  <c r="I61" i="184"/>
  <c r="I62" i="184"/>
  <c r="I63" i="184"/>
  <c r="I64" i="184"/>
  <c r="I65" i="184"/>
  <c r="I66" i="184"/>
  <c r="I67" i="184"/>
  <c r="I68" i="184"/>
  <c r="I69" i="184"/>
  <c r="I70" i="184"/>
  <c r="I71" i="184"/>
  <c r="I72" i="184"/>
  <c r="I73" i="184"/>
  <c r="I74" i="184"/>
  <c r="I75" i="184"/>
  <c r="I76" i="184"/>
  <c r="I77" i="184"/>
  <c r="I78" i="184"/>
  <c r="I79" i="184"/>
  <c r="I80" i="184"/>
  <c r="I81" i="184"/>
  <c r="I82" i="184"/>
  <c r="I83" i="184"/>
  <c r="I84" i="184"/>
  <c r="I85" i="184"/>
  <c r="I86" i="184"/>
  <c r="I87" i="184"/>
  <c r="I88" i="184"/>
  <c r="I89" i="184"/>
  <c r="I90" i="184"/>
  <c r="I91" i="184"/>
  <c r="I92" i="184"/>
  <c r="I93" i="184"/>
  <c r="I94" i="184"/>
  <c r="I95" i="184"/>
  <c r="J95" i="184" s="1"/>
  <c r="I96" i="184"/>
  <c r="I97" i="184"/>
  <c r="I98" i="184"/>
  <c r="I99" i="184"/>
  <c r="I100" i="184"/>
  <c r="I101" i="184"/>
  <c r="I102" i="184"/>
  <c r="I103" i="184"/>
  <c r="J103" i="184" s="1"/>
  <c r="I104" i="184"/>
  <c r="I105" i="184"/>
  <c r="I106" i="184"/>
  <c r="I107" i="184"/>
  <c r="I108" i="184"/>
  <c r="I109" i="184"/>
  <c r="I110" i="184"/>
  <c r="I111" i="184"/>
  <c r="J111" i="184" s="1"/>
  <c r="I17" i="184"/>
  <c r="I113" i="184" s="1"/>
  <c r="C113" i="184"/>
  <c r="D18" i="184"/>
  <c r="D19" i="184"/>
  <c r="D20" i="184"/>
  <c r="D21" i="184"/>
  <c r="D22" i="184"/>
  <c r="D23" i="184"/>
  <c r="D24" i="184"/>
  <c r="D25" i="184"/>
  <c r="D26" i="184"/>
  <c r="D27" i="184"/>
  <c r="D28" i="184"/>
  <c r="D29" i="184"/>
  <c r="D30" i="184"/>
  <c r="D31" i="184"/>
  <c r="D32" i="184"/>
  <c r="D33" i="184"/>
  <c r="D34" i="184"/>
  <c r="D35" i="184"/>
  <c r="D36" i="184"/>
  <c r="D37" i="184"/>
  <c r="D38" i="184"/>
  <c r="D39" i="184"/>
  <c r="D40" i="184"/>
  <c r="D41" i="184"/>
  <c r="D42" i="184"/>
  <c r="D43" i="184"/>
  <c r="D44" i="184"/>
  <c r="D45" i="184"/>
  <c r="D46" i="184"/>
  <c r="D47" i="184"/>
  <c r="D48" i="184"/>
  <c r="D49" i="184"/>
  <c r="D50" i="184"/>
  <c r="D51" i="184"/>
  <c r="D52" i="184"/>
  <c r="D53" i="184"/>
  <c r="D54" i="184"/>
  <c r="D55" i="184"/>
  <c r="D56" i="184"/>
  <c r="D57" i="184"/>
  <c r="D58" i="184"/>
  <c r="D59" i="184"/>
  <c r="D60" i="184"/>
  <c r="D61" i="184"/>
  <c r="D62" i="184"/>
  <c r="D63" i="184"/>
  <c r="D64" i="184"/>
  <c r="D65" i="184"/>
  <c r="D66" i="184"/>
  <c r="D67" i="184"/>
  <c r="D68" i="184"/>
  <c r="D69" i="184"/>
  <c r="D70" i="184"/>
  <c r="D71" i="184"/>
  <c r="D72" i="184"/>
  <c r="D73" i="184"/>
  <c r="D74" i="184"/>
  <c r="D75" i="184"/>
  <c r="D76" i="184"/>
  <c r="D77" i="184"/>
  <c r="D78" i="184"/>
  <c r="D79" i="184"/>
  <c r="D80" i="184"/>
  <c r="D81" i="184"/>
  <c r="D82" i="184"/>
  <c r="D83" i="184"/>
  <c r="D84" i="184"/>
  <c r="D85" i="184"/>
  <c r="D86" i="184"/>
  <c r="D87" i="184"/>
  <c r="D88" i="184"/>
  <c r="D89" i="184"/>
  <c r="D90" i="184"/>
  <c r="D91" i="184"/>
  <c r="D92" i="184"/>
  <c r="D93" i="184"/>
  <c r="D94" i="184"/>
  <c r="D95" i="184"/>
  <c r="D96" i="184"/>
  <c r="D97" i="184"/>
  <c r="D98" i="184"/>
  <c r="D99" i="184"/>
  <c r="D100" i="184"/>
  <c r="D101" i="184"/>
  <c r="D102" i="184"/>
  <c r="D103" i="184"/>
  <c r="D104" i="184"/>
  <c r="D105" i="184"/>
  <c r="D106" i="184"/>
  <c r="D107" i="184"/>
  <c r="D108" i="184"/>
  <c r="D109" i="184"/>
  <c r="D110" i="184"/>
  <c r="D111" i="184"/>
  <c r="D17" i="184"/>
  <c r="F113" i="184"/>
  <c r="G18" i="184"/>
  <c r="G19" i="184"/>
  <c r="G20" i="184"/>
  <c r="G21" i="184"/>
  <c r="G22" i="184"/>
  <c r="G23" i="184"/>
  <c r="G24" i="184"/>
  <c r="G25" i="184"/>
  <c r="G26" i="184"/>
  <c r="G27" i="184"/>
  <c r="G28" i="184"/>
  <c r="G29" i="184"/>
  <c r="G30" i="184"/>
  <c r="G31" i="184"/>
  <c r="G32" i="184"/>
  <c r="G33" i="184"/>
  <c r="G34" i="184"/>
  <c r="G35" i="184"/>
  <c r="G36" i="184"/>
  <c r="G37" i="184"/>
  <c r="G38" i="184"/>
  <c r="G39" i="184"/>
  <c r="G40" i="184"/>
  <c r="G41" i="184"/>
  <c r="G42" i="184"/>
  <c r="G43" i="184"/>
  <c r="G44" i="184"/>
  <c r="G45" i="184"/>
  <c r="G46" i="184"/>
  <c r="G47" i="184"/>
  <c r="G48" i="184"/>
  <c r="G49" i="184"/>
  <c r="G50" i="184"/>
  <c r="G51" i="184"/>
  <c r="G52" i="184"/>
  <c r="G53" i="184"/>
  <c r="G54" i="184"/>
  <c r="G55" i="184"/>
  <c r="G56" i="184"/>
  <c r="G57" i="184"/>
  <c r="G58" i="184"/>
  <c r="G59" i="184"/>
  <c r="G60" i="184"/>
  <c r="G61" i="184"/>
  <c r="G62" i="184"/>
  <c r="G63" i="184"/>
  <c r="G64" i="184"/>
  <c r="G65" i="184"/>
  <c r="G66" i="184"/>
  <c r="G67" i="184"/>
  <c r="G68" i="184"/>
  <c r="G69" i="184"/>
  <c r="G70" i="184"/>
  <c r="G71" i="184"/>
  <c r="G72" i="184"/>
  <c r="G73" i="184"/>
  <c r="G74" i="184"/>
  <c r="G75" i="184"/>
  <c r="G76" i="184"/>
  <c r="G77" i="184"/>
  <c r="G78" i="184"/>
  <c r="G79" i="184"/>
  <c r="G80" i="184"/>
  <c r="G81" i="184"/>
  <c r="G82" i="184"/>
  <c r="G83" i="184"/>
  <c r="G84" i="184"/>
  <c r="G85" i="184"/>
  <c r="G86" i="184"/>
  <c r="G87" i="184"/>
  <c r="G88" i="184"/>
  <c r="G89" i="184"/>
  <c r="G90" i="184"/>
  <c r="G91" i="184"/>
  <c r="G92" i="184"/>
  <c r="G93" i="184"/>
  <c r="G94" i="184"/>
  <c r="G95" i="184"/>
  <c r="G96" i="184"/>
  <c r="G97" i="184"/>
  <c r="G98" i="184"/>
  <c r="G99" i="184"/>
  <c r="G100" i="184"/>
  <c r="G101" i="184"/>
  <c r="G102" i="184"/>
  <c r="G103" i="184"/>
  <c r="G104" i="184"/>
  <c r="G105" i="184"/>
  <c r="G106" i="184"/>
  <c r="G107" i="184"/>
  <c r="G108" i="184"/>
  <c r="G109" i="184"/>
  <c r="G110" i="184"/>
  <c r="G111" i="184"/>
  <c r="G17" i="184"/>
  <c r="D112" i="183"/>
  <c r="F16" i="183"/>
  <c r="D17" i="183"/>
  <c r="D18" i="183"/>
  <c r="D19" i="183"/>
  <c r="D20" i="183"/>
  <c r="D21" i="183"/>
  <c r="D22" i="183"/>
  <c r="D23" i="183"/>
  <c r="D24" i="183"/>
  <c r="D25" i="183"/>
  <c r="D26" i="183"/>
  <c r="D27" i="183"/>
  <c r="D28" i="183"/>
  <c r="D29" i="183"/>
  <c r="D30" i="183"/>
  <c r="D31" i="183"/>
  <c r="D32" i="183"/>
  <c r="D33" i="183"/>
  <c r="D34" i="183"/>
  <c r="D35" i="183"/>
  <c r="D36" i="183"/>
  <c r="D37" i="183"/>
  <c r="D38" i="183"/>
  <c r="D39" i="183"/>
  <c r="D40" i="183"/>
  <c r="D41" i="183"/>
  <c r="D42" i="183"/>
  <c r="D43" i="183"/>
  <c r="D44" i="183"/>
  <c r="D45" i="183"/>
  <c r="D46" i="183"/>
  <c r="D47" i="183"/>
  <c r="D48" i="183"/>
  <c r="D49" i="183"/>
  <c r="D50" i="183"/>
  <c r="D51" i="183"/>
  <c r="D52" i="183"/>
  <c r="D53" i="183"/>
  <c r="D54" i="183"/>
  <c r="D55" i="183"/>
  <c r="D56" i="183"/>
  <c r="D57" i="183"/>
  <c r="D58" i="183"/>
  <c r="D59" i="183"/>
  <c r="D60" i="183"/>
  <c r="D61" i="183"/>
  <c r="D62" i="183"/>
  <c r="D63" i="183"/>
  <c r="D64" i="183"/>
  <c r="D65" i="183"/>
  <c r="D66" i="183"/>
  <c r="D67" i="183"/>
  <c r="D68" i="183"/>
  <c r="D69" i="183"/>
  <c r="D70" i="183"/>
  <c r="D71" i="183"/>
  <c r="D72" i="183"/>
  <c r="D73" i="183"/>
  <c r="D74" i="183"/>
  <c r="D75" i="183"/>
  <c r="D76" i="183"/>
  <c r="D77" i="183"/>
  <c r="D78" i="183"/>
  <c r="D79" i="183"/>
  <c r="D80" i="183"/>
  <c r="D81" i="183"/>
  <c r="D82" i="183"/>
  <c r="D83" i="183"/>
  <c r="D84" i="183"/>
  <c r="D85" i="183"/>
  <c r="D86" i="183"/>
  <c r="D87" i="183"/>
  <c r="D88" i="183"/>
  <c r="D89" i="183"/>
  <c r="D90" i="183"/>
  <c r="D91" i="183"/>
  <c r="D92" i="183"/>
  <c r="D93" i="183"/>
  <c r="D94" i="183"/>
  <c r="D95" i="183"/>
  <c r="D96" i="183"/>
  <c r="D97" i="183"/>
  <c r="D98" i="183"/>
  <c r="D99" i="183"/>
  <c r="D100" i="183"/>
  <c r="D101" i="183"/>
  <c r="D102" i="183"/>
  <c r="D103" i="183"/>
  <c r="D104" i="183"/>
  <c r="D105" i="183"/>
  <c r="D106" i="183"/>
  <c r="D107" i="183"/>
  <c r="D108" i="183"/>
  <c r="D109" i="183"/>
  <c r="D110" i="183"/>
  <c r="D16" i="183"/>
  <c r="C112" i="182"/>
  <c r="B112" i="182"/>
  <c r="D113" i="181"/>
  <c r="C113" i="181"/>
  <c r="D18" i="181"/>
  <c r="D19" i="181"/>
  <c r="D20" i="181"/>
  <c r="D21" i="181"/>
  <c r="D22" i="181"/>
  <c r="D23" i="181"/>
  <c r="D24" i="181"/>
  <c r="D25" i="181"/>
  <c r="D26" i="181"/>
  <c r="D27" i="181"/>
  <c r="D28" i="181"/>
  <c r="D29" i="181"/>
  <c r="D30" i="181"/>
  <c r="D31" i="181"/>
  <c r="D32" i="181"/>
  <c r="D33" i="181"/>
  <c r="D34" i="181"/>
  <c r="D35" i="181"/>
  <c r="D36" i="181"/>
  <c r="D37" i="181"/>
  <c r="D38" i="181"/>
  <c r="D39" i="181"/>
  <c r="D40" i="181"/>
  <c r="D41" i="181"/>
  <c r="D42" i="181"/>
  <c r="D43" i="181"/>
  <c r="D44" i="181"/>
  <c r="D45" i="181"/>
  <c r="D46" i="181"/>
  <c r="D47" i="181"/>
  <c r="D48" i="181"/>
  <c r="D49" i="181"/>
  <c r="D50" i="181"/>
  <c r="D51" i="181"/>
  <c r="D52" i="181"/>
  <c r="D53" i="181"/>
  <c r="D54" i="181"/>
  <c r="D55" i="181"/>
  <c r="D56" i="181"/>
  <c r="D57" i="181"/>
  <c r="D58" i="181"/>
  <c r="D59" i="181"/>
  <c r="D60" i="181"/>
  <c r="D61" i="181"/>
  <c r="D62" i="181"/>
  <c r="D63" i="181"/>
  <c r="D64" i="181"/>
  <c r="D65" i="181"/>
  <c r="D66" i="181"/>
  <c r="D67" i="181"/>
  <c r="D68" i="181"/>
  <c r="D69" i="181"/>
  <c r="D70" i="181"/>
  <c r="D71" i="181"/>
  <c r="D72" i="181"/>
  <c r="D73" i="181"/>
  <c r="D74" i="181"/>
  <c r="D75" i="181"/>
  <c r="D76" i="181"/>
  <c r="D77" i="181"/>
  <c r="D78" i="181"/>
  <c r="D79" i="181"/>
  <c r="D80" i="181"/>
  <c r="D81" i="181"/>
  <c r="D82" i="181"/>
  <c r="D83" i="181"/>
  <c r="D84" i="181"/>
  <c r="D85" i="181"/>
  <c r="D86" i="181"/>
  <c r="D87" i="181"/>
  <c r="D88" i="181"/>
  <c r="D89" i="181"/>
  <c r="D90" i="181"/>
  <c r="D91" i="181"/>
  <c r="D92" i="181"/>
  <c r="D93" i="181"/>
  <c r="D94" i="181"/>
  <c r="D95" i="181"/>
  <c r="D96" i="181"/>
  <c r="D97" i="181"/>
  <c r="D98" i="181"/>
  <c r="D99" i="181"/>
  <c r="D100" i="181"/>
  <c r="D101" i="181"/>
  <c r="D102" i="181"/>
  <c r="D103" i="181"/>
  <c r="D104" i="181"/>
  <c r="D105" i="181"/>
  <c r="D106" i="181"/>
  <c r="D107" i="181"/>
  <c r="D108" i="181"/>
  <c r="D109" i="181"/>
  <c r="D110" i="181"/>
  <c r="D111" i="181"/>
  <c r="D17" i="181"/>
  <c r="T113" i="180"/>
  <c r="U113" i="180"/>
  <c r="V113" i="180"/>
  <c r="S113" i="180"/>
  <c r="C113" i="180"/>
  <c r="F113" i="180"/>
  <c r="H113" i="180"/>
  <c r="D113" i="180"/>
  <c r="E113" i="179"/>
  <c r="F113" i="179"/>
  <c r="E113" i="178"/>
  <c r="C113" i="178"/>
  <c r="B113" i="178"/>
  <c r="F108" i="186" l="1"/>
  <c r="F92" i="186"/>
  <c r="F76" i="186"/>
  <c r="F60" i="186"/>
  <c r="F44" i="186"/>
  <c r="F28" i="186"/>
  <c r="F107" i="186"/>
  <c r="F99" i="186"/>
  <c r="F91" i="186"/>
  <c r="F83" i="186"/>
  <c r="F75" i="186"/>
  <c r="F67" i="186"/>
  <c r="F59" i="186"/>
  <c r="F51" i="186"/>
  <c r="F43" i="186"/>
  <c r="F35" i="186"/>
  <c r="F27" i="186"/>
  <c r="F19" i="186"/>
  <c r="F100" i="186"/>
  <c r="F84" i="186"/>
  <c r="F68" i="186"/>
  <c r="F52" i="186"/>
  <c r="F36" i="186"/>
  <c r="F20" i="186"/>
  <c r="F106" i="186"/>
  <c r="F98" i="186"/>
  <c r="F90" i="186"/>
  <c r="F82" i="186"/>
  <c r="F74" i="186"/>
  <c r="F66" i="186"/>
  <c r="F58" i="186"/>
  <c r="F50" i="186"/>
  <c r="F42" i="186"/>
  <c r="F34" i="186"/>
  <c r="F26" i="186"/>
  <c r="F18" i="186"/>
  <c r="F89" i="186"/>
  <c r="F57" i="186"/>
  <c r="F25" i="186"/>
  <c r="E113" i="186"/>
  <c r="F17" i="186"/>
  <c r="F72" i="186"/>
  <c r="F56" i="186"/>
  <c r="F24" i="186"/>
  <c r="F41" i="186"/>
  <c r="F104" i="186"/>
  <c r="F80" i="186"/>
  <c r="F32" i="186"/>
  <c r="F111" i="186"/>
  <c r="F103" i="186"/>
  <c r="F95" i="186"/>
  <c r="F87" i="186"/>
  <c r="F79" i="186"/>
  <c r="F71" i="186"/>
  <c r="F63" i="186"/>
  <c r="F55" i="186"/>
  <c r="F47" i="186"/>
  <c r="F39" i="186"/>
  <c r="F31" i="186"/>
  <c r="F23" i="186"/>
  <c r="F81" i="186"/>
  <c r="F49" i="186"/>
  <c r="F96" i="186"/>
  <c r="F64" i="186"/>
  <c r="F48" i="186"/>
  <c r="F110" i="186"/>
  <c r="F102" i="186"/>
  <c r="F94" i="186"/>
  <c r="F86" i="186"/>
  <c r="F78" i="186"/>
  <c r="F70" i="186"/>
  <c r="F62" i="186"/>
  <c r="F54" i="186"/>
  <c r="F46" i="186"/>
  <c r="F38" i="186"/>
  <c r="F30" i="186"/>
  <c r="F22" i="186"/>
  <c r="F73" i="186"/>
  <c r="F65" i="186"/>
  <c r="F33" i="186"/>
  <c r="F88" i="186"/>
  <c r="F40" i="186"/>
  <c r="F109" i="186"/>
  <c r="F101" i="186"/>
  <c r="F93" i="186"/>
  <c r="F85" i="186"/>
  <c r="F77" i="186"/>
  <c r="F69" i="186"/>
  <c r="F61" i="186"/>
  <c r="F53" i="186"/>
  <c r="F45" i="186"/>
  <c r="F37" i="186"/>
  <c r="F29" i="186"/>
  <c r="F21" i="186"/>
  <c r="J102" i="184"/>
  <c r="J86" i="184"/>
  <c r="J78" i="184"/>
  <c r="J38" i="184"/>
  <c r="J30" i="184"/>
  <c r="J22" i="184"/>
  <c r="J109" i="184"/>
  <c r="J101" i="184"/>
  <c r="J93" i="184"/>
  <c r="J85" i="184"/>
  <c r="J77" i="184"/>
  <c r="J69" i="184"/>
  <c r="J61" i="184"/>
  <c r="J53" i="184"/>
  <c r="J45" i="184"/>
  <c r="J37" i="184"/>
  <c r="J29" i="184"/>
  <c r="J21" i="184"/>
  <c r="J71" i="184"/>
  <c r="J47" i="184"/>
  <c r="J110" i="184"/>
  <c r="J46" i="184"/>
  <c r="J84" i="184"/>
  <c r="J52" i="184"/>
  <c r="J44" i="184"/>
  <c r="J107" i="184"/>
  <c r="J91" i="184"/>
  <c r="J75" i="184"/>
  <c r="J67" i="184"/>
  <c r="J59" i="184"/>
  <c r="J43" i="184"/>
  <c r="J35" i="184"/>
  <c r="J27" i="184"/>
  <c r="J19" i="184"/>
  <c r="J63" i="184"/>
  <c r="J23" i="184"/>
  <c r="J62" i="184"/>
  <c r="J100" i="184"/>
  <c r="J68" i="184"/>
  <c r="J28" i="184"/>
  <c r="J99" i="184"/>
  <c r="J83" i="184"/>
  <c r="J51" i="184"/>
  <c r="J106" i="184"/>
  <c r="J98" i="184"/>
  <c r="J90" i="184"/>
  <c r="J82" i="184"/>
  <c r="J74" i="184"/>
  <c r="J66" i="184"/>
  <c r="J58" i="184"/>
  <c r="J50" i="184"/>
  <c r="J42" i="184"/>
  <c r="J34" i="184"/>
  <c r="J26" i="184"/>
  <c r="J18" i="184"/>
  <c r="J87" i="184"/>
  <c r="J39" i="184"/>
  <c r="J70" i="184"/>
  <c r="J108" i="184"/>
  <c r="J76" i="184"/>
  <c r="J36" i="184"/>
  <c r="J105" i="184"/>
  <c r="J97" i="184"/>
  <c r="J89" i="184"/>
  <c r="J81" i="184"/>
  <c r="J73" i="184"/>
  <c r="J65" i="184"/>
  <c r="J57" i="184"/>
  <c r="J49" i="184"/>
  <c r="J41" i="184"/>
  <c r="J33" i="184"/>
  <c r="J25" i="184"/>
  <c r="J79" i="184"/>
  <c r="J55" i="184"/>
  <c r="J94" i="184"/>
  <c r="J54" i="184"/>
  <c r="J92" i="184"/>
  <c r="J60" i="184"/>
  <c r="J20" i="184"/>
  <c r="J17" i="184"/>
  <c r="J104" i="184"/>
  <c r="J96" i="184"/>
  <c r="J88" i="184"/>
  <c r="J80" i="184"/>
  <c r="J72" i="184"/>
  <c r="J64" i="184"/>
  <c r="J56" i="184"/>
  <c r="J48" i="184"/>
  <c r="J40" i="184"/>
  <c r="J32" i="184"/>
  <c r="J24" i="184"/>
  <c r="E113" i="192"/>
  <c r="I113" i="194"/>
  <c r="Q113" i="194"/>
  <c r="M113" i="194"/>
  <c r="E113" i="194"/>
  <c r="K98" i="185"/>
  <c r="K34" i="185"/>
  <c r="K18" i="185"/>
  <c r="K24" i="185"/>
  <c r="K110" i="185"/>
  <c r="K102" i="185"/>
  <c r="K94" i="185"/>
  <c r="K86" i="185"/>
  <c r="K78" i="185"/>
  <c r="K70" i="185"/>
  <c r="K62" i="185"/>
  <c r="K54" i="185"/>
  <c r="K46" i="185"/>
  <c r="K38" i="185"/>
  <c r="K30" i="185"/>
  <c r="K22" i="185"/>
  <c r="K85" i="185"/>
  <c r="K77" i="185"/>
  <c r="K69" i="185"/>
  <c r="K61" i="185"/>
  <c r="K53" i="185"/>
  <c r="K45" i="185"/>
  <c r="K21" i="185"/>
  <c r="K107" i="185"/>
  <c r="K99" i="185"/>
  <c r="K91" i="185"/>
  <c r="K83" i="185"/>
  <c r="K75" i="185"/>
  <c r="K67" i="185"/>
  <c r="K59" i="185"/>
  <c r="K51" i="185"/>
  <c r="K43" i="185"/>
  <c r="K35" i="185"/>
  <c r="K27" i="185"/>
  <c r="K19" i="185"/>
  <c r="J113" i="185"/>
  <c r="M113" i="185"/>
  <c r="K111" i="185"/>
  <c r="K103" i="185"/>
  <c r="K95" i="185"/>
  <c r="K87" i="185"/>
  <c r="K79" i="185"/>
  <c r="K71" i="185"/>
  <c r="K63" i="185"/>
  <c r="K55" i="185"/>
  <c r="K47" i="185"/>
  <c r="K39" i="185"/>
  <c r="K31" i="185"/>
  <c r="K23" i="185"/>
  <c r="K17" i="185"/>
  <c r="D113" i="137"/>
  <c r="E113" i="137"/>
  <c r="B113" i="137"/>
  <c r="H113" i="137"/>
  <c r="I113" i="137"/>
  <c r="F113" i="137"/>
  <c r="Q113" i="137"/>
  <c r="P113" i="137"/>
  <c r="N113" i="137"/>
  <c r="L113" i="137"/>
  <c r="M113" i="137"/>
  <c r="J113" i="137"/>
  <c r="K113" i="185" l="1"/>
  <c r="P114" i="177"/>
  <c r="C113" i="176"/>
  <c r="D113" i="176"/>
  <c r="E113" i="176"/>
  <c r="F113" i="176"/>
  <c r="G113" i="176"/>
  <c r="H113" i="176"/>
  <c r="I113" i="176"/>
  <c r="J113" i="176"/>
  <c r="K113" i="176"/>
  <c r="L113" i="176"/>
  <c r="M113" i="176"/>
  <c r="N113" i="176"/>
  <c r="B113" i="176"/>
  <c r="C113" i="175"/>
  <c r="D113" i="175"/>
  <c r="B113" i="175"/>
  <c r="F18" i="175"/>
  <c r="F19" i="175"/>
  <c r="F20" i="175"/>
  <c r="F21" i="175"/>
  <c r="F22" i="175"/>
  <c r="G22" i="175" s="1"/>
  <c r="F23" i="175"/>
  <c r="F24" i="175"/>
  <c r="F25" i="175"/>
  <c r="F26" i="175"/>
  <c r="F27" i="175"/>
  <c r="F29" i="175"/>
  <c r="F30" i="175"/>
  <c r="F31" i="175"/>
  <c r="F32" i="175"/>
  <c r="F33" i="175"/>
  <c r="F35" i="175"/>
  <c r="F36" i="175"/>
  <c r="F37" i="175"/>
  <c r="F38" i="175"/>
  <c r="F39" i="175"/>
  <c r="F40" i="175"/>
  <c r="F41" i="175"/>
  <c r="F42" i="175"/>
  <c r="F43" i="175"/>
  <c r="F44" i="175"/>
  <c r="F45" i="175"/>
  <c r="F46" i="175"/>
  <c r="F47" i="175"/>
  <c r="F48" i="175"/>
  <c r="G48" i="175" s="1"/>
  <c r="F49" i="175"/>
  <c r="F50" i="175"/>
  <c r="F51" i="175"/>
  <c r="F52" i="175"/>
  <c r="F53" i="175"/>
  <c r="F54" i="175"/>
  <c r="F55" i="175"/>
  <c r="F56" i="175"/>
  <c r="G56" i="175" s="1"/>
  <c r="F57" i="175"/>
  <c r="F58" i="175"/>
  <c r="F59" i="175"/>
  <c r="F60" i="175"/>
  <c r="F61" i="175"/>
  <c r="F62" i="175"/>
  <c r="F63" i="175"/>
  <c r="F64" i="175"/>
  <c r="F65" i="175"/>
  <c r="F66" i="175"/>
  <c r="F67" i="175"/>
  <c r="F68" i="175"/>
  <c r="F69" i="175"/>
  <c r="F70" i="175"/>
  <c r="F71" i="175"/>
  <c r="F72" i="175"/>
  <c r="G72" i="175" s="1"/>
  <c r="F73" i="175"/>
  <c r="F74" i="175"/>
  <c r="F76" i="175"/>
  <c r="F77" i="175"/>
  <c r="F78" i="175"/>
  <c r="F79" i="175"/>
  <c r="F80" i="175"/>
  <c r="F81" i="175"/>
  <c r="F82" i="175"/>
  <c r="F83" i="175"/>
  <c r="F84" i="175"/>
  <c r="F85" i="175"/>
  <c r="F86" i="175"/>
  <c r="F87" i="175"/>
  <c r="F88" i="175"/>
  <c r="F89" i="175"/>
  <c r="G89" i="175" s="1"/>
  <c r="F90" i="175"/>
  <c r="F91" i="175"/>
  <c r="F92" i="175"/>
  <c r="F93" i="175"/>
  <c r="F94" i="175"/>
  <c r="F95" i="175"/>
  <c r="F96" i="175"/>
  <c r="F97" i="175"/>
  <c r="G97" i="175" s="1"/>
  <c r="F98" i="175"/>
  <c r="F99" i="175"/>
  <c r="F100" i="175"/>
  <c r="F101" i="175"/>
  <c r="F102" i="175"/>
  <c r="F103" i="175"/>
  <c r="F104" i="175"/>
  <c r="F105" i="175"/>
  <c r="G105" i="175" s="1"/>
  <c r="F106" i="175"/>
  <c r="F107" i="175"/>
  <c r="F108" i="175"/>
  <c r="F109" i="175"/>
  <c r="F110" i="175"/>
  <c r="F111" i="175"/>
  <c r="F17" i="175"/>
  <c r="B113" i="117"/>
  <c r="G64" i="175" l="1"/>
  <c r="G81" i="175"/>
  <c r="G31" i="175"/>
  <c r="G17" i="175"/>
  <c r="G75" i="175"/>
  <c r="G28" i="175"/>
  <c r="G34" i="175"/>
  <c r="G80" i="175"/>
  <c r="G47" i="175"/>
  <c r="G111" i="175"/>
  <c r="G95" i="175"/>
  <c r="G79" i="175"/>
  <c r="G54" i="175"/>
  <c r="G38" i="175"/>
  <c r="G20" i="175"/>
  <c r="G102" i="175"/>
  <c r="G94" i="175"/>
  <c r="G86" i="175"/>
  <c r="G78" i="175"/>
  <c r="G69" i="175"/>
  <c r="G61" i="175"/>
  <c r="G53" i="175"/>
  <c r="G45" i="175"/>
  <c r="G37" i="175"/>
  <c r="G27" i="175"/>
  <c r="G19" i="175"/>
  <c r="G88" i="175"/>
  <c r="G63" i="175"/>
  <c r="G21" i="175"/>
  <c r="G103" i="175"/>
  <c r="G87" i="175"/>
  <c r="G70" i="175"/>
  <c r="G62" i="175"/>
  <c r="G46" i="175"/>
  <c r="G29" i="175"/>
  <c r="G110" i="175"/>
  <c r="G109" i="175"/>
  <c r="G101" i="175"/>
  <c r="G93" i="175"/>
  <c r="G85" i="175"/>
  <c r="G77" i="175"/>
  <c r="G68" i="175"/>
  <c r="G60" i="175"/>
  <c r="G52" i="175"/>
  <c r="G44" i="175"/>
  <c r="G36" i="175"/>
  <c r="G26" i="175"/>
  <c r="G18" i="175"/>
  <c r="G104" i="175"/>
  <c r="G71" i="175"/>
  <c r="G39" i="175"/>
  <c r="G108" i="175"/>
  <c r="G92" i="175"/>
  <c r="G76" i="175"/>
  <c r="G59" i="175"/>
  <c r="G43" i="175"/>
  <c r="G107" i="175"/>
  <c r="G99" i="175"/>
  <c r="G91" i="175"/>
  <c r="G83" i="175"/>
  <c r="G74" i="175"/>
  <c r="G66" i="175"/>
  <c r="G58" i="175"/>
  <c r="G50" i="175"/>
  <c r="G42" i="175"/>
  <c r="G33" i="175"/>
  <c r="G24" i="175"/>
  <c r="F113" i="175"/>
  <c r="G40" i="175"/>
  <c r="G96" i="175"/>
  <c r="G55" i="175"/>
  <c r="G30" i="175"/>
  <c r="G100" i="175"/>
  <c r="G84" i="175"/>
  <c r="G67" i="175"/>
  <c r="G51" i="175"/>
  <c r="G35" i="175"/>
  <c r="G25" i="175"/>
  <c r="G106" i="175"/>
  <c r="G98" i="175"/>
  <c r="G90" i="175"/>
  <c r="G82" i="175"/>
  <c r="G73" i="175"/>
  <c r="G65" i="175"/>
  <c r="G57" i="175"/>
  <c r="G49" i="175"/>
  <c r="G41" i="175"/>
  <c r="G32" i="175"/>
  <c r="G23" i="175"/>
  <c r="E113" i="17"/>
  <c r="D112" i="110"/>
  <c r="C112" i="110"/>
  <c r="B112" i="110"/>
  <c r="D17" i="110"/>
  <c r="D18" i="110"/>
  <c r="D19" i="110"/>
  <c r="D20" i="110"/>
  <c r="D21" i="110"/>
  <c r="D22" i="110"/>
  <c r="D23" i="110"/>
  <c r="D24" i="110"/>
  <c r="D25" i="110"/>
  <c r="D26" i="110"/>
  <c r="D27" i="110"/>
  <c r="D28" i="110"/>
  <c r="D29" i="110"/>
  <c r="D30" i="110"/>
  <c r="D31" i="110"/>
  <c r="D32" i="110"/>
  <c r="D33" i="110"/>
  <c r="D34" i="110"/>
  <c r="D35" i="110"/>
  <c r="D36" i="110"/>
  <c r="D37" i="110"/>
  <c r="D38" i="110"/>
  <c r="D39" i="110"/>
  <c r="D40" i="110"/>
  <c r="D41" i="110"/>
  <c r="D42" i="110"/>
  <c r="D43" i="110"/>
  <c r="D44" i="110"/>
  <c r="D45" i="110"/>
  <c r="D46" i="110"/>
  <c r="D47" i="110"/>
  <c r="D48" i="110"/>
  <c r="D49" i="110"/>
  <c r="D50" i="110"/>
  <c r="D51" i="110"/>
  <c r="D52" i="110"/>
  <c r="D53" i="110"/>
  <c r="D54" i="110"/>
  <c r="D55" i="110"/>
  <c r="D56" i="110"/>
  <c r="D57" i="110"/>
  <c r="D58" i="110"/>
  <c r="D59" i="110"/>
  <c r="D60" i="110"/>
  <c r="D61" i="110"/>
  <c r="D62" i="110"/>
  <c r="D63" i="110"/>
  <c r="D64" i="110"/>
  <c r="D65" i="110"/>
  <c r="D66" i="110"/>
  <c r="D67" i="110"/>
  <c r="D68" i="110"/>
  <c r="D69" i="110"/>
  <c r="D70" i="110"/>
  <c r="D71" i="110"/>
  <c r="D72" i="110"/>
  <c r="D73" i="110"/>
  <c r="D74" i="110"/>
  <c r="D75" i="110"/>
  <c r="D76" i="110"/>
  <c r="D77" i="110"/>
  <c r="D78" i="110"/>
  <c r="D79" i="110"/>
  <c r="D80" i="110"/>
  <c r="D81" i="110"/>
  <c r="D82" i="110"/>
  <c r="D83" i="110"/>
  <c r="D84" i="110"/>
  <c r="D85" i="110"/>
  <c r="D86" i="110"/>
  <c r="D87" i="110"/>
  <c r="D88" i="110"/>
  <c r="D89" i="110"/>
  <c r="D90" i="110"/>
  <c r="D91" i="110"/>
  <c r="D92" i="110"/>
  <c r="D93" i="110"/>
  <c r="D94" i="110"/>
  <c r="D95" i="110"/>
  <c r="D96" i="110"/>
  <c r="D97" i="110"/>
  <c r="D98" i="110"/>
  <c r="D99" i="110"/>
  <c r="D100" i="110"/>
  <c r="D101" i="110"/>
  <c r="D102" i="110"/>
  <c r="D103" i="110"/>
  <c r="D104" i="110"/>
  <c r="D105" i="110"/>
  <c r="D106" i="110"/>
  <c r="D107" i="110"/>
  <c r="D108" i="110"/>
  <c r="D109" i="110"/>
  <c r="D110" i="110"/>
  <c r="D16" i="110"/>
  <c r="S114" i="168"/>
  <c r="Q114" i="168"/>
  <c r="Q113" i="168"/>
  <c r="N113" i="168"/>
  <c r="K113" i="168"/>
  <c r="H113" i="168"/>
  <c r="J114" i="168"/>
  <c r="K114" i="168"/>
  <c r="M114" i="168"/>
  <c r="N114" i="168"/>
  <c r="P114" i="168"/>
  <c r="H114" i="168"/>
  <c r="C113" i="16"/>
  <c r="B113" i="16"/>
  <c r="I111" i="169"/>
  <c r="E111" i="169"/>
  <c r="I110" i="169"/>
  <c r="E110" i="169"/>
  <c r="I109" i="169"/>
  <c r="E109" i="169"/>
  <c r="I108" i="169"/>
  <c r="E108" i="169"/>
  <c r="I107" i="169"/>
  <c r="E107" i="169"/>
  <c r="I106" i="169"/>
  <c r="E106" i="169"/>
  <c r="I105" i="169"/>
  <c r="E105" i="169"/>
  <c r="I104" i="169"/>
  <c r="E104" i="169"/>
  <c r="I103" i="169"/>
  <c r="E103" i="169"/>
  <c r="I102" i="169"/>
  <c r="E102" i="169"/>
  <c r="I101" i="169"/>
  <c r="E101" i="169"/>
  <c r="I100" i="169"/>
  <c r="E100" i="169"/>
  <c r="I99" i="169"/>
  <c r="E99" i="169"/>
  <c r="I98" i="169"/>
  <c r="E98" i="169"/>
  <c r="I97" i="169"/>
  <c r="E97" i="169"/>
  <c r="I96" i="169"/>
  <c r="E96" i="169"/>
  <c r="I95" i="169"/>
  <c r="E95" i="169"/>
  <c r="I94" i="169"/>
  <c r="E94" i="169"/>
  <c r="I93" i="169"/>
  <c r="E93" i="169"/>
  <c r="I92" i="169"/>
  <c r="E92" i="169"/>
  <c r="I91" i="169"/>
  <c r="E91" i="169"/>
  <c r="I90" i="169"/>
  <c r="E90" i="169"/>
  <c r="I89" i="169"/>
  <c r="E89" i="169"/>
  <c r="I88" i="169"/>
  <c r="E88" i="169"/>
  <c r="I87" i="169"/>
  <c r="E87" i="169"/>
  <c r="I86" i="169"/>
  <c r="E86" i="169"/>
  <c r="I85" i="169"/>
  <c r="E85" i="169"/>
  <c r="I84" i="169"/>
  <c r="E84" i="169"/>
  <c r="I83" i="169"/>
  <c r="E83" i="169"/>
  <c r="I82" i="169"/>
  <c r="E82" i="169"/>
  <c r="I81" i="169"/>
  <c r="E81" i="169"/>
  <c r="I80" i="169"/>
  <c r="E80" i="169"/>
  <c r="I79" i="169"/>
  <c r="E79" i="169"/>
  <c r="I78" i="169"/>
  <c r="E78" i="169"/>
  <c r="I77" i="169"/>
  <c r="E77" i="169"/>
  <c r="I76" i="169"/>
  <c r="E76" i="169"/>
  <c r="I75" i="169"/>
  <c r="E75" i="169"/>
  <c r="I74" i="169"/>
  <c r="E74" i="169"/>
  <c r="I73" i="169"/>
  <c r="E73" i="169"/>
  <c r="I72" i="169"/>
  <c r="E72" i="169"/>
  <c r="I71" i="169"/>
  <c r="E71" i="169"/>
  <c r="I70" i="169"/>
  <c r="E70" i="169"/>
  <c r="I69" i="169"/>
  <c r="E69" i="169"/>
  <c r="I68" i="169"/>
  <c r="E68" i="169"/>
  <c r="I67" i="169"/>
  <c r="E67" i="169"/>
  <c r="I66" i="169"/>
  <c r="E66" i="169"/>
  <c r="I65" i="169"/>
  <c r="E65" i="169"/>
  <c r="I64" i="169"/>
  <c r="E64" i="169"/>
  <c r="I63" i="169"/>
  <c r="E63" i="169"/>
  <c r="I62" i="169"/>
  <c r="E62" i="169"/>
  <c r="I61" i="169"/>
  <c r="E61" i="169"/>
  <c r="I60" i="169"/>
  <c r="E60" i="169"/>
  <c r="I59" i="169"/>
  <c r="E59" i="169"/>
  <c r="I58" i="169"/>
  <c r="E58" i="169"/>
  <c r="I57" i="169"/>
  <c r="E57" i="169"/>
  <c r="I56" i="169"/>
  <c r="E56" i="169"/>
  <c r="I55" i="169"/>
  <c r="E55" i="169"/>
  <c r="I54" i="169"/>
  <c r="E54" i="169"/>
  <c r="I53" i="169"/>
  <c r="E53" i="169"/>
  <c r="I52" i="169"/>
  <c r="E52" i="169"/>
  <c r="I51" i="169"/>
  <c r="E51" i="169"/>
  <c r="I50" i="169"/>
  <c r="E50" i="169"/>
  <c r="I49" i="169"/>
  <c r="E49" i="169"/>
  <c r="I48" i="169"/>
  <c r="E48" i="169"/>
  <c r="I47" i="169"/>
  <c r="E47" i="169"/>
  <c r="I46" i="169"/>
  <c r="E46" i="169"/>
  <c r="I45" i="169"/>
  <c r="E45" i="169"/>
  <c r="I44" i="169"/>
  <c r="E44" i="169"/>
  <c r="I43" i="169"/>
  <c r="E43" i="169"/>
  <c r="I42" i="169"/>
  <c r="E42" i="169"/>
  <c r="I41" i="169"/>
  <c r="E41" i="169"/>
  <c r="I40" i="169"/>
  <c r="E40" i="169"/>
  <c r="I39" i="169"/>
  <c r="E39" i="169"/>
  <c r="I38" i="169"/>
  <c r="E38" i="169"/>
  <c r="I37" i="169"/>
  <c r="E37" i="169"/>
  <c r="I36" i="169"/>
  <c r="E36" i="169"/>
  <c r="I35" i="169"/>
  <c r="E35" i="169"/>
  <c r="I34" i="169"/>
  <c r="E34" i="169"/>
  <c r="I33" i="169"/>
  <c r="E33" i="169"/>
  <c r="I32" i="169"/>
  <c r="E32" i="169"/>
  <c r="I31" i="169"/>
  <c r="E31" i="169"/>
  <c r="I30" i="169"/>
  <c r="E30" i="169"/>
  <c r="I29" i="169"/>
  <c r="E29" i="169"/>
  <c r="I28" i="169"/>
  <c r="E28" i="169"/>
  <c r="I27" i="169"/>
  <c r="E27" i="169"/>
  <c r="I26" i="169"/>
  <c r="E26" i="169"/>
  <c r="I25" i="169"/>
  <c r="E25" i="169"/>
  <c r="I24" i="169"/>
  <c r="E24" i="169"/>
  <c r="I23" i="169"/>
  <c r="E23" i="169"/>
  <c r="I22" i="169"/>
  <c r="E22" i="169"/>
  <c r="I21" i="169"/>
  <c r="E21" i="169"/>
  <c r="I20" i="169"/>
  <c r="E20" i="169"/>
  <c r="I19" i="169"/>
  <c r="E19" i="169"/>
  <c r="I18" i="169"/>
  <c r="E18" i="169"/>
  <c r="I17" i="169"/>
  <c r="E17" i="169"/>
  <c r="I18" i="139"/>
  <c r="I19" i="139"/>
  <c r="I20" i="139"/>
  <c r="I21" i="139"/>
  <c r="I22" i="139"/>
  <c r="I23" i="139"/>
  <c r="I24" i="139"/>
  <c r="I25" i="139"/>
  <c r="I26" i="139"/>
  <c r="I27" i="139"/>
  <c r="I28" i="139"/>
  <c r="I29" i="139"/>
  <c r="I30" i="139"/>
  <c r="I31" i="139"/>
  <c r="I32" i="139"/>
  <c r="I33" i="139"/>
  <c r="I34" i="139"/>
  <c r="I35" i="139"/>
  <c r="I36" i="139"/>
  <c r="I37" i="139"/>
  <c r="I38" i="139"/>
  <c r="I39" i="139"/>
  <c r="I40" i="139"/>
  <c r="I41" i="139"/>
  <c r="I42" i="139"/>
  <c r="I43" i="139"/>
  <c r="I44" i="139"/>
  <c r="I45" i="139"/>
  <c r="I46" i="139"/>
  <c r="I47" i="139"/>
  <c r="I48" i="139"/>
  <c r="I49" i="139"/>
  <c r="I50" i="139"/>
  <c r="I51" i="139"/>
  <c r="I52" i="139"/>
  <c r="I53" i="139"/>
  <c r="I54" i="139"/>
  <c r="I55" i="139"/>
  <c r="I56" i="139"/>
  <c r="I57" i="139"/>
  <c r="I58" i="139"/>
  <c r="I59" i="139"/>
  <c r="I60" i="139"/>
  <c r="I61" i="139"/>
  <c r="I62" i="139"/>
  <c r="I63" i="139"/>
  <c r="I64" i="139"/>
  <c r="I65" i="139"/>
  <c r="I66" i="139"/>
  <c r="I67" i="139"/>
  <c r="I68" i="139"/>
  <c r="I69" i="139"/>
  <c r="I70" i="139"/>
  <c r="I71" i="139"/>
  <c r="I72" i="139"/>
  <c r="I73" i="139"/>
  <c r="I74" i="139"/>
  <c r="I75" i="139"/>
  <c r="I76" i="139"/>
  <c r="I77" i="139"/>
  <c r="I78" i="139"/>
  <c r="I79" i="139"/>
  <c r="I80" i="139"/>
  <c r="I81" i="139"/>
  <c r="I82" i="139"/>
  <c r="I83" i="139"/>
  <c r="I84" i="139"/>
  <c r="I85" i="139"/>
  <c r="I86" i="139"/>
  <c r="I87" i="139"/>
  <c r="I88" i="139"/>
  <c r="I89" i="139"/>
  <c r="I90" i="139"/>
  <c r="I91" i="139"/>
  <c r="I92" i="139"/>
  <c r="I93" i="139"/>
  <c r="I94" i="139"/>
  <c r="I95" i="139"/>
  <c r="I96" i="139"/>
  <c r="I97" i="139"/>
  <c r="I98" i="139"/>
  <c r="I99" i="139"/>
  <c r="I100" i="139"/>
  <c r="I101" i="139"/>
  <c r="I102" i="139"/>
  <c r="I103" i="139"/>
  <c r="I104" i="139"/>
  <c r="I105" i="139"/>
  <c r="I106" i="139"/>
  <c r="I107" i="139"/>
  <c r="I108" i="139"/>
  <c r="I109" i="139"/>
  <c r="I110" i="139"/>
  <c r="I111" i="139"/>
  <c r="I17" i="139"/>
  <c r="I113" i="169" l="1"/>
  <c r="E113" i="169"/>
  <c r="I113" i="139"/>
  <c r="C112" i="63"/>
  <c r="D112" i="63"/>
  <c r="E112" i="63"/>
  <c r="F112" i="63"/>
  <c r="G112" i="63"/>
  <c r="H112" i="63"/>
  <c r="I112" i="63"/>
  <c r="J112" i="63"/>
  <c r="K112" i="63"/>
  <c r="L112" i="63"/>
  <c r="M112" i="63"/>
  <c r="N112" i="63"/>
  <c r="O112" i="63"/>
  <c r="P112" i="63"/>
  <c r="Q112" i="63"/>
  <c r="B112" i="63"/>
  <c r="E18" i="139"/>
  <c r="E19" i="139"/>
  <c r="E20" i="139"/>
  <c r="E21" i="139"/>
  <c r="E22" i="139"/>
  <c r="E23" i="139"/>
  <c r="E24" i="139"/>
  <c r="E25" i="139"/>
  <c r="E26" i="139"/>
  <c r="E27" i="139"/>
  <c r="E28" i="139"/>
  <c r="E29" i="139"/>
  <c r="E30" i="139"/>
  <c r="E31" i="139"/>
  <c r="E32" i="139"/>
  <c r="E33" i="139"/>
  <c r="E34" i="139"/>
  <c r="E35" i="139"/>
  <c r="E36" i="139"/>
  <c r="E37" i="139"/>
  <c r="E38" i="139"/>
  <c r="E39" i="139"/>
  <c r="E40" i="139"/>
  <c r="E41" i="139"/>
  <c r="E42" i="139"/>
  <c r="E43" i="139"/>
  <c r="E44" i="139"/>
  <c r="E45" i="139"/>
  <c r="E46" i="139"/>
  <c r="E47" i="139"/>
  <c r="E48" i="139"/>
  <c r="E49" i="139"/>
  <c r="E50" i="139"/>
  <c r="E51" i="139"/>
  <c r="E52" i="139"/>
  <c r="E53" i="139"/>
  <c r="E54" i="139"/>
  <c r="E55" i="139"/>
  <c r="E56" i="139"/>
  <c r="E57" i="139"/>
  <c r="E58" i="139"/>
  <c r="E59" i="139"/>
  <c r="E60" i="139"/>
  <c r="E61" i="139"/>
  <c r="E62" i="139"/>
  <c r="E63" i="139"/>
  <c r="E64" i="139"/>
  <c r="E65" i="139"/>
  <c r="E66" i="139"/>
  <c r="E67" i="139"/>
  <c r="E68" i="139"/>
  <c r="E69" i="139"/>
  <c r="E70" i="139"/>
  <c r="E71" i="139"/>
  <c r="E72" i="139"/>
  <c r="E73" i="139"/>
  <c r="E74" i="139"/>
  <c r="E75" i="139"/>
  <c r="E76" i="139"/>
  <c r="E77" i="139"/>
  <c r="E78" i="139"/>
  <c r="E79" i="139"/>
  <c r="E80" i="139"/>
  <c r="E81" i="139"/>
  <c r="E82" i="139"/>
  <c r="E83" i="139"/>
  <c r="E84" i="139"/>
  <c r="E85" i="139"/>
  <c r="E86" i="139"/>
  <c r="E87" i="139"/>
  <c r="E88" i="139"/>
  <c r="E89" i="139"/>
  <c r="E90" i="139"/>
  <c r="E91" i="139"/>
  <c r="E92" i="139"/>
  <c r="E93" i="139"/>
  <c r="E94" i="139"/>
  <c r="E95" i="139"/>
  <c r="E96" i="139"/>
  <c r="E97" i="139"/>
  <c r="E98" i="139"/>
  <c r="E99" i="139"/>
  <c r="E100" i="139"/>
  <c r="E101" i="139"/>
  <c r="E102" i="139"/>
  <c r="E103" i="139"/>
  <c r="E104" i="139"/>
  <c r="E105" i="139"/>
  <c r="E106" i="139"/>
  <c r="E107" i="139"/>
  <c r="E108" i="139"/>
  <c r="E109" i="139"/>
  <c r="E110" i="139"/>
  <c r="E111" i="139"/>
  <c r="E17" i="139"/>
  <c r="E113" i="139" l="1"/>
  <c r="G114" i="168"/>
  <c r="E114" i="168"/>
  <c r="E113" i="168"/>
  <c r="B114" i="168"/>
  <c r="B113" i="168"/>
  <c r="D114" i="168"/>
  <c r="B112" i="167"/>
  <c r="B113" i="165"/>
  <c r="B113" i="17"/>
  <c r="B113" i="65"/>
  <c r="I115" i="21" l="1"/>
  <c r="E115" i="21"/>
  <c r="H112" i="159"/>
  <c r="E112" i="69"/>
  <c r="P112" i="164" l="1"/>
  <c r="L112" i="164"/>
  <c r="H112" i="164"/>
  <c r="D112" i="164"/>
  <c r="D54" i="104" l="1"/>
  <c r="D53" i="104"/>
  <c r="D52" i="104"/>
  <c r="D51" i="104"/>
  <c r="D50" i="104"/>
  <c r="D49" i="104"/>
  <c r="D48" i="104"/>
  <c r="D47" i="104"/>
  <c r="D46" i="104"/>
  <c r="D45" i="104"/>
  <c r="D44" i="104"/>
  <c r="D43" i="104"/>
  <c r="D42" i="104"/>
  <c r="D41" i="104"/>
  <c r="D40" i="104"/>
  <c r="D39" i="104"/>
  <c r="D38" i="104"/>
  <c r="D37" i="104"/>
  <c r="D36" i="104"/>
  <c r="D35" i="104"/>
  <c r="D34" i="104"/>
  <c r="D33" i="104"/>
  <c r="D32" i="104"/>
  <c r="D31" i="104"/>
  <c r="D30" i="104"/>
  <c r="D29" i="104"/>
  <c r="D28" i="104"/>
  <c r="D27" i="104"/>
  <c r="D26" i="104"/>
  <c r="D25" i="104"/>
  <c r="D24" i="104"/>
  <c r="D23" i="104"/>
  <c r="D22" i="104"/>
  <c r="D21" i="104"/>
  <c r="D20" i="104"/>
  <c r="D19" i="104"/>
  <c r="D18" i="104"/>
  <c r="D17" i="104"/>
  <c r="D16" i="104"/>
  <c r="D15" i="104"/>
  <c r="D14" i="104"/>
  <c r="D13" i="104"/>
  <c r="D12" i="104"/>
  <c r="D11" i="104"/>
  <c r="D10" i="104"/>
  <c r="D9" i="104"/>
  <c r="D8" i="104"/>
  <c r="D7" i="104"/>
  <c r="D6" i="104"/>
  <c r="D5" i="104"/>
  <c r="D4" i="104"/>
  <c r="D56" i="98"/>
  <c r="D55" i="98"/>
  <c r="D54" i="98"/>
  <c r="D53" i="98"/>
  <c r="D52" i="98"/>
  <c r="D51" i="98"/>
  <c r="D50" i="98"/>
  <c r="D49" i="98"/>
  <c r="D48" i="98"/>
  <c r="D47" i="98"/>
  <c r="D46" i="98"/>
  <c r="D45" i="98"/>
  <c r="D44" i="98"/>
  <c r="D43" i="98"/>
  <c r="D42" i="98"/>
  <c r="D41" i="98"/>
  <c r="D40" i="98"/>
  <c r="D39" i="98"/>
  <c r="D38" i="98"/>
  <c r="D37" i="98"/>
  <c r="D36" i="98"/>
  <c r="D35" i="98"/>
  <c r="D34" i="98"/>
  <c r="D33" i="98"/>
  <c r="D32" i="98"/>
  <c r="D31" i="98"/>
  <c r="D30" i="98"/>
  <c r="D29" i="98"/>
  <c r="D28" i="98"/>
  <c r="D27" i="98"/>
  <c r="D26" i="98"/>
  <c r="D25" i="98"/>
  <c r="D24" i="98"/>
  <c r="D23" i="98"/>
  <c r="D22" i="98"/>
  <c r="D21" i="98"/>
  <c r="D20" i="98"/>
  <c r="D19" i="98"/>
  <c r="D18" i="98"/>
  <c r="D17" i="98"/>
  <c r="D16" i="98"/>
  <c r="D15" i="98"/>
  <c r="D14" i="98"/>
  <c r="D13" i="98"/>
  <c r="D12" i="98"/>
  <c r="D11" i="98"/>
  <c r="D10" i="98"/>
  <c r="D9" i="98"/>
  <c r="D8" i="98"/>
  <c r="D7" i="98"/>
  <c r="D6" i="98"/>
  <c r="D5" i="9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tc={D828CEC3-6DA5-47BE-9896-FD74318431D4}</author>
    <author>tc={48BB99CF-A29B-4C9D-8882-9990E1372B5B}</author>
  </authors>
  <commentList>
    <comment ref="I15" authorId="0" shapeId="0" xr:uid="{D828CEC3-6DA5-47BE-9896-FD74318431D4}">
      <text>
        <t xml:space="preserve">[Threaded comment]
Your version of Excel allows you to read this threaded comment; however, any edits to it will get removed if the file is opened in a newer version of Excel. Learn more: https://go.microsoft.com/fwlink/?linkid=870924
Comment:
    These numbers are from 2021 or 2017-2021 ACS, so may be different from our uninsured rates metric sources. Use with caution. </t>
      </text>
    </comment>
    <comment ref="I115" authorId="1" shapeId="0" xr:uid="{48BB99CF-A29B-4C9D-8882-9990E1372B5B}">
      <text>
        <t xml:space="preserve">[Threaded comment]
Your version of Excel allows you to read this threaded comment; however, any edits to it will get removed if the file is opened in a newer version of Excel. Learn more: https://go.microsoft.com/fwlink/?linkid=870924
Comment:
    These numbers are from 2021 or 2017-2021 ACS, so may be different from our uninsured rates metric sources. Use with caution.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tc={958C948C-0B84-45C3-9BAF-33B3782B1AB1}</author>
    <author>tc={31D952AF-A5AA-4740-AA0B-A5C219CA8319}</author>
  </authors>
  <commentList>
    <comment ref="L16" authorId="0" shapeId="0" xr:uid="{958C948C-0B84-45C3-9BAF-33B3782B1AB1}">
      <text>
        <t>[Threaded comment]
Your version of Excel allows you to read this threaded comment; however, any edits to it will get removed if the file is opened in a newer version of Excel. Learn more: https://go.microsoft.com/fwlink/?linkid=870924
Comment:
    Rank ascending or descending?
Reply:
    Do not include in website, simply omit rankings</t>
      </text>
    </comment>
    <comment ref="P16" authorId="1" shapeId="0" xr:uid="{31D952AF-A5AA-4740-AA0B-A5C219CA8319}">
      <text>
        <t>[Threaded comment]
Your version of Excel allows you to read this threaded comment; however, any edits to it will get removed if the file is opened in a newer version of Excel. Learn more: https://go.microsoft.com/fwlink/?linkid=870924
Comment:
    Rank ascending or descending?
Reply:
    Do not include in website, simply omit rankings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tc={B8EF5481-4E8D-4EF1-AAB7-DAA54E848E89}</author>
  </authors>
  <commentList>
    <comment ref="D16" authorId="0" shapeId="0" xr:uid="{B8EF5481-4E8D-4EF1-AAB7-DAA54E848E89}">
      <text>
        <t xml:space="preserve">[Threaded comment]
Your version of Excel allows you to read this threaded comment; however, any edits to it will get removed if the file is opened in a newer version of Excel. Learn more: https://go.microsoft.com/fwlink/?linkid=870924
Comment:
    We are omitting rankings for this metric, do not include ranks in website.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tc={23DD9759-F1C1-4D65-A59F-3B0D20156C7E}</author>
    <author>tc={BA1D61A2-A6E2-4E85-8A78-F17585DE1EAB}</author>
  </authors>
  <commentList>
    <comment ref="C16" authorId="0" shapeId="0" xr:uid="{23DD9759-F1C1-4D65-A59F-3B0D20156C7E}">
      <text>
        <t xml:space="preserve">[Threaded comment]
Your version of Excel allows you to read this threaded comment; however, any edits to it will get removed if the file is opened in a newer version of Excel. Learn more: https://go.microsoft.com/fwlink/?linkid=870924
Comment:
    We are omitting a rank for this metric. Do not include a ranking for this metric on the website. </t>
      </text>
    </comment>
    <comment ref="I16" authorId="1" shapeId="0" xr:uid="{BA1D61A2-A6E2-4E85-8A78-F17585DE1EAB}">
      <text>
        <t xml:space="preserve">[Threaded comment]
Your version of Excel allows you to read this threaded comment; however, any edits to it will get removed if the file is opened in a newer version of Excel. Learn more: https://go.microsoft.com/fwlink/?linkid=870924
Comment:
    We are omitting a rank for this metric. Do not include a ranking for this metric on the website.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S10" authorId="0" shapeId="0" xr:uid="{00000000-0006-0000-0100-000001000000}">
      <text>
        <r>
          <rPr>
            <sz val="10"/>
            <color rgb="FF000000"/>
            <rFont val="Arial"/>
            <family val="2"/>
          </rPr>
          <t>Source is the Corporation for National &amp; Community Service, United Health Foundation (via America's Health Rankings). 
Why do we have it listed as US Census? Source is also listed this way from the previous data.
	-Dawn Schluckebier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672BBF-61A5-4838-AB8A-F126F1885746}"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5F5B11FD-E88C-42A6-89D1-2A493B718C32}" keepAlive="1" name="Query - Table001 (Page 1-2)" description="Connection to the 'Table001 (Page 1-2)' query in the workbook." type="5" refreshedVersion="8" background="1" saveData="1">
    <dbPr connection="Provider=Microsoft.Mashup.OleDb.1;Data Source=$Workbook$;Location=&quot;Table001 (Page 1-2)&quot;;Extended Properties=&quot;&quot;" command="SELECT * FROM [Table001 (Page 1-2)]"/>
  </connection>
  <connection id="3" xr16:uid="{AEA3C12A-6D89-4F08-969E-81BEBCEEA374}" keepAlive="1" name="Query - Table001 (Page 1-4)" description="Connection to the 'Table001 (Page 1-4)' query in the workbook." type="5" refreshedVersion="8" background="1" saveData="1">
    <dbPr connection="Provider=Microsoft.Mashup.OleDb.1;Data Source=$Workbook$;Location=&quot;Table001 (Page 1-4)&quot;;Extended Properties=&quot;&quot;" command="SELECT * FROM [Table001 (Page 1-4)]"/>
  </connection>
  <connection id="4" xr16:uid="{A373DDC5-897A-4E7E-ADEF-6901FABDFD9C}" keepAlive="1" name="Query - Table006 (Page 13-14)" description="Connection to the 'Table006 (Page 13-14)' query in the workbook." type="5" refreshedVersion="0" background="1">
    <dbPr connection="Provider=Microsoft.Mashup.OleDb.1;Data Source=$Workbook$;Location=&quot;Table006 (Page 13-14)&quot;;Extended Properties=&quot;&quot;" command="SELECT * FROM [Table006 (Page 13-14)]"/>
  </connection>
  <connection id="5" xr16:uid="{F6B9BD51-725B-4FFD-832E-4C09BE0FF00C}" keepAlive="1" name="Query - Table009 (Page 7)" description="Connection to the 'Table009 (Page 7)' query in the workbook." type="5" refreshedVersion="8" background="1" saveData="1">
    <dbPr connection="Provider=Microsoft.Mashup.OleDb.1;Data Source=$Workbook$;Location=&quot;Table009 (Page 7)&quot;;Extended Properties=&quot;&quot;" command="SELECT * FROM [Table009 (Page 7)]"/>
  </connection>
  <connection id="6" xr16:uid="{D39C4B0A-EFE2-47EF-BA59-473A3BB31D44}" keepAlive="1" name="Query - Table009 (Page 9)" description="Connection to the 'Table009 (Page 9)' query in the workbook." type="5" refreshedVersion="0" background="1">
    <dbPr connection="Provider=Microsoft.Mashup.OleDb.1;Data Source=$Workbook$;Location=&quot;Table009 (Page 9)&quot;;Extended Properties=&quot;&quot;" command="SELECT * FROM [Table009 (Page 9)]"/>
  </connection>
  <connection id="7" xr16:uid="{6B87AF96-CB46-40A6-84B9-5B1274AC4305}" keepAlive="1" name="Query - Table009 (Page 9) (2)" description="Connection to the 'Table009 (Page 9) (2)' query in the workbook." type="5" refreshedVersion="8" background="1" saveData="1">
    <dbPr connection="Provider=Microsoft.Mashup.OleDb.1;Data Source=$Workbook$;Location=&quot;Table009 (Page 9) (2)&quot;;Extended Properties=&quot;&quot;" command="SELECT * FROM [Table009 (Page 9) (2)]"/>
  </connection>
  <connection id="8" xr16:uid="{F19C6A9D-F040-45E5-81FE-1EF6E9E9E881}" keepAlive="1" name="Query - Table010 (Page 10)" description="Connection to the 'Table010 (Page 10)' query in the workbook." type="5" refreshedVersion="8" background="1" saveData="1">
    <dbPr connection="Provider=Microsoft.Mashup.OleDb.1;Data Source=$Workbook$;Location=&quot;Table010 (Page 10)&quot;;Extended Properties=&quot;&quot;" command="SELECT * FROM [Table010 (Page 10)]"/>
  </connection>
  <connection id="9" xr16:uid="{0C943AB7-9AC2-4873-9296-E0816484000E}" keepAlive="1" name="Query - Table016 (Page 18)" description="Connection to the 'Table016 (Page 18)' query in the workbook." type="5" refreshedVersion="8" background="1" saveData="1">
    <dbPr connection="Provider=Microsoft.Mashup.OleDb.1;Data Source=$Workbook$;Location=&quot;Table016 (Page 18)&quot;;Extended Properties=&quot;&quot;" command="SELECT * FROM [Table016 (Page 18)]"/>
  </connection>
  <connection id="10" xr16:uid="{35A62BC1-DADB-4A55-868F-5D3A8004159C}" keepAlive="1" name="Query - Table017 (Page 19)" description="Connection to the 'Table017 (Page 19)' query in the workbook." type="5" refreshedVersion="8" background="1" saveData="1">
    <dbPr connection="Provider=Microsoft.Mashup.OleDb.1;Data Source=$Workbook$;Location=&quot;Table017 (Page 19)&quot;;Extended Properties=&quot;&quot;" command="SELECT * FROM [Table017 (Page 19)]"/>
  </connection>
  <connection id="11" xr16:uid="{4F211AA4-35CD-4344-88B9-F78B8DB7F850}" name="Query - Table019 (Page 7)" description="Connection to the 'Table019 (Page 7)' query in the workbook." type="100" refreshedVersion="8" minRefreshableVersion="5">
    <extLst>
      <ext xmlns:x15="http://schemas.microsoft.com/office/spreadsheetml/2010/11/main" uri="{DE250136-89BD-433C-8126-D09CA5730AF9}">
        <x15:connection id="02855a6e-8776-4274-98c1-54d387c5b1b9"/>
      </ext>
    </extLst>
  </connection>
  <connection id="12" xr16:uid="{297DF3D6-9CB9-4D91-A049-4DF8629FCA67}" name="Query - Table021 (Page 7)" description="Connection to the 'Table021 (Page 7)' query in the workbook." type="100" refreshedVersion="8" minRefreshableVersion="5">
    <extLst>
      <ext xmlns:x15="http://schemas.microsoft.com/office/spreadsheetml/2010/11/main" uri="{DE250136-89BD-433C-8126-D09CA5730AF9}">
        <x15:connection id="b50e7be5-3a46-4088-b803-ecf73789f4c0"/>
      </ext>
    </extLst>
  </connection>
  <connection id="13" xr16:uid="{84A8A0E3-1F98-4FEC-B97F-5878A5AF7696}" keepAlive="1" name="Query - Table022 (Page 15-16)" description="Connection to the 'Table022 (Page 15-16)' query in the workbook." type="5" refreshedVersion="8" background="1" saveData="1">
    <dbPr connection="Provider=Microsoft.Mashup.OleDb.1;Data Source=$Workbook$;Location=&quot;Table022 (Page 15-16)&quot;;Extended Properties=&quot;&quot;" command="SELECT * FROM [Table022 (Page 15-16)]"/>
  </connection>
  <connection id="14" xr16:uid="{4D33A6EB-870B-4200-B5AB-873ABA3BDB2F}" keepAlive="1" name="Query - Table022 (Page 15-16) (2)" description="Connection to the 'Table022 (Page 15-16) (2)' query in the workbook." type="5" refreshedVersion="8" background="1" saveData="1">
    <dbPr connection="Provider=Microsoft.Mashup.OleDb.1;Data Source=$Workbook$;Location=&quot;Table022 (Page 15-16) (2)&quot;;Extended Properties=&quot;&quot;" command="SELECT * FROM [Table022 (Page 15-16) (2)]"/>
  </connection>
  <connection id="15" xr16:uid="{F0040096-5812-4047-AB07-BAE699375EEC}" name="Query - Table023 (Page 8)" description="Connection to the 'Table023 (Page 8)' query in the workbook." type="100" refreshedVersion="8" minRefreshableVersion="5">
    <extLst>
      <ext xmlns:x15="http://schemas.microsoft.com/office/spreadsheetml/2010/11/main" uri="{DE250136-89BD-433C-8126-D09CA5730AF9}">
        <x15:connection id="16831a4c-bb0f-4907-a64c-7ff96ba9c9df"/>
      </ext>
    </extLst>
  </connection>
  <connection id="16" xr16:uid="{ACEA873B-A303-4A1C-B2AE-5A1D5A3CB737}" name="Query - Table025 (Page 8)" description="Connection to the 'Table025 (Page 8)' query in the workbook." type="100" refreshedVersion="8" minRefreshableVersion="5">
    <extLst>
      <ext xmlns:x15="http://schemas.microsoft.com/office/spreadsheetml/2010/11/main" uri="{DE250136-89BD-433C-8126-D09CA5730AF9}">
        <x15:connection id="a4a98aec-2937-430f-90c8-4bead6849de9"/>
      </ext>
    </extLst>
  </connection>
  <connection id="17" xr16:uid="{91B6B5F6-829D-42B8-A795-042E347DCCE7}" keepAlive="1" name="Query - Table036 (Page 57-62)" description="Connection to the 'Table036 (Page 57-62)' query in the workbook." type="5" refreshedVersion="0" background="1">
    <dbPr connection="Provider=Microsoft.Mashup.OleDb.1;Data Source=$Workbook$;Location=&quot;Table036 (Page 57-62)&quot;;Extended Properties=&quot;&quot;" command="SELECT * FROM [Table036 (Page 57-62)]"/>
  </connection>
  <connection id="18" xr16:uid="{E3D403FE-806E-4261-A7A4-C55A9B464836}" keepAlive="1" name="Query - Table036 (Page 57-62) (2)" description="Connection to the 'Table036 (Page 57-62) (2)' query in the workbook." type="5" refreshedVersion="8" background="1" saveData="1">
    <dbPr connection="Provider=Microsoft.Mashup.OleDb.1;Data Source=$Workbook$;Location=&quot;Table036 (Page 57-62) (2)&quot;;Extended Properties=&quot;&quot;" command="SELECT * FROM [Table036 (Page 57-62) (2)]"/>
  </connection>
  <connection id="19" xr16:uid="{48CB0DF0-E3B3-49A4-BB10-344043F3CC72}" keepAlive="1" name="Query - Table067 (Page 57-59)" description="Connection to the 'Table067 (Page 57-59)' query in the workbook." type="5" refreshedVersion="8" background="1" saveData="1">
    <dbPr connection="Provider=Microsoft.Mashup.OleDb.1;Data Source=$Workbook$;Location=&quot;Table067 (Page 57-59)&quot;;Extended Properties=&quot;&quot;" command="SELECT * FROM [Table067 (Page 57-59)]"/>
  </connection>
  <connection id="20" xr16:uid="{8AFE78F8-652D-41AA-8E71-DED27C0F1F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<sst xmlns="http://schemas.openxmlformats.org/spreadsheetml/2006/main" count="10988" uniqueCount="1678">
  <si>
    <t>CATEGORY</t>
  </si>
  <si>
    <t>METRIC TITLE</t>
  </si>
  <si>
    <t>METRIC DESCRIPTION</t>
  </si>
  <si>
    <t>AVERAGE TN COUNTY</t>
  </si>
  <si>
    <t>EMPTY SPACER</t>
  </si>
  <si>
    <t>YEAR of DATA</t>
  </si>
  <si>
    <t>SOURCE OF DATA</t>
  </si>
  <si>
    <t>NOTES</t>
  </si>
  <si>
    <t>Children</t>
  </si>
  <si>
    <t>Uninsured Children</t>
  </si>
  <si>
    <t>US Census Bureau, ACS 5-Yr Estimates</t>
  </si>
  <si>
    <t>Child Care Centers</t>
  </si>
  <si>
    <t>Number of child care centers per 1,000 population under 5 years old.</t>
  </si>
  <si>
    <t>9 for every 1k</t>
  </si>
  <si>
    <t>University of Wisconsin Population Health Institute - County Health Rankings</t>
  </si>
  <si>
    <t>Children in Single-Parent Households</t>
  </si>
  <si>
    <t>Percentage of children that live in a household headed by a single parent.</t>
  </si>
  <si>
    <t>Children in Food-Insecure Households</t>
  </si>
  <si>
    <t xml:space="preserve">the percent of children under age 18 living in households, where in the previous 12 months, there was an uncertainty of having, or an inability to acquire, enough food for all household members because of insufficient money or other resources. </t>
  </si>
  <si>
    <t>Feeding America - Map the Meal Gap</t>
  </si>
  <si>
    <t>Children in Poverty</t>
  </si>
  <si>
    <t>Children Receiving Public Assistance</t>
  </si>
  <si>
    <t>The percent of children ages 18 and under in households with Supplemental Security Income (SSI), cash public assistance income, or Food Stamps/SNAP in the previous 12 months.</t>
  </si>
  <si>
    <t>Youth Obesity</t>
  </si>
  <si>
    <t>Prevalence of Overweight or Obese 
(BMI ≥ 85th percentile) Assessed 
Students in Tennessee Public Schools 
by County</t>
  </si>
  <si>
    <t>2019-2020</t>
  </si>
  <si>
    <t>Tennessee Department of Education</t>
  </si>
  <si>
    <t>Economy</t>
  </si>
  <si>
    <t>Poverty</t>
  </si>
  <si>
    <t>Percent of people who had incomes below the federal poverty line ($27,740 for a family of four [2021])</t>
  </si>
  <si>
    <t>Unemployment</t>
  </si>
  <si>
    <t>U.S. Department of Labor, Bureau of Labor Statistics</t>
  </si>
  <si>
    <t>Population Growth</t>
  </si>
  <si>
    <t>U.S. Census Bureau, via Tennessee State Data Center</t>
  </si>
  <si>
    <t>GDP Growth</t>
  </si>
  <si>
    <t>U.S. Department of Commerce</t>
  </si>
  <si>
    <t>Cost of Living</t>
  </si>
  <si>
    <t xml:space="preserve">The annual cost of living for a family budget for a two-parent,two-child family, including housing, food, transportation, child care, health care, taxes, and other necessities. </t>
  </si>
  <si>
    <t>Economic Policy Institute</t>
  </si>
  <si>
    <t>Average Wages &amp; Salaries</t>
  </si>
  <si>
    <t>The average annual wage of employees received from employers for the provision of labor services.</t>
  </si>
  <si>
    <t>US Bureau of Economic Analysis</t>
  </si>
  <si>
    <t>Median Household Income</t>
  </si>
  <si>
    <t xml:space="preserve">The annual median income of all persons living in a household 15 years and older. </t>
  </si>
  <si>
    <t>Income Inequality</t>
  </si>
  <si>
    <t>The extent to which the distribution of income among individuals and households deviates from perfectly equal distribution (with 0 representing perfect equality)</t>
  </si>
  <si>
    <t>Employment Growth</t>
  </si>
  <si>
    <t xml:space="preserve">Percent change in the count of jobs, both full-time and part-time. </t>
  </si>
  <si>
    <t>2010 , 2022</t>
  </si>
  <si>
    <t>Overall Debt</t>
  </si>
  <si>
    <t>The share of people with a credit bureau record who have any debt in collections.</t>
  </si>
  <si>
    <t>Urban Institute</t>
  </si>
  <si>
    <t>Medical Debt in Collections</t>
  </si>
  <si>
    <t>The share of people with a credit bureau record who have medical debt in collections.</t>
  </si>
  <si>
    <t>Auto/Retail Loan Deliquency Rate</t>
  </si>
  <si>
    <t>The share of people with an auto loan or lease or a retail installment loan who are 60 or more days delinquent.</t>
  </si>
  <si>
    <t>Student Loan Holders in Default</t>
  </si>
  <si>
    <t>The share of people with any student loan debt who have student loan debt in collections/default.</t>
  </si>
  <si>
    <t xml:space="preserve">Economy </t>
  </si>
  <si>
    <t>Debt to Income Ratio</t>
  </si>
  <si>
    <t>The amount of debt individuals have relative to their annual income.</t>
  </si>
  <si>
    <t>US Federal Reserve</t>
  </si>
  <si>
    <t>Wage Gap</t>
  </si>
  <si>
    <t>Child Care Cost Burden</t>
  </si>
  <si>
    <t>Child care costs for a household with two children as a percent of median household income.</t>
  </si>
  <si>
    <t>Labor Force Participation Gap</t>
  </si>
  <si>
    <t>The difference between men and women's labor force participation rates.</t>
  </si>
  <si>
    <t>US Election Assistance Commission</t>
  </si>
  <si>
    <t>Elections &amp; Civic Life</t>
  </si>
  <si>
    <t>Voter Registration (Midterm Election - 2022)</t>
  </si>
  <si>
    <t>Voter Registration (Presidential Election - 2020)</t>
  </si>
  <si>
    <t>Provisional Ballots Rejected</t>
  </si>
  <si>
    <t>The number of provisional ballots cast in the 2022 election that were rejected.</t>
  </si>
  <si>
    <t>New Poll Workers</t>
  </si>
  <si>
    <t xml:space="preserve">The percent of poll workers who assisted with Election Day voting and/or early voting who were new. </t>
  </si>
  <si>
    <t>In-Person Election Day Voter Participation</t>
  </si>
  <si>
    <t>The percentage of voters who cast a ballot at a physical location on Election Day and whose ballot was counted.</t>
  </si>
  <si>
    <t>In-Person Early Voting Turnout</t>
  </si>
  <si>
    <t>The percentage of voters who cast a ballot at a physical polling location or election office before Election Day and whose ballot was counted.</t>
  </si>
  <si>
    <t>1 for every 398</t>
  </si>
  <si>
    <t>Environment &amp; Energy</t>
  </si>
  <si>
    <t>Air Pollution</t>
  </si>
  <si>
    <r>
      <t>The average daily density amounty of fine particulate matter in micrograms per cubic meter (PM</t>
    </r>
    <r>
      <rPr>
        <vertAlign val="subscript"/>
        <sz val="11"/>
        <color theme="1"/>
        <rFont val="Times New Roman"/>
        <family val="1"/>
      </rPr>
      <t>2.5</t>
    </r>
    <r>
      <rPr>
        <sz val="11"/>
        <color theme="1"/>
        <rFont val="Times New Roman"/>
        <family val="1"/>
      </rPr>
      <t>)</t>
    </r>
  </si>
  <si>
    <r>
      <t>7.7 PM</t>
    </r>
    <r>
      <rPr>
        <vertAlign val="subscript"/>
        <sz val="11"/>
        <color theme="1"/>
        <rFont val="Times New Roman"/>
        <family val="1"/>
      </rPr>
      <t>2.5</t>
    </r>
  </si>
  <si>
    <t>Women Living in Poverty</t>
  </si>
  <si>
    <t>The percent of women below the federal poverty line.</t>
  </si>
  <si>
    <t>Women Uninsured Rate</t>
  </si>
  <si>
    <t>Health</t>
  </si>
  <si>
    <t>Adult Obesity</t>
  </si>
  <si>
    <t xml:space="preserve">Percentage of the adult population (age 18 and older) that reports a body mass index (BMI) greater than or equal to 30 kg/m2 (age-adjusted). </t>
  </si>
  <si>
    <t>Adults Who Smoke</t>
  </si>
  <si>
    <t>Percentage of adults who are current smokers (age-adjusted).</t>
  </si>
  <si>
    <t>Adults with Diabetes</t>
  </si>
  <si>
    <t>Percentage of adults aged 20 and above with diagnosed diabetes (age-adjusted).</t>
  </si>
  <si>
    <t>Fatal Drug Overdoses</t>
  </si>
  <si>
    <t>The number of deaths due to drug injury of any intent (unintentional, suicide, homicide or undetermined) per 100,000 residents.</t>
  </si>
  <si>
    <t>62 per 100k</t>
  </si>
  <si>
    <t>Tennessee Department of Health</t>
  </si>
  <si>
    <t>When the number used to compute a rate is very small, the value is considered unstable. Therefore, to discourage misinterpretation of the data, rates are not calculated if the counts are lower than 10. Some counties are therefore missing rates.</t>
  </si>
  <si>
    <t>Black Uninsured Rate</t>
  </si>
  <si>
    <t>Percentage of adults under the age of 65 without health insurance who are African American.</t>
  </si>
  <si>
    <t>Hispanic/Latino Uninsured Rate</t>
  </si>
  <si>
    <t>Percentage of adults under the age of 65 without health insurance who are of Hispanic or Latino origin.</t>
  </si>
  <si>
    <t>Low-Income Uninsured</t>
  </si>
  <si>
    <t>Health Insurance Coverage of the Nonelderly (0-64) with Incomes below 100% Federal Poverty Level (FPL)</t>
  </si>
  <si>
    <t>Uninsured Rate</t>
  </si>
  <si>
    <t>Mental Health Providers</t>
  </si>
  <si>
    <t>2,570 to 1</t>
  </si>
  <si>
    <t>Opioid Prescriptions</t>
  </si>
  <si>
    <t>The prescriptions rate per 1,000 residents who filled opioid for pain and benzodiazepine prescriptions.</t>
  </si>
  <si>
    <t>807 per 1k</t>
  </si>
  <si>
    <t>Primary Care Physicians</t>
  </si>
  <si>
    <t>The ratio of population to primary care physicians.</t>
  </si>
  <si>
    <t>3,360 to 1</t>
  </si>
  <si>
    <t>Housing</t>
  </si>
  <si>
    <t>Housing Unit Growth</t>
  </si>
  <si>
    <t>Percent Change in the total number of housing units from 2010-2022</t>
  </si>
  <si>
    <t>Home Ownership Growth</t>
  </si>
  <si>
    <t>2017, 2022</t>
  </si>
  <si>
    <t>Renter Cost Burdened</t>
  </si>
  <si>
    <t>The percent of occupied units paying rent whose gross rent as a percentage of household income is greater than or equal to 30 percent.</t>
  </si>
  <si>
    <t>Home Ownership Cost Burdened</t>
  </si>
  <si>
    <t xml:space="preserve">The percent of owner occupied housing units, both with and without a mortgage, whose monthly owner costs as a percentage of household income is greater than or equal to 30 percent. </t>
  </si>
  <si>
    <t>Housing Cost Burdened</t>
  </si>
  <si>
    <t xml:space="preserve">The percent of occupied housing units, both renters and homeowners, whose housing expenditures are greater than or equal to 30% of their household income. </t>
  </si>
  <si>
    <t>Change in Median Rent</t>
  </si>
  <si>
    <t xml:space="preserve">The percent change in the cost of median rent from 2017 to 2022. </t>
  </si>
  <si>
    <t>New Home Sales</t>
  </si>
  <si>
    <t xml:space="preserve">The percentage of total home sales that are new homes. </t>
  </si>
  <si>
    <t>Tennessee Housing Development Agency</t>
  </si>
  <si>
    <t>Age of Housing Stock</t>
  </si>
  <si>
    <t>The percentage of a county's total housing stock built before 2000.</t>
  </si>
  <si>
    <t>Affordability of a Two-Bedroom Rental Unit</t>
  </si>
  <si>
    <t>The annual income necessary to afford a two-bedroom rental home at the Fair Market Rent.</t>
  </si>
  <si>
    <t>National Low-Income Housing Coalition</t>
  </si>
  <si>
    <t>Ownership Growth - African Americans</t>
  </si>
  <si>
    <t>The percent change in housing units occupied by African American owners from 2017 to 2022.</t>
  </si>
  <si>
    <t xml:space="preserve">This number should be used with caution, as some counties have experienced drastically different change rates. Should be presented in a county specific context. </t>
  </si>
  <si>
    <t>Ownership Growth - Hispanic/Latinos</t>
  </si>
  <si>
    <t>The percent change in housing units occupied by Hispanic or Latino owners from 2017 to 2022.</t>
  </si>
  <si>
    <t>Renter Growth - African Americans</t>
  </si>
  <si>
    <t xml:space="preserve">The percent change in rental housing units rented by African Americans from 2017 to 2022. </t>
  </si>
  <si>
    <t>Renter Growth - Hispanic/Latinos</t>
  </si>
  <si>
    <t>The percent change in rental housing units rented by people of Hispanic or Latino origin from 2017 to 2022.</t>
  </si>
  <si>
    <t xml:space="preserve">Housing </t>
  </si>
  <si>
    <t>Average Home Sale Price</t>
  </si>
  <si>
    <t>The average home sale price for the total number of home sales in 2022.</t>
  </si>
  <si>
    <t>Work Hours Needed to Afford a Two-Bedroom Rental Unit</t>
  </si>
  <si>
    <t xml:space="preserve">A renter earning the minimum wage in Tennessee ($7.25) must work this many hours per week to afford a two-bedroom rental home at the Fair Market Rent. </t>
  </si>
  <si>
    <t>95 hours per week</t>
  </si>
  <si>
    <t>Infrastructure &amp; Mobility</t>
  </si>
  <si>
    <t xml:space="preserve">Average Commute to Work </t>
  </si>
  <si>
    <t>Mean travel time to work of workers 16 years and over who did not work at home (minutes).</t>
  </si>
  <si>
    <t>27.8 minutes</t>
  </si>
  <si>
    <t>Residents Commuting to Work Outside the County of Residence</t>
  </si>
  <si>
    <t>Fatal Crash Rate</t>
  </si>
  <si>
    <t>The crash rate per 1,000 residents that resulted in a fatality.</t>
  </si>
  <si>
    <t>0.28 per 1k</t>
  </si>
  <si>
    <t>Tennessee Department of Safety &amp; Homeland Security</t>
  </si>
  <si>
    <t>Injury Crash Rate</t>
  </si>
  <si>
    <t>The crash rate per 1,000 residents that resulted in an injury.</t>
  </si>
  <si>
    <t>6.07 per 1k</t>
  </si>
  <si>
    <t>Broadband Access</t>
  </si>
  <si>
    <t>The percent of population living in census blocks without access to fixed broadband services at 25/3 Mbps or higher</t>
  </si>
  <si>
    <t>Federal Communications Commission</t>
  </si>
  <si>
    <t>Gigabyte Internet Availability</t>
  </si>
  <si>
    <t xml:space="preserve">The percent of population living in census blocks with access to download speeds of 1 gigabyte (GB) or higher. </t>
  </si>
  <si>
    <t>Number of Internet Providers</t>
  </si>
  <si>
    <t>Number of fixed broadband providers offering service to consumers at 25/3 Mbps or higher advertised speeds available to the 50th percentile of the population.</t>
  </si>
  <si>
    <t>This number should be used with caution and utilized in a county specific context. The number generally ranges from 0 to 2, so an average isnt super valuable.</t>
  </si>
  <si>
    <t>Rural Broadband Access</t>
  </si>
  <si>
    <t>Seniors Living in Poverty</t>
  </si>
  <si>
    <t>Percentage of adults aged 65 and older below the federal poverty line.</t>
  </si>
  <si>
    <t>Education</t>
  </si>
  <si>
    <t>High School Graduation Rate</t>
  </si>
  <si>
    <t>Public School Teacher Salary</t>
  </si>
  <si>
    <t>Bankruptcy Rate</t>
  </si>
  <si>
    <t>Low Birthweight</t>
  </si>
  <si>
    <t>Households Receiving Food Stamps</t>
  </si>
  <si>
    <t>Median Credit Score</t>
  </si>
  <si>
    <t>Life Expectancy</t>
  </si>
  <si>
    <t>Criminal Justice &amp; the Courts</t>
  </si>
  <si>
    <t>Incarceration Rate</t>
  </si>
  <si>
    <t>Nonprofit Giving</t>
  </si>
  <si>
    <t>Contributions per capita to 501©3, educational non-profits, and foundations.</t>
  </si>
  <si>
    <t>Gender</t>
  </si>
  <si>
    <t>Infrastructure</t>
  </si>
  <si>
    <t>Deficient Bridges</t>
  </si>
  <si>
    <t>Road Quality</t>
  </si>
  <si>
    <t>METRIC CATEGORY</t>
  </si>
  <si>
    <t>SENIORS + ECONOMY</t>
  </si>
  <si>
    <t>CHILDREN + ECONOMY</t>
  </si>
  <si>
    <t>GENDER + ECONOMY</t>
  </si>
  <si>
    <t>ECONOMY</t>
  </si>
  <si>
    <t>METRIC TITLE(S):</t>
  </si>
  <si>
    <t>Children Living in Poverty</t>
  </si>
  <si>
    <t xml:space="preserve">METRIC DESCRIPTION: </t>
  </si>
  <si>
    <t>The percent of people under the age of 18 who live in families with incomes below the federal poverty line.</t>
  </si>
  <si>
    <t>UNIT OF MEASUREMENT</t>
  </si>
  <si>
    <t>Percent</t>
  </si>
  <si>
    <t>SOURCE:</t>
  </si>
  <si>
    <t>2021 American Community Survey, 5-Year Estimates, Table S1701 - Poverty Status in the Past 12 Months</t>
  </si>
  <si>
    <t>TABLE TITLE/REFERENCE</t>
  </si>
  <si>
    <t>TABLE S1701 - Poverty Status in the Past 12 Months, AGE 65 and up</t>
  </si>
  <si>
    <t>TABLE S1701 - Poverty Status in the Past 12 Months, Under 18 years</t>
  </si>
  <si>
    <t>TABLE S1701 - Poverty Status in the Past 12 Months, Sex - Femaile</t>
  </si>
  <si>
    <t>TABLE S1701 - Poverty Status in the Past 12 Months, population for whom poverty status is determined</t>
  </si>
  <si>
    <t>COUNTY</t>
  </si>
  <si>
    <t>Total eligible population</t>
  </si>
  <si>
    <t>Age 65+ pop. # below poverty</t>
  </si>
  <si>
    <t>Age 65+ %below poverty</t>
  </si>
  <si>
    <t>Age (under 18) pop. # below poverty</t>
  </si>
  <si>
    <t>Age (under 18) %below poverty</t>
  </si>
  <si>
    <t>Sex - Female % below poverty</t>
  </si>
  <si>
    <t>Pop. # below poverty level</t>
  </si>
  <si>
    <t>% below Poverty Level</t>
  </si>
  <si>
    <t>Anderson</t>
  </si>
  <si>
    <t>Bedford</t>
  </si>
  <si>
    <t>Benton</t>
  </si>
  <si>
    <t>Bledsoe</t>
  </si>
  <si>
    <t>Blount</t>
  </si>
  <si>
    <t>Bradley</t>
  </si>
  <si>
    <t xml:space="preserve">  </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</si>
  <si>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</si>
  <si>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</si>
  <si>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</si>
  <si>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</si>
  <si>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</si>
  <si>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</si>
  <si>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</si>
  <si>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</si>
  <si>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</si>
  <si>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</si>
  <si>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</si>
  <si>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</si>
  <si>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</si>
  <si>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</si>
  <si>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</si>
  <si>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</si>
  <si>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</si>
  <si>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</si>
  <si>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</si>
  <si>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</si>
  <si>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</si>
  <si>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</si>
  <si>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</si>
  <si>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</si>
  <si>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</si>
  <si>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</si>
  <si>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</si>
  <si>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</si>
  <si>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</si>
  <si>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</si>
  <si>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</si>
  <si>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</si>
  <si>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</si>
  <si>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</si>
  <si>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</si>
  <si>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</si>
  <si>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</si>
  <si>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</si>
  <si>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</si>
  <si>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</si>
  <si>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</si>
  <si>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</si>
  <si>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</si>
  <si>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</si>
  <si>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</si>
  <si>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</si>
  <si>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</si>
  <si>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McMinn</t>
  </si>
  <si>
    <t>McNairy</t>
  </si>
  <si>
    <t>Macon</t>
  </si>
  <si>
    <t>Madison</t>
  </si>
  <si>
    <t>Marion</t>
  </si>
  <si>
    <t>Marshall</t>
  </si>
  <si>
    <t>Maury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</si>
  <si>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</si>
  <si>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</si>
  <si>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</si>
  <si>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</si>
  <si>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</si>
  <si>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</si>
  <si>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</si>
  <si>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</si>
  <si>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</si>
  <si>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</si>
  <si>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</si>
  <si>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</si>
  <si>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</si>
  <si>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</si>
  <si>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</si>
  <si>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</si>
  <si>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</si>
  <si>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</si>
  <si>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</si>
  <si>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</si>
  <si>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</si>
  <si>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</si>
  <si>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</si>
  <si>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</si>
  <si>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</si>
  <si>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</si>
  <si>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</si>
  <si>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</si>
  <si>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</si>
  <si>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</si>
  <si>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</si>
  <si>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</si>
  <si>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</si>
  <si>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</si>
  <si>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</si>
  <si>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Percent of the labor force who are unemployed</t>
  </si>
  <si>
    <t>US Bureau of Labor Statistics, Local Area Unemployment Statistics</t>
  </si>
  <si>
    <t>YEAR</t>
  </si>
  <si>
    <t>2022 annual averages</t>
  </si>
  <si>
    <t>Labor force data by county, 2022 annual averages</t>
  </si>
  <si>
    <t>Labor Force</t>
  </si>
  <si>
    <t>Employed</t>
  </si>
  <si>
    <t>Unemployed</t>
  </si>
  <si>
    <t>Unemployment Rate (%)</t>
  </si>
  <si>
    <t>CAINC30 Economic Profile</t>
  </si>
  <si>
    <t xml:space="preserve">Growth 2010 - 2022 </t>
  </si>
  <si>
    <t>Population growth year over year.</t>
  </si>
  <si>
    <t>TN State Data Center, UTK Boyd Center for Business and Economic Research</t>
  </si>
  <si>
    <t>Tennessee County Population: Decennial Census, 2022 Population Estimates and Change</t>
  </si>
  <si>
    <t>2010
(Apr. 1)</t>
  </si>
  <si>
    <t>2020
(Apr. 1)</t>
  </si>
  <si>
    <t>Change
'10 to '20</t>
  </si>
  <si>
    <t>Change
'10 to '20 (%)</t>
  </si>
  <si>
    <t>2022 Estimate
(July 1)</t>
  </si>
  <si>
    <t>Change '21 to '22
(July 1) (%)</t>
  </si>
  <si>
    <t>percent change of a county's annual real Gross Domestic Product</t>
  </si>
  <si>
    <t>US Department of Commerce - Bureau of Economic Analysis</t>
  </si>
  <si>
    <t/>
  </si>
  <si>
    <t>Real gross domestic product</t>
  </si>
  <si>
    <t>Percent change from preceding period</t>
  </si>
  <si>
    <t>Rank in state</t>
  </si>
  <si>
    <t>Percent change</t>
  </si>
  <si>
    <t>Tennessee</t>
  </si>
  <si>
    <t>--</t>
  </si>
  <si>
    <t>2020 US Dollar ($)</t>
  </si>
  <si>
    <t>Economic Policy Institute - Family Budget Calculator</t>
  </si>
  <si>
    <t>https://www.epi.org/resources/budget/budget-map/</t>
  </si>
  <si>
    <t>Economic Policy Institute - Family Budget Calculator, March 2022</t>
  </si>
  <si>
    <t>MONTHLY</t>
  </si>
  <si>
    <t>ANNUAL</t>
  </si>
  <si>
    <t>Food</t>
  </si>
  <si>
    <t>Transportation</t>
  </si>
  <si>
    <t>Healthcare</t>
  </si>
  <si>
    <t xml:space="preserve">Other Necessities </t>
  </si>
  <si>
    <t>Childcare</t>
  </si>
  <si>
    <t>Taxes</t>
  </si>
  <si>
    <t>TOTAL</t>
  </si>
  <si>
    <t>2023 County Health Rankings - Child Care Cost Burden (The Living Wage Calculator; Small Area Income and Poverty Estimates (2022 and 2021))</t>
  </si>
  <si>
    <t>% of Household Income Required for Child Care Expenses</t>
  </si>
  <si>
    <t>US Dollar ($)</t>
  </si>
  <si>
    <t>US Census Bureau - American Community Survey 5-Year Estimates</t>
  </si>
  <si>
    <t>S1901 - Income in the Past 12 Months</t>
  </si>
  <si>
    <t>Median HH Income</t>
  </si>
  <si>
    <t>The average wage of employees received from employers for the provision of labor services.</t>
  </si>
  <si>
    <t>Gini coefficient</t>
  </si>
  <si>
    <t>B19083 - Gini Index of Income Inequality</t>
  </si>
  <si>
    <t>Gini Index</t>
  </si>
  <si>
    <t xml:space="preserve">Anderson </t>
  </si>
  <si>
    <t xml:space="preserve">Bedford </t>
  </si>
  <si>
    <t xml:space="preserve">Benton </t>
  </si>
  <si>
    <t xml:space="preserve">Bledsoe </t>
  </si>
  <si>
    <t xml:space="preserve">Blount </t>
  </si>
  <si>
    <t xml:space="preserve">Bradley </t>
  </si>
  <si>
    <t xml:space="preserve">Campbell </t>
  </si>
  <si>
    <t xml:space="preserve">Cannon </t>
  </si>
  <si>
    <t xml:space="preserve">Carroll </t>
  </si>
  <si>
    <t xml:space="preserve">Carter </t>
  </si>
  <si>
    <t xml:space="preserve">Cheatham </t>
  </si>
  <si>
    <t xml:space="preserve">Chester </t>
  </si>
  <si>
    <t xml:space="preserve">Claiborne </t>
  </si>
  <si>
    <t xml:space="preserve">Clay </t>
  </si>
  <si>
    <t xml:space="preserve">Cocke </t>
  </si>
  <si>
    <t xml:space="preserve">Coffee </t>
  </si>
  <si>
    <t xml:space="preserve">Crockett </t>
  </si>
  <si>
    <t xml:space="preserve">Cumberland </t>
  </si>
  <si>
    <t xml:space="preserve">Davidson </t>
  </si>
  <si>
    <t xml:space="preserve">Decatur </t>
  </si>
  <si>
    <t xml:space="preserve">DeKalb </t>
  </si>
  <si>
    <t xml:space="preserve">Dickson </t>
  </si>
  <si>
    <t xml:space="preserve">Dyer </t>
  </si>
  <si>
    <t xml:space="preserve">Fayette </t>
  </si>
  <si>
    <t xml:space="preserve">Fentress </t>
  </si>
  <si>
    <t xml:space="preserve">Franklin </t>
  </si>
  <si>
    <t xml:space="preserve">Gibson </t>
  </si>
  <si>
    <t xml:space="preserve">Giles </t>
  </si>
  <si>
    <t xml:space="preserve">Grainger </t>
  </si>
  <si>
    <t xml:space="preserve">Greene </t>
  </si>
  <si>
    <t xml:space="preserve">Grundy </t>
  </si>
  <si>
    <t xml:space="preserve">Hamblen </t>
  </si>
  <si>
    <t xml:space="preserve">Hamilton </t>
  </si>
  <si>
    <t xml:space="preserve">Hancock </t>
  </si>
  <si>
    <t xml:space="preserve">Hardeman </t>
  </si>
  <si>
    <t xml:space="preserve">Hardin </t>
  </si>
  <si>
    <t xml:space="preserve">Hawkins </t>
  </si>
  <si>
    <t xml:space="preserve">Haywood </t>
  </si>
  <si>
    <t xml:space="preserve">Henderson </t>
  </si>
  <si>
    <t xml:space="preserve">Henry </t>
  </si>
  <si>
    <t xml:space="preserve">Hickman </t>
  </si>
  <si>
    <t xml:space="preserve">Houston </t>
  </si>
  <si>
    <t xml:space="preserve">Humphreys </t>
  </si>
  <si>
    <t xml:space="preserve">Jackson </t>
  </si>
  <si>
    <t xml:space="preserve">Jefferson </t>
  </si>
  <si>
    <t xml:space="preserve">Johnson </t>
  </si>
  <si>
    <t xml:space="preserve">Knox </t>
  </si>
  <si>
    <t xml:space="preserve">Lake </t>
  </si>
  <si>
    <t xml:space="preserve">Lauderdale </t>
  </si>
  <si>
    <t xml:space="preserve">Lawrence </t>
  </si>
  <si>
    <t xml:space="preserve">Lewis </t>
  </si>
  <si>
    <t xml:space="preserve">Lincoln </t>
  </si>
  <si>
    <t xml:space="preserve">Loudon </t>
  </si>
  <si>
    <t xml:space="preserve">McMinn </t>
  </si>
  <si>
    <t xml:space="preserve">McNairy </t>
  </si>
  <si>
    <t xml:space="preserve">Macon </t>
  </si>
  <si>
    <t xml:space="preserve">Madison </t>
  </si>
  <si>
    <t xml:space="preserve">Marion </t>
  </si>
  <si>
    <t xml:space="preserve">Marshall </t>
  </si>
  <si>
    <t xml:space="preserve">Maury </t>
  </si>
  <si>
    <t xml:space="preserve">Meigs </t>
  </si>
  <si>
    <t xml:space="preserve">Monroe </t>
  </si>
  <si>
    <t xml:space="preserve">Montgomery </t>
  </si>
  <si>
    <t xml:space="preserve">Moore </t>
  </si>
  <si>
    <t xml:space="preserve">Morgan </t>
  </si>
  <si>
    <t xml:space="preserve">Obion </t>
  </si>
  <si>
    <t xml:space="preserve">Overton </t>
  </si>
  <si>
    <t xml:space="preserve">Perry </t>
  </si>
  <si>
    <t xml:space="preserve">Pickett </t>
  </si>
  <si>
    <t xml:space="preserve">Polk </t>
  </si>
  <si>
    <t xml:space="preserve">Putnam </t>
  </si>
  <si>
    <t xml:space="preserve">Rhea </t>
  </si>
  <si>
    <t xml:space="preserve">Roane </t>
  </si>
  <si>
    <t xml:space="preserve">Robertson </t>
  </si>
  <si>
    <t xml:space="preserve">Rutherford </t>
  </si>
  <si>
    <t xml:space="preserve">Scott </t>
  </si>
  <si>
    <t xml:space="preserve">Sequatchie </t>
  </si>
  <si>
    <t xml:space="preserve">Sevier </t>
  </si>
  <si>
    <t xml:space="preserve">Shelby </t>
  </si>
  <si>
    <t xml:space="preserve">Smith </t>
  </si>
  <si>
    <t xml:space="preserve">Stewart </t>
  </si>
  <si>
    <t xml:space="preserve">Sullivan </t>
  </si>
  <si>
    <t xml:space="preserve">Sumner </t>
  </si>
  <si>
    <t xml:space="preserve">Tipton </t>
  </si>
  <si>
    <t xml:space="preserve">Trousdale </t>
  </si>
  <si>
    <t xml:space="preserve">Unicoi </t>
  </si>
  <si>
    <t xml:space="preserve">Union </t>
  </si>
  <si>
    <t xml:space="preserve">Van Buren </t>
  </si>
  <si>
    <t xml:space="preserve">Warren </t>
  </si>
  <si>
    <t xml:space="preserve">Washington </t>
  </si>
  <si>
    <t xml:space="preserve">Wayne </t>
  </si>
  <si>
    <t xml:space="preserve">Weakley </t>
  </si>
  <si>
    <t xml:space="preserve">White </t>
  </si>
  <si>
    <t xml:space="preserve">Williamson </t>
  </si>
  <si>
    <t xml:space="preserve">Wilson </t>
  </si>
  <si>
    <t>The difference between men and women's labor force participate rates</t>
  </si>
  <si>
    <t>Note: In instances where LFPG is negative, women's participation in the workforce exceeds men's</t>
  </si>
  <si>
    <t>S2301 - Employment Status</t>
  </si>
  <si>
    <t>Men's LFPR</t>
  </si>
  <si>
    <t>Women's LFPR</t>
  </si>
  <si>
    <t>Difference</t>
  </si>
  <si>
    <t>Auto Loan Deliquency Rate</t>
  </si>
  <si>
    <t>The share of people with an auto loan or lease or a retail installment loan who are 60 or more days delinquent</t>
  </si>
  <si>
    <t>Urban Institute's 2023 Debt in America Dataset</t>
  </si>
  <si>
    <t>Share with any debt in collections, All</t>
  </si>
  <si>
    <t>Median debt in collections, All</t>
  </si>
  <si>
    <t>Credit card debt delinquency rate, All</t>
  </si>
  <si>
    <t>Share with medical debt in collections, All</t>
  </si>
  <si>
    <t>Median medical debt in collections, All</t>
  </si>
  <si>
    <t>Share without health insurance coverage, All</t>
  </si>
  <si>
    <t>Auto/retail loan delinquency rate, all</t>
  </si>
  <si>
    <t>Share with auto loan debt (those w/ auto loan or lease)</t>
  </si>
  <si>
    <t>Share with auto or retail loan debt (retail installment loans)</t>
  </si>
  <si>
    <t>Share of Student Loan Holders with Student Debt in Collections, All</t>
  </si>
  <si>
    <t>Share with student loan debt, All</t>
  </si>
  <si>
    <t>Median amount student loan debt, All</t>
  </si>
  <si>
    <t>NA</t>
  </si>
  <si>
    <t>HEALTH</t>
  </si>
  <si>
    <t>Ratio</t>
  </si>
  <si>
    <t>U.S. Federal Reserve</t>
  </si>
  <si>
    <t>TN STATEWIDE</t>
  </si>
  <si>
    <t>Women's earnings as a percentage of men's</t>
  </si>
  <si>
    <t>S2412 - Occupation by Sex and median Earnings in the Past 12 Months (In 2022 Inflation-Adjusted Dollars) for the Full-Time, Year-Round Civilian Employed Population 16 Years and Over)</t>
  </si>
  <si>
    <t>Median Earnings (Male - $)</t>
  </si>
  <si>
    <t>Median Earnings (Female - $)</t>
  </si>
  <si>
    <t>Median Vantage score (300 to 850) of people with a credit bureau record.</t>
  </si>
  <si>
    <t>Credit Score</t>
  </si>
  <si>
    <t>County-level COVID-19 Credit Health Data</t>
  </si>
  <si>
    <t>Median Credit Score, All</t>
  </si>
  <si>
    <t>Uninsured Rates</t>
  </si>
  <si>
    <t>Percentage of children under age 19 without health insurance.</t>
  </si>
  <si>
    <t>Percentage of adults under the age of 65 without health insurance.</t>
  </si>
  <si>
    <t>Percentage of adults under the age of 65 without health insurance who are women.</t>
  </si>
  <si>
    <t>US Census Bureau - 2021 ACS 5-Year Estimates</t>
  </si>
  <si>
    <t>DP03 - Selected Economic Characteristics</t>
  </si>
  <si>
    <t>S2701- Selected Characteristics of Health Insurance Converage in the US</t>
  </si>
  <si>
    <t># Uninsured Children</t>
  </si>
  <si>
    <t>% Uninsured Children</t>
  </si>
  <si>
    <t># Uninsured Adults</t>
  </si>
  <si>
    <t>% Uninsured Adults</t>
  </si>
  <si>
    <t># Uninsured Af. Am.</t>
  </si>
  <si>
    <t>% Uninsured Af. Am.</t>
  </si>
  <si>
    <t># Uninsured Hispanic/Latino</t>
  </si>
  <si>
    <t>% Uninsured Hispanic/Latino</t>
  </si>
  <si>
    <t># Low-Income Uninsured</t>
  </si>
  <si>
    <t>% Low-Income Uninsured</t>
  </si>
  <si>
    <t># Uninsured Women</t>
  </si>
  <si>
    <t>% Uninsured Women</t>
  </si>
  <si>
    <t>-</t>
  </si>
  <si>
    <t>originally from the CDC BRFSS 2020</t>
  </si>
  <si>
    <t>TN Department of Education, Coordinated School Health, 2019-2020</t>
  </si>
  <si>
    <t>2023 County Health Rankings - Adult Obesity</t>
  </si>
  <si>
    <t>% of Adults w/ Obesity</t>
  </si>
  <si>
    <t>% of Children w/ Obesity</t>
  </si>
  <si>
    <t>2023 County Health Rankings - Adult Smoking</t>
  </si>
  <si>
    <t>% of Adults Reporting Currently Smoking</t>
  </si>
  <si>
    <t>2023 County Health Rankings - Diabetes Prevalence</t>
  </si>
  <si>
    <t>% of adults with diabetes</t>
  </si>
  <si>
    <t>Rate ( x per 100k)</t>
  </si>
  <si>
    <t>When the number used to compute a rate is very small, the value is considered unstable. Therefore, to discourage misinterpretation of the data, rates are not calculated if the counts are lower than 10.</t>
  </si>
  <si>
    <t>Tennessee Department of Health - Tennessee Drug Overdose Dashboard</t>
  </si>
  <si>
    <t>All Drug Overdose Deaths, Rate, 2021</t>
  </si>
  <si>
    <t>Fatality Rate (x per 100k residents)</t>
  </si>
  <si>
    <t>Count (Total # of Deaths)</t>
  </si>
  <si>
    <t>Prescription rate per 1,000 residents who filled opioid for pain and benzodiazepine prescriptions.</t>
  </si>
  <si>
    <t>Rate ( x per 1k)</t>
  </si>
  <si>
    <t>All Opioids for Pain, Rate, 2022</t>
  </si>
  <si>
    <t>Rate (x per 1k population)</t>
  </si>
  <si>
    <t># of Unique Patients</t>
  </si>
  <si>
    <t># of Prescriptions filled</t>
  </si>
  <si>
    <t>The ratio of population to mental health providers</t>
  </si>
  <si>
    <t>Ratio (For every X number of people there is 1 mental health provider)</t>
  </si>
  <si>
    <t>2023 County Health Rankings - Mental Health Providers (CMS, National Provider Identification 2022)</t>
  </si>
  <si>
    <t># of mental Health Providers</t>
  </si>
  <si>
    <t>Ratio (For every X number of people there is 1 primary care physician)</t>
  </si>
  <si>
    <t>2023 County Health Rankings - Area Health Resource File/ American Medical Association, 2020)</t>
  </si>
  <si>
    <t>HOUSING</t>
  </si>
  <si>
    <t>US Census Bureau, ACS 5-year Estimates</t>
  </si>
  <si>
    <t>2010, 2022</t>
  </si>
  <si>
    <t>DP04 - Selected Housing Characteristics</t>
  </si>
  <si>
    <t>% change</t>
  </si>
  <si>
    <t>S1101 - Households and Families</t>
  </si>
  <si>
    <t>2017 5-YR ACS (2013-2017)</t>
  </si>
  <si>
    <t>2022 5-YR ACS (2018-2022)</t>
  </si>
  <si>
    <t>Total Households</t>
  </si>
  <si>
    <t>% Owner-Occupied HH</t>
  </si>
  <si>
    <t># Owner-Occupied HH</t>
  </si>
  <si>
    <t>% Change from 2017-2022</t>
  </si>
  <si>
    <t># of Occupied Units in Which Renters Are Cost Burdened</t>
  </si>
  <si>
    <t>% Cost Burdened Renter</t>
  </si>
  <si>
    <t>Total Renter Occupied Units Paying Rent</t>
  </si>
  <si>
    <t># owner Occupied Housing Units That Are Cost Burdened</t>
  </si>
  <si>
    <t xml:space="preserve">% Owner Occupied Cost Burdened Units </t>
  </si>
  <si>
    <t>Total Owner Occupied Housing Units (w/ &amp; w/o a mortgage)</t>
  </si>
  <si>
    <t>Total # of Cost Burdened Households</t>
  </si>
  <si>
    <t>% of Total Households Are Cost Burdened</t>
  </si>
  <si>
    <t>Total # of Occupied Units</t>
  </si>
  <si>
    <t>"</t>
  </si>
  <si>
    <t>https://nlihc.org/oor/state/tn</t>
  </si>
  <si>
    <t>Median Rent ($)</t>
  </si>
  <si>
    <t>% Change</t>
  </si>
  <si>
    <t>Rent affordable at median renter household income (2023)</t>
  </si>
  <si>
    <t>Anderson County</t>
  </si>
  <si>
    <t>Bedford County</t>
  </si>
  <si>
    <t>Benton County</t>
  </si>
  <si>
    <t>Bledsoe County</t>
  </si>
  <si>
    <t>Blount County</t>
  </si>
  <si>
    <t>Bradley County</t>
  </si>
  <si>
    <t>Campbell County</t>
  </si>
  <si>
    <t>Cannon County</t>
  </si>
  <si>
    <t>Carroll County</t>
  </si>
  <si>
    <t>Carter County</t>
  </si>
  <si>
    <t>Cheatham County</t>
  </si>
  <si>
    <t>Chester County</t>
  </si>
  <si>
    <t>Claiborne County</t>
  </si>
  <si>
    <t>Clay County</t>
  </si>
  <si>
    <t>Cocke County</t>
  </si>
  <si>
    <t>Coffee County</t>
  </si>
  <si>
    <t>Crockett County</t>
  </si>
  <si>
    <t>Cumberland County</t>
  </si>
  <si>
    <t>Davidson County</t>
  </si>
  <si>
    <t>Decatur County</t>
  </si>
  <si>
    <t>DeKalb County</t>
  </si>
  <si>
    <t>Dickson County</t>
  </si>
  <si>
    <t>Dyer County</t>
  </si>
  <si>
    <t>Fayette County</t>
  </si>
  <si>
    <t>Fentress County</t>
  </si>
  <si>
    <t>Franklin County</t>
  </si>
  <si>
    <t>Gibson County</t>
  </si>
  <si>
    <t>Giles County</t>
  </si>
  <si>
    <t>Grainger County</t>
  </si>
  <si>
    <t>Greene County</t>
  </si>
  <si>
    <t>Grundy County</t>
  </si>
  <si>
    <t>Hamblen County</t>
  </si>
  <si>
    <t>Hamilton County</t>
  </si>
  <si>
    <t>Hancock County</t>
  </si>
  <si>
    <t>Hardeman County</t>
  </si>
  <si>
    <t>Hardin County</t>
  </si>
  <si>
    <t>Hawkins County</t>
  </si>
  <si>
    <t>Haywood County</t>
  </si>
  <si>
    <t>Henderson County</t>
  </si>
  <si>
    <t>Henry County</t>
  </si>
  <si>
    <t>Hickman County</t>
  </si>
  <si>
    <t>Houston County</t>
  </si>
  <si>
    <t>Humphreys County</t>
  </si>
  <si>
    <t>Jackson County</t>
  </si>
  <si>
    <t>Jefferson County</t>
  </si>
  <si>
    <t>Johnson County</t>
  </si>
  <si>
    <t>Knox County</t>
  </si>
  <si>
    <t>Lake County</t>
  </si>
  <si>
    <t>Lauderdale County</t>
  </si>
  <si>
    <t>Lawrence County</t>
  </si>
  <si>
    <t>Lewis County</t>
  </si>
  <si>
    <t>Lincoln County</t>
  </si>
  <si>
    <t>Loudon County</t>
  </si>
  <si>
    <t>McMinn County</t>
  </si>
  <si>
    <t>McNairy County</t>
  </si>
  <si>
    <t>Macon County</t>
  </si>
  <si>
    <t>Madison County</t>
  </si>
  <si>
    <t>Marion County</t>
  </si>
  <si>
    <t>Marshall County</t>
  </si>
  <si>
    <t>Maury County</t>
  </si>
  <si>
    <t>Meigs County</t>
  </si>
  <si>
    <t>Monroe County</t>
  </si>
  <si>
    <t>Montgomery County</t>
  </si>
  <si>
    <t>Moore County</t>
  </si>
  <si>
    <t>Morgan County</t>
  </si>
  <si>
    <t>Obion County</t>
  </si>
  <si>
    <t>Overton County</t>
  </si>
  <si>
    <t>Perry County</t>
  </si>
  <si>
    <t>Pickett County</t>
  </si>
  <si>
    <t>Polk County</t>
  </si>
  <si>
    <t>Putnam County</t>
  </si>
  <si>
    <t>Rhea County</t>
  </si>
  <si>
    <t>Roane County</t>
  </si>
  <si>
    <t>Robertson County</t>
  </si>
  <si>
    <t>Rutherford County</t>
  </si>
  <si>
    <t>Scott County</t>
  </si>
  <si>
    <t>Sequatchie County</t>
  </si>
  <si>
    <t>Sevier County</t>
  </si>
  <si>
    <t>Shelby County</t>
  </si>
  <si>
    <t>Smith County</t>
  </si>
  <si>
    <t>Stewart County</t>
  </si>
  <si>
    <t>Sullivan County</t>
  </si>
  <si>
    <t>Sumner County</t>
  </si>
  <si>
    <t>Tipton County</t>
  </si>
  <si>
    <t>Trousdale County</t>
  </si>
  <si>
    <t>Unicoi County</t>
  </si>
  <si>
    <t>Union County</t>
  </si>
  <si>
    <t>Van Buren County</t>
  </si>
  <si>
    <t>Warren County</t>
  </si>
  <si>
    <t>Washington County</t>
  </si>
  <si>
    <t>Wayne County</t>
  </si>
  <si>
    <t>Weakley County</t>
  </si>
  <si>
    <t>White County</t>
  </si>
  <si>
    <t>Williamson County</t>
  </si>
  <si>
    <t>Wilson County</t>
  </si>
  <si>
    <t>US Dollars ($)</t>
  </si>
  <si>
    <t>2022 Home Sales By County</t>
  </si>
  <si>
    <t>Average Home Sale Price ($)</t>
  </si>
  <si>
    <t>Total Home Sales</t>
  </si>
  <si>
    <t>% of Total Home Sales That Are New</t>
  </si>
  <si>
    <t>Built 2020 or later</t>
  </si>
  <si>
    <t>Built 2010 to 2019</t>
  </si>
  <si>
    <t>Built 2000 to 2009</t>
  </si>
  <si>
    <t>Built 1990 to 1999</t>
  </si>
  <si>
    <t>Built 1980 to 1989</t>
  </si>
  <si>
    <t>Built 1970 to 1979</t>
  </si>
  <si>
    <t>Built 1960 to 1969</t>
  </si>
  <si>
    <t>Built 1950 to 1959</t>
  </si>
  <si>
    <t>Built 1940 to 1949</t>
  </si>
  <si>
    <t>Built 1939 or earlier</t>
  </si>
  <si>
    <t>TOTAL          Pre-2000</t>
  </si>
  <si>
    <t>TOTAL Housing Units</t>
  </si>
  <si>
    <t>% of Total Built Pre-2000</t>
  </si>
  <si>
    <t>Annual Income Needed to Afford FMR (Fair Market Rent) Two-Bedroom</t>
  </si>
  <si>
    <t>30% = of Annual Income is Affordable</t>
  </si>
  <si>
    <t>Annual Income needed to afford 2 bdrm FMR</t>
  </si>
  <si>
    <t>Monthly Two bedroom FMR</t>
  </si>
  <si>
    <t>Annual 2BR FMR (Monthly*12)</t>
  </si>
  <si>
    <t>Estimated median renter household income</t>
  </si>
  <si>
    <t>Hours</t>
  </si>
  <si>
    <t>Work Hours/Week at MinimumWage Needed to Afford AMR (2BR)</t>
  </si>
  <si>
    <t>Two bedroom FMR</t>
  </si>
  <si>
    <t>Work hours/week at min. wage needed to afford 2BR FMR</t>
  </si>
  <si>
    <t># of jobs at min. wage needed to afford a 2 BR FMR</t>
  </si>
  <si>
    <t>US Census Bureau, 5-YR ACS Estimates</t>
  </si>
  <si>
    <t>S2502 - Demographic Characteristics for Occupied Housing Units</t>
  </si>
  <si>
    <t>2017 5-Yr ACS Owner-Occupied (Af. Am.)</t>
  </si>
  <si>
    <t>2022 5-Yr ACS Owner-Occupied (Af. Am.)</t>
  </si>
  <si>
    <t>2017 5-Yr ACS Owner-Occupied (Hisp.)</t>
  </si>
  <si>
    <t>2022 5-Yr ACS Owner-Occupied (Hisp.)</t>
  </si>
  <si>
    <t>2017 5-Yr ACS Renter-Occupied (Af. Am.)</t>
  </si>
  <si>
    <t>2022 5-Yr ACS Renter-Occupied (Af. Am.)</t>
  </si>
  <si>
    <t>2017 5-Yr ACS Renter-Occupied (Hisp.)</t>
  </si>
  <si>
    <t>2022 5-Yr ACS Renter-Occupied (Hisp.)</t>
  </si>
  <si>
    <t>(2017) Total Owner-Occupied Housing Units</t>
  </si>
  <si>
    <t>(2022) Total Owner-Occupied Housing Units</t>
  </si>
  <si>
    <t>(2017) Total Renter-Occupied Housing Units</t>
  </si>
  <si>
    <t>(2022) Total Renter-Occupied Housing Units</t>
  </si>
  <si>
    <t>CIVIC LIFE</t>
  </si>
  <si>
    <t xml:space="preserve">
CVAP is an estimate of the number of citizens of voting age; provided by the US Census Bureau. For the 2022 EAVS, this tool uses the 5-year ACS estimate for 2021 at the county level (aggregated at the state level when appropriate), which is slightly different and yields slightly different results than the 2021 1-year ACS estimate at the state level used in the EAVS report.  Some states and jurisdictions may report an active CVAP registration rate of 100% or more. This is because the 2021 CVAP was used to calculate the 2022 registration rate and because due to federal law, some ineligible voters may take up to two full election cycles to be removed from the voter registration rolls.
 </t>
  </si>
  <si>
    <t>Percent of eligible citizens registered to vote in 2022.</t>
  </si>
  <si>
    <t>A1a of EAVS survey data</t>
  </si>
  <si>
    <t>F1a of EAVS survey data</t>
  </si>
  <si>
    <t xml:space="preserve">TOTAL CVAP </t>
  </si>
  <si>
    <t>Total Registered Voters</t>
  </si>
  <si>
    <t>Total Votes Cast</t>
  </si>
  <si>
    <t>Total Votes Cast as % of Registered Voters</t>
  </si>
  <si>
    <t>Percent of eligible citizens registered to vote in 2020.</t>
  </si>
  <si>
    <t>Registered Voters</t>
  </si>
  <si>
    <r>
      <t xml:space="preserve">The percentage of voters who cast a ballot at a physical location </t>
    </r>
    <r>
      <rPr>
        <u/>
        <sz val="10"/>
        <rFont val="Arial"/>
        <family val="2"/>
      </rPr>
      <t>on</t>
    </r>
    <r>
      <rPr>
        <sz val="10"/>
        <rFont val="Arial"/>
        <family val="2"/>
      </rPr>
      <t xml:space="preserve"> Election Day and whose ballot was counted.</t>
    </r>
  </si>
  <si>
    <r>
      <t xml:space="preserve">The percentage of voters who cast a ballot at a physical polling location or election office </t>
    </r>
    <r>
      <rPr>
        <u/>
        <sz val="10"/>
        <rFont val="Arial"/>
        <family val="2"/>
      </rPr>
      <t>before</t>
    </r>
    <r>
      <rPr>
        <sz val="10"/>
        <rFont val="Arial"/>
        <family val="2"/>
      </rPr>
      <t xml:space="preserve"> Election Day and whose ballot was counted.</t>
    </r>
  </si>
  <si>
    <t>U.S. Election Assistance Commission, 2022 EAVS Comprehensive Report</t>
  </si>
  <si>
    <t>F1b of EAVS survey data</t>
  </si>
  <si>
    <t>F1f of EAVS survey data</t>
  </si>
  <si>
    <t>Total Turnout</t>
  </si>
  <si>
    <t>Turnout as % of CVAP</t>
  </si>
  <si>
    <t>% In-Person Election Day</t>
  </si>
  <si>
    <t>% In-Person Early</t>
  </si>
  <si>
    <t>% Mail</t>
  </si>
  <si>
    <t xml:space="preserve">The number of provisional ballots cast in the 2022 election that were rejected. </t>
  </si>
  <si>
    <t>Number</t>
  </si>
  <si>
    <t>E1a of EAVS survey data</t>
  </si>
  <si>
    <t>Provisional Ballots Cast</t>
  </si>
  <si>
    <t>Percent Rejected</t>
  </si>
  <si>
    <t>D7a of EAVS survey data</t>
  </si>
  <si>
    <t>Total Poll Workers</t>
  </si>
  <si>
    <t>Election Day Poll Workers</t>
  </si>
  <si>
    <t>Early Voting Poll Workers</t>
  </si>
  <si>
    <t>Percent New Poll Workers</t>
  </si>
  <si>
    <t>1 to X</t>
  </si>
  <si>
    <t>F1b/D3a of EAVS survey data</t>
  </si>
  <si>
    <t>Election Day In-Person Ballots</t>
  </si>
  <si>
    <t>Election Day Polling Places</t>
  </si>
  <si>
    <t>Early Voting In-Person Ballots</t>
  </si>
  <si>
    <t>Early Voting Polling Places</t>
  </si>
  <si>
    <t>Maps by Theme | American Inequality</t>
  </si>
  <si>
    <t>Total contributions $</t>
  </si>
  <si>
    <t>Population</t>
  </si>
  <si>
    <t>Contributions per capita</t>
  </si>
  <si>
    <t>%
Below</t>
  </si>
  <si>
    <t>%
Approaching</t>
  </si>
  <si>
    <t>%
Meets</t>
  </si>
  <si>
    <t>%
Exceeds</t>
  </si>
  <si>
    <t>Total
Proficiency %</t>
  </si>
  <si>
    <t>2021-22 Enrollment</t>
  </si>
  <si>
    <t>EDUCATION</t>
  </si>
  <si>
    <t>Third Grade Reading Proficiency</t>
  </si>
  <si>
    <t>The percent of students in a 3rd grade ELA who met or exceeded the reading requirements for the 2023 TCAP</t>
  </si>
  <si>
    <t>2023 TCAP District Averages for 3rd Grade ELA</t>
  </si>
  <si>
    <t>CHILDREN</t>
  </si>
  <si>
    <t>X per 1,000 people</t>
  </si>
  <si>
    <t>2023 County Health Rankings - Child Care Centers</t>
  </si>
  <si>
    <t># Child Care Centers</t>
  </si>
  <si>
    <t>Child Care Centers per 1,000 children</t>
  </si>
  <si>
    <t>US Census Bureau, ACS 5-Year Estimates</t>
  </si>
  <si>
    <t>B09005 - Household Type for Children Under 18 years in Households (Excluding Householders, Spouses, and Unmarried Partners)</t>
  </si>
  <si>
    <t>In male householder, no spouse/partner present household</t>
  </si>
  <si>
    <t>In female householder, no spouse/partner present household</t>
  </si>
  <si>
    <t>Total Children in 1-Par HH</t>
  </si>
  <si>
    <t>Total</t>
  </si>
  <si>
    <t>Percent in 1-Par HH</t>
  </si>
  <si>
    <t>Feeding America - Map the Meal Gap (2021)</t>
  </si>
  <si>
    <t>Tennessee, Child (&lt;18 years), County, 2021</t>
  </si>
  <si>
    <t>% Facing Food Insecurity</t>
  </si>
  <si>
    <t># Population of Children Facing Food insecurity</t>
  </si>
  <si>
    <t>CHILDREN/ECONOMY</t>
  </si>
  <si>
    <t>B09010 - Receipt of Supplemental Security Income (SSI), Cas Public Assistance Income, or Food Stamps/SNAP in the Past 12 Months by household Type for Children under 18 Years in Households</t>
  </si>
  <si>
    <t># Children Under 18</t>
  </si>
  <si>
    <t># of Children in Households Receiving Public Assistance</t>
  </si>
  <si>
    <t>% of Children Under 18 in Households Receiving Public Assistance</t>
  </si>
  <si>
    <t>INFRASTRUCTURE &amp; MOBILITY</t>
  </si>
  <si>
    <t>Average Commute Time</t>
  </si>
  <si>
    <t>Minutes</t>
  </si>
  <si>
    <t>S0801 - Commuting Characteristics by Sex</t>
  </si>
  <si>
    <t>Mean travel time to work (minutes)</t>
  </si>
  <si>
    <t xml:space="preserve">The percent of workers aged 16 years and older who worked outside their county of residence. </t>
  </si>
  <si>
    <t># Workers 16+</t>
  </si>
  <si>
    <t>% worked outside county of residence</t>
  </si>
  <si>
    <t>Crash Data - Crash Statistics by County (2018-2022)</t>
  </si>
  <si>
    <t>County</t>
  </si>
  <si>
    <t>Licensed
Drivers</t>
  </si>
  <si>
    <t>Fatal
Crash Rate (per 1k residents)</t>
  </si>
  <si>
    <t>Injury
Crash Rate (per 1k residents)</t>
  </si>
  <si>
    <t>Total Crashes (fatalities + injuries + property damage only)</t>
  </si>
  <si>
    <t>% of the population living in rural census blocks with access to fixed broadband service at 25/3 Mbps or higher</t>
  </si>
  <si>
    <t>Connect2Health</t>
  </si>
  <si>
    <t>% of population living in census blocks without access to fixed broadband services at 25/3 Mbps or higher</t>
  </si>
  <si>
    <t>% of population living in census blocks with access to the highest download speed of 1G and higher</t>
  </si>
  <si>
    <t># Providers at 25/3 Mbps available to the 50th percentile of the pop.</t>
  </si>
  <si>
    <t>% of rural census blocks w. access to 25Mbps</t>
  </si>
  <si>
    <t>%</t>
  </si>
  <si>
    <t>ENVIRONMENT &amp; ENERGY</t>
  </si>
  <si>
    <r>
      <t>Average daily density of fine particulate matter in micrograms per cubic meter (PM</t>
    </r>
    <r>
      <rPr>
        <vertAlign val="subscript"/>
        <sz val="10"/>
        <rFont val="Arial"/>
        <family val="2"/>
      </rPr>
      <t>2.5</t>
    </r>
    <r>
      <rPr>
        <sz val="10"/>
        <rFont val="Arial"/>
        <family val="2"/>
      </rPr>
      <t>)</t>
    </r>
  </si>
  <si>
    <r>
      <t>PM</t>
    </r>
    <r>
      <rPr>
        <vertAlign val="subscript"/>
        <sz val="10"/>
        <color rgb="FF000000"/>
        <rFont val="Arial"/>
        <family val="2"/>
      </rPr>
      <t>2.5</t>
    </r>
  </si>
  <si>
    <t>Average Daily PM2.5</t>
  </si>
  <si>
    <t>Rank</t>
  </si>
  <si>
    <t>Location</t>
  </si>
  <si>
    <t>Alabama</t>
  </si>
  <si>
    <t>State</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</si>
  <si>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</si>
  <si>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</si>
  <si>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</si>
  <si>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</si>
  <si>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</si>
  <si>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</si>
  <si>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</si>
  <si>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</si>
  <si>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</si>
  <si>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</si>
  <si>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</si>
  <si>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</si>
  <si>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</si>
  <si>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</si>
  <si>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</si>
  <si>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</si>
  <si>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</si>
  <si>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</si>
  <si>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</si>
  <si>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</si>
  <si>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</si>
  <si>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</si>
  <si>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</si>
  <si>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</si>
  <si>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</si>
  <si>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</si>
  <si>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</si>
  <si>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</si>
  <si>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</si>
  <si>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</si>
  <si>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</si>
  <si>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</si>
  <si>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</si>
  <si>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</si>
  <si>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</si>
  <si>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</si>
  <si>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</si>
  <si>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</si>
  <si>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</si>
  <si>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</si>
  <si>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</si>
  <si>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</si>
  <si>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</si>
  <si>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</si>
  <si>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</si>
  <si>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West Virginia</t>
  </si>
  <si>
    <t>Wisconsin</t>
  </si>
  <si>
    <t>Wyoming</t>
  </si>
  <si>
    <t>CUT</t>
  </si>
  <si>
    <t>MD</t>
  </si>
  <si>
    <t>Median Income - Mothers</t>
  </si>
  <si>
    <t>$35,746 as of 2019</t>
  </si>
  <si>
    <t>National Womens Law Center</t>
  </si>
  <si>
    <t>https://nwlc-ciw49tixgw5lbab.stackpathdns.com/wp-content/uploads/2019/05/Motherhood-Wage-Gap-Overall-Table.pdf</t>
  </si>
  <si>
    <t>Median Income - Fathers</t>
  </si>
  <si>
    <t>$49,389 as of 2019</t>
  </si>
  <si>
    <t>Nominal GDP</t>
  </si>
  <si>
    <t>Bureau of Economic Analysis</t>
  </si>
  <si>
    <t>https://www.bea.gov/system/files/2020-01/qgdpstate0120_2.pdf</t>
  </si>
  <si>
    <t>Job Growth</t>
  </si>
  <si>
    <t>1.5% from 2018 to 2019</t>
  </si>
  <si>
    <t>Bureau of Labor Statistics</t>
  </si>
  <si>
    <t>https://www.bls.gov/web/laus/statewide_otm_oty_change.htm</t>
  </si>
  <si>
    <t>In years, the older the better.</t>
  </si>
  <si>
    <t>N/A</t>
  </si>
  <si>
    <t xml:space="preserve">1/27/20: Charlotte is checking with her mom to see if she can access this article: Life Expectancy and Mortality Rates in the United States, 1959-2017
</t>
  </si>
  <si>
    <t>SSH</t>
  </si>
  <si>
    <t>Civil Legal Aid Lawyers per 10,000 People Under 200% of Federal Poverty Line. Large ranking = fewer attorneys.</t>
  </si>
  <si>
    <t xml:space="preserve">Attorneys for ppl in Poverty </t>
  </si>
  <si>
    <t>Criminal Justice and Courts</t>
  </si>
  <si>
    <t>Data has not been updated since 2016</t>
  </si>
  <si>
    <t>DS</t>
  </si>
  <si>
    <t>Children age 3 to 5 enrolled in nursery school, preschool or kindergarten.</t>
  </si>
  <si>
    <t>Preschool Enrollment</t>
  </si>
  <si>
    <t>2013-2015</t>
  </si>
  <si>
    <t>New Metric, check tab</t>
  </si>
  <si>
    <t xml:space="preserve">Data has not been updated since 2015 still </t>
  </si>
  <si>
    <t>Potential new data source - National Institute for Early Childhood Education Research, publishes annual report for preschool enrollment (3 and 4 year olds) TN ranks 29th w/ a 22% enrollment rate for 4yo. (See 2018 report pg 23)</t>
  </si>
  <si>
    <t>http://nieer.org/wp-content/uploads/2019/08/YB2018_Full-ReportR3wAppendices.pdf</t>
  </si>
  <si>
    <t>Annual cost of infant care in a center as % of median income</t>
  </si>
  <si>
    <t>Cost of Childcare</t>
  </si>
  <si>
    <t>Worse</t>
  </si>
  <si>
    <t xml:space="preserve">TN is down 1 spot and raw dollar amount cost increased from $8,524 to $9,017. In 2019, that is 39.7% of a single family median income and 11.3% for married couples. </t>
  </si>
  <si>
    <t>Childcare Aware of America</t>
  </si>
  <si>
    <t>https://info.childcareaware.org/download-price-of-care-extras?submissionGuid=05a41b96-276a-42a1-90c1-56e338245a75 ; Full report: https://info.childcareaware.org/hubfs/2019%20Price%20of%20Care%20State%20Sheets/Final-TheUSandtheHighPriceofChildCare-AnExaminationofaBrokenSystem.pdf</t>
  </si>
  <si>
    <t>WE HAVE THIS TWICE</t>
  </si>
  <si>
    <t>Percentage of adults aged 65 and older who reported volunteering in the past 12 months</t>
  </si>
  <si>
    <t>Senior Volunteerism</t>
  </si>
  <si>
    <t>Elections and Civic Life</t>
  </si>
  <si>
    <t>Better</t>
  </si>
  <si>
    <t>TN is up one spot and rate has increased from 21.6% to 27.6%</t>
  </si>
  <si>
    <t>U.S. Census Bureau (via America's Health Rankings 2019 Senior Report)</t>
  </si>
  <si>
    <t>https://www.americashealthrankings.org/explore/senior/measure/volunteerism_sr/state/ALL</t>
  </si>
  <si>
    <t>Deaths from accidents, homicides, and suicides to teens between age 15 and 19 per 100,000 teens in this age group.</t>
  </si>
  <si>
    <t>Preventable Teen Deaths</t>
  </si>
  <si>
    <t>TN is down 1 spot and tied with Colorado for 35th.  Increase in rate from 50 to 52/100,000</t>
  </si>
  <si>
    <t>U.S. Centers for Disease Control and Prevention (via Annie E. Casey Foundation Kids Count Data Center)</t>
  </si>
  <si>
    <t>https://datacenter.kidscount.org/data/tables/24-teen-deaths-by-accident-homicide-and-suicide#ranking/2/any/true/871/any/291</t>
  </si>
  <si>
    <t>Percentage of youth ages 18 to 24 without high school degrees who were not in school or working.</t>
  </si>
  <si>
    <t>Disconnected Youth</t>
  </si>
  <si>
    <t>Same</t>
  </si>
  <si>
    <t>TN stayed at 37th with 15% disconnected youth rate.</t>
  </si>
  <si>
    <t>Talk Poverty</t>
  </si>
  <si>
    <t>https://talkpoverty.org/indicator/listing/disconnected_youth/2018</t>
  </si>
  <si>
    <t>Motherhood Wage Gap</t>
  </si>
  <si>
    <t>Percentage of children aged 0 to 17 with access to a park or playground; recreation center, community center, or boys' and girls' club; library or bookmobile; and sidewalks or walking paths</t>
  </si>
  <si>
    <t>Neighborhood Amenities</t>
  </si>
  <si>
    <t>2016-2017</t>
  </si>
  <si>
    <t>No change in ranking but rate of neighborhood amenities increased from 23.7% to 25.4%</t>
  </si>
  <si>
    <t>Data Resource Center for Child and Adolescent Health (via America's Health Rankings 2018 Annual Report)</t>
  </si>
  <si>
    <t>https://www.americashealthrankings.org/explore/health-of-women-and-children/measure/amenities/state/TN?edition-year=2019</t>
  </si>
  <si>
    <t>Percentage of women aged 18 and older who experienced contact sexual violence, physical violence and/or stalking by an intimate partner in their lifetime.</t>
  </si>
  <si>
    <t>Intimate Partner Violence</t>
  </si>
  <si>
    <r>
      <rPr>
        <strike/>
        <sz val="10"/>
        <rFont val="Arial"/>
        <family val="2"/>
      </rPr>
      <t>2018</t>
    </r>
    <r>
      <rPr>
        <sz val="10"/>
        <color rgb="FF000000"/>
        <rFont val="Arial"/>
        <family val="2"/>
      </rPr>
      <t xml:space="preserve">
Data Source is 2010-2012 and it also was last year though we had it listed as 2018</t>
    </r>
  </si>
  <si>
    <t>Data still not updated, not updated last year either</t>
  </si>
  <si>
    <t>Shouldn't use it. Data is OLD (from 2010-2012) and hasn't been updated in any Dashboards</t>
  </si>
  <si>
    <t>Puerto Rico</t>
  </si>
  <si>
    <t>US Virgin Islands</t>
  </si>
  <si>
    <t>Guam</t>
  </si>
  <si>
    <t>Breastfeeding Rates among Infants Born in 2015*/ Percentage of Live Births Occurring at Baby-Friendly Facilities, 2018†</t>
  </si>
  <si>
    <t>(EVER BREASTFED)</t>
  </si>
  <si>
    <t>STATE</t>
  </si>
  <si>
    <t>RANK</t>
  </si>
  <si>
    <t>Well-Woman Visit by State</t>
  </si>
  <si>
    <t>https://www.americashealthrankings.org/explore/health-of-women-and-children/measure/well_women_visit_women/state/TN</t>
  </si>
  <si>
    <t>Data from 2017</t>
  </si>
  <si>
    <t>VALUE</t>
  </si>
  <si>
    <t>United States</t>
  </si>
  <si>
    <t>•</t>
  </si>
  <si>
    <t>GDP total Q3 2019</t>
  </si>
  <si>
    <t>Tennessee 19th in job growth</t>
  </si>
  <si>
    <t>1.5% growth</t>
  </si>
  <si>
    <t>% Growth</t>
  </si>
  <si>
    <t>Deleware</t>
  </si>
  <si>
    <t>District of Colombia</t>
  </si>
  <si>
    <t>Louisianna</t>
  </si>
  <si>
    <t>West Virgina</t>
  </si>
  <si>
    <t>women</t>
  </si>
  <si>
    <t>men</t>
  </si>
  <si>
    <t>mothers</t>
  </si>
  <si>
    <t>rank</t>
  </si>
  <si>
    <t>fathers</t>
  </si>
  <si>
    <t>mother gap</t>
  </si>
  <si>
    <t>father gap</t>
  </si>
  <si>
    <t>gap</t>
  </si>
  <si>
    <t>wage gap - mothers vs. fathers</t>
  </si>
  <si>
    <t>Masssachusetts</t>
  </si>
  <si>
    <t>Lousiana</t>
  </si>
  <si>
    <t>source:</t>
  </si>
  <si>
    <t>Percent enrollment in state preschool 3-4 year olds</t>
  </si>
  <si>
    <t>TABLE 6: PRE-K RESOURCES PER CHILD ENROLLED BY STATE</t>
  </si>
  <si>
    <t>% Enrollment</t>
  </si>
  <si>
    <t>Change in state</t>
  </si>
  <si>
    <t>Change in total</t>
  </si>
  <si>
    <t>per child spending</t>
  </si>
  <si>
    <t>Total state</t>
  </si>
  <si>
    <t>state spending</t>
  </si>
  <si>
    <t>All reported</t>
  </si>
  <si>
    <t>Resource rank</t>
  </si>
  <si>
    <t>State $ per</t>
  </si>
  <si>
    <t>from 2016-2017 to</t>
  </si>
  <si>
    <t>preschool</t>
  </si>
  <si>
    <t>from 2016-2017</t>
  </si>
  <si>
    <t>reported</t>
  </si>
  <si>
    <t>$ per child</t>
  </si>
  <si>
    <t>based on state</t>
  </si>
  <si>
    <t>child enrolled</t>
  </si>
  <si>
    <t>2017-2018</t>
  </si>
  <si>
    <t>spending in</t>
  </si>
  <si>
    <t>to 2017-2018</t>
  </si>
  <si>
    <t>non-state</t>
  </si>
  <si>
    <t>enrolled in</t>
  </si>
  <si>
    <t>spending</t>
  </si>
  <si>
    <t>in preschool</t>
  </si>
  <si>
    <t>Adjusted dollars</t>
  </si>
  <si>
    <t>funds</t>
  </si>
  <si>
    <t>Yes</t>
  </si>
  <si>
    <t>No</t>
  </si>
  <si>
    <t>Vermont*</t>
  </si>
  <si>
    <t>Wisconsin**</t>
  </si>
  <si>
    <t>Iowa***</t>
  </si>
  <si>
    <t>South Carolina*</t>
  </si>
  <si>
    <t>no program</t>
  </si>
  <si>
    <t>No Program</t>
  </si>
  <si>
    <t>50 states + DC</t>
  </si>
  <si>
    <t>For details about how these figures were calculated, see the Methodology section and Roadmap to the State Profile Pages.</t>
  </si>
  <si>
    <t>*Vermont could not break out the state, local, and federal spending (other PDG) from the total amount reported. Therefore, the portions of total spending attributable to state, local, and federal sources</t>
  </si>
  <si>
    <t>were estimated based on K-12 spending.</t>
  </si>
  <si>
    <t>** Wisconsin 4K could not break out the state and local spending from the total amount reported. Therefore, the portions of total spending attributable to state and local sources were estimated based</t>
  </si>
  <si>
    <t>on information from 2016-2017..</t>
  </si>
  <si>
    <t>***1,510 5-year-olds and children with instructional IEPs were served in Iowas’ SWVPP program but were funded by sources not reported by the state. Similar to prior years, these children were removed</t>
  </si>
  <si>
    <t>from the per-child spending calculations.</t>
  </si>
  <si>
    <t>States</t>
  </si>
  <si>
    <t>% of state employees who work for small biz</t>
  </si>
  <si>
    <t>Source: https://www.cdc.gov/nchs/data/nvsr/nvsr68/nvsr68_13-508.pdf</t>
  </si>
  <si>
    <t>Teen Birth Rate</t>
  </si>
  <si>
    <r>
      <rPr>
        <b/>
        <sz val="10"/>
        <rFont val="Arial"/>
        <family val="2"/>
      </rPr>
      <t>Table 8. Birth rates, by age of mother: United States, each state and territory, 2018</t>
    </r>
  </si>
  <si>
    <r>
      <rPr>
        <sz val="8"/>
        <rFont val="Arial"/>
        <family val="2"/>
      </rPr>
      <t>[By place of residence. Fertility rates are births per 1,000 women aged 15-44 years; total fertility rates are sums of birth rates for 5-year age groups multiplied by 5; birth rates by age are births per 1,000 women in specified age group estimated in each area. Populations estimated as of July 1]</t>
    </r>
  </si>
  <si>
    <r>
      <rPr>
        <sz val="8"/>
        <rFont val="Arial"/>
        <family val="2"/>
      </rPr>
      <t>Age of mother (years)</t>
    </r>
  </si>
  <si>
    <r>
      <rPr>
        <sz val="8"/>
        <rFont val="Arial"/>
        <family val="2"/>
      </rPr>
      <t>Total fertility rate</t>
    </r>
  </si>
  <si>
    <r>
      <rPr>
        <sz val="8"/>
        <rFont val="Arial"/>
        <family val="2"/>
      </rPr>
      <t>15–19 years</t>
    </r>
  </si>
  <si>
    <r>
      <rPr>
        <sz val="8"/>
        <rFont val="Arial"/>
        <family val="2"/>
      </rPr>
      <t>Area</t>
    </r>
  </si>
  <si>
    <r>
      <rPr>
        <sz val="8"/>
        <rFont val="Arial"/>
        <family val="2"/>
      </rPr>
      <t xml:space="preserve">Birth
</t>
    </r>
    <r>
      <rPr>
        <sz val="8"/>
        <rFont val="Arial"/>
        <family val="2"/>
      </rPr>
      <t>rate</t>
    </r>
  </si>
  <si>
    <r>
      <rPr>
        <sz val="8"/>
        <rFont val="Arial"/>
        <family val="2"/>
      </rPr>
      <t xml:space="preserve">Fertility
</t>
    </r>
    <r>
      <rPr>
        <sz val="8"/>
        <rFont val="Arial"/>
        <family val="2"/>
      </rPr>
      <t>rate</t>
    </r>
  </si>
  <si>
    <r>
      <rPr>
        <sz val="8"/>
        <rFont val="Arial"/>
        <family val="2"/>
      </rPr>
      <t>10–14</t>
    </r>
  </si>
  <si>
    <r>
      <rPr>
        <sz val="8"/>
        <rFont val="Arial"/>
        <family val="2"/>
      </rPr>
      <t>Total</t>
    </r>
  </si>
  <si>
    <r>
      <rPr>
        <sz val="8"/>
        <rFont val="Arial"/>
        <family val="2"/>
      </rPr>
      <t>15–17</t>
    </r>
  </si>
  <si>
    <r>
      <rPr>
        <sz val="8"/>
        <rFont val="Arial"/>
        <family val="2"/>
      </rPr>
      <t>18–19</t>
    </r>
  </si>
  <si>
    <r>
      <rPr>
        <sz val="8"/>
        <rFont val="Arial"/>
        <family val="2"/>
      </rPr>
      <t>20–24</t>
    </r>
  </si>
  <si>
    <r>
      <rPr>
        <sz val="8"/>
        <rFont val="Arial"/>
        <family val="2"/>
      </rPr>
      <t>25–29</t>
    </r>
  </si>
  <si>
    <r>
      <rPr>
        <sz val="8"/>
        <rFont val="Arial"/>
        <family val="2"/>
      </rPr>
      <t>30–34</t>
    </r>
  </si>
  <si>
    <r>
      <rPr>
        <sz val="8"/>
        <rFont val="Arial"/>
        <family val="2"/>
      </rPr>
      <t>35–39</t>
    </r>
  </si>
  <si>
    <r>
      <rPr>
        <sz val="8"/>
        <rFont val="Arial"/>
        <family val="2"/>
      </rPr>
      <t>40–44</t>
    </r>
  </si>
  <si>
    <r>
      <rPr>
        <sz val="8"/>
        <rFont val="Arial"/>
        <family val="2"/>
      </rPr>
      <t>45–49¹</t>
    </r>
  </si>
  <si>
    <r>
      <rPr>
        <sz val="8"/>
        <rFont val="Arial"/>
        <family val="2"/>
      </rPr>
      <t>United States²</t>
    </r>
  </si>
  <si>
    <r>
      <rPr>
        <sz val="8"/>
        <rFont val="Arial"/>
        <family val="2"/>
      </rPr>
      <t>Alabama . . . . . . . . . . . . .</t>
    </r>
  </si>
  <si>
    <r>
      <rPr>
        <sz val="8"/>
        <rFont val="Arial"/>
        <family val="2"/>
      </rPr>
      <t>. . .     11.8</t>
    </r>
  </si>
  <si>
    <r>
      <rPr>
        <sz val="8"/>
        <rFont val="Arial"/>
        <family val="2"/>
      </rPr>
      <t>Alaska. . . . . . . . . . . . . . .</t>
    </r>
  </si>
  <si>
    <r>
      <rPr>
        <sz val="8"/>
        <rFont val="Arial"/>
        <family val="2"/>
      </rPr>
      <t>. . .     13.7</t>
    </r>
  </si>
  <si>
    <r>
      <rPr>
        <sz val="8"/>
        <rFont val="Arial"/>
        <family val="2"/>
      </rPr>
      <t>*</t>
    </r>
  </si>
  <si>
    <r>
      <rPr>
        <sz val="8"/>
        <rFont val="Arial"/>
        <family val="2"/>
      </rPr>
      <t>Arizona . . . . . . . . . . . . . .</t>
    </r>
  </si>
  <si>
    <r>
      <rPr>
        <sz val="8"/>
        <rFont val="Arial"/>
        <family val="2"/>
      </rPr>
      <t>. . .     11.3</t>
    </r>
  </si>
  <si>
    <r>
      <rPr>
        <sz val="8"/>
        <rFont val="Arial"/>
        <family val="2"/>
      </rPr>
      <t>Arkansas. . . . . . . . . . . . .</t>
    </r>
  </si>
  <si>
    <r>
      <rPr>
        <sz val="8"/>
        <rFont val="Arial"/>
        <family val="2"/>
      </rPr>
      <t>. . .     12.3</t>
    </r>
  </si>
  <si>
    <r>
      <rPr>
        <sz val="8"/>
        <rFont val="Arial"/>
        <family val="2"/>
      </rPr>
      <t>California . . . . . . . . . . . .</t>
    </r>
  </si>
  <si>
    <r>
      <rPr>
        <sz val="8"/>
        <rFont val="Arial"/>
        <family val="2"/>
      </rPr>
      <t>. . .     11.5</t>
    </r>
  </si>
  <si>
    <r>
      <rPr>
        <sz val="8"/>
        <rFont val="Arial"/>
        <family val="2"/>
      </rPr>
      <t>Colorado. . . . . . . . . . . . .</t>
    </r>
  </si>
  <si>
    <r>
      <rPr>
        <sz val="8"/>
        <rFont val="Arial"/>
        <family val="2"/>
      </rPr>
      <t>. . .     11.0</t>
    </r>
  </si>
  <si>
    <r>
      <rPr>
        <sz val="8"/>
        <rFont val="Arial"/>
        <family val="2"/>
      </rPr>
      <t>Connecticut  . . . . . . . . . .</t>
    </r>
  </si>
  <si>
    <r>
      <rPr>
        <sz val="8"/>
        <rFont val="Arial"/>
        <family val="2"/>
      </rPr>
      <t>. . .       9.7</t>
    </r>
  </si>
  <si>
    <r>
      <rPr>
        <sz val="8"/>
        <rFont val="Arial"/>
        <family val="2"/>
      </rPr>
      <t>Delaware. . . . . . . . . . . . .</t>
    </r>
  </si>
  <si>
    <r>
      <rPr>
        <sz val="8"/>
        <rFont val="Arial"/>
        <family val="2"/>
      </rPr>
      <t>District of Columbia . . . .</t>
    </r>
  </si>
  <si>
    <r>
      <rPr>
        <sz val="8"/>
        <rFont val="Arial"/>
        <family val="2"/>
      </rPr>
      <t>. . .     13.1</t>
    </r>
  </si>
  <si>
    <r>
      <rPr>
        <sz val="8"/>
        <rFont val="Arial"/>
        <family val="2"/>
      </rPr>
      <t>Florida  . . . . . . . . . . . . . .</t>
    </r>
  </si>
  <si>
    <r>
      <rPr>
        <sz val="8"/>
        <rFont val="Arial"/>
        <family val="2"/>
      </rPr>
      <t>. . .     10.4</t>
    </r>
  </si>
  <si>
    <r>
      <rPr>
        <sz val="8"/>
        <rFont val="Arial"/>
        <family val="2"/>
      </rPr>
      <t>Georgia. . . . . . . . . . . . . .</t>
    </r>
  </si>
  <si>
    <r>
      <rPr>
        <sz val="8"/>
        <rFont val="Arial"/>
        <family val="2"/>
      </rPr>
      <t>. . .     12.0</t>
    </r>
  </si>
  <si>
    <r>
      <rPr>
        <sz val="8"/>
        <rFont val="Arial"/>
        <family val="2"/>
      </rPr>
      <t>Hawaii. . . . . . . . . . . . . . .</t>
    </r>
  </si>
  <si>
    <r>
      <rPr>
        <sz val="8"/>
        <rFont val="Arial"/>
        <family val="2"/>
      </rPr>
      <t>. . .     11.9</t>
    </r>
  </si>
  <si>
    <r>
      <rPr>
        <sz val="8"/>
        <rFont val="Arial"/>
        <family val="2"/>
      </rPr>
      <t>Idaho . . . . . . . . . . . . . . .</t>
    </r>
  </si>
  <si>
    <r>
      <rPr>
        <sz val="8"/>
        <rFont val="Arial"/>
        <family val="2"/>
      </rPr>
      <t>. . .     12.2</t>
    </r>
  </si>
  <si>
    <r>
      <rPr>
        <sz val="8"/>
        <rFont val="Arial"/>
        <family val="2"/>
      </rPr>
      <t>Illinois. . . . . . . . . . . . . . .</t>
    </r>
  </si>
  <si>
    <r>
      <rPr>
        <sz val="8"/>
        <rFont val="Arial"/>
        <family val="2"/>
      </rPr>
      <t>. . .     11.4</t>
    </r>
  </si>
  <si>
    <r>
      <rPr>
        <sz val="8"/>
        <rFont val="Arial"/>
        <family val="2"/>
      </rPr>
      <t>Indiana . . . . . . . . . . . . . .</t>
    </r>
  </si>
  <si>
    <r>
      <rPr>
        <sz val="8"/>
        <rFont val="Arial"/>
        <family val="2"/>
      </rPr>
      <t>Iowa . . . . . . . . . . . . . . . .</t>
    </r>
  </si>
  <si>
    <r>
      <rPr>
        <sz val="8"/>
        <rFont val="Arial"/>
        <family val="2"/>
      </rPr>
      <t>Kansas . . . . . . . . . . . . . .</t>
    </r>
  </si>
  <si>
    <r>
      <rPr>
        <sz val="8"/>
        <rFont val="Arial"/>
        <family val="2"/>
      </rPr>
      <t>. . .     12.5</t>
    </r>
  </si>
  <si>
    <r>
      <rPr>
        <sz val="8"/>
        <rFont val="Arial"/>
        <family val="2"/>
      </rPr>
      <t>Kentucky. . . . . . . . . . . . .</t>
    </r>
  </si>
  <si>
    <r>
      <rPr>
        <sz val="8"/>
        <rFont val="Arial"/>
        <family val="2"/>
      </rPr>
      <t>. . .     12.1</t>
    </r>
  </si>
  <si>
    <r>
      <rPr>
        <sz val="8"/>
        <rFont val="Arial"/>
        <family val="2"/>
      </rPr>
      <t>Louisiana . . . . . . . . . . . .</t>
    </r>
  </si>
  <si>
    <r>
      <rPr>
        <sz val="8"/>
        <rFont val="Arial"/>
        <family val="2"/>
      </rPr>
      <t>. . .     12.8</t>
    </r>
  </si>
  <si>
    <r>
      <rPr>
        <sz val="8"/>
        <rFont val="Arial"/>
        <family val="2"/>
      </rPr>
      <t>Maine . . . . . . . . . . . . . . .</t>
    </r>
  </si>
  <si>
    <r>
      <rPr>
        <sz val="8"/>
        <rFont val="Arial"/>
        <family val="2"/>
      </rPr>
      <t>. . .       9.2</t>
    </r>
  </si>
  <si>
    <r>
      <rPr>
        <sz val="8"/>
        <rFont val="Arial"/>
        <family val="2"/>
      </rPr>
      <t>Maryland  . . . . . . . . . . . .</t>
    </r>
  </si>
  <si>
    <r>
      <rPr>
        <sz val="8"/>
        <rFont val="Arial"/>
        <family val="2"/>
      </rPr>
      <t>Massachusetts . . . . . . . .</t>
    </r>
  </si>
  <si>
    <r>
      <rPr>
        <sz val="8"/>
        <rFont val="Arial"/>
        <family val="2"/>
      </rPr>
      <t>. . .     10.0</t>
    </r>
  </si>
  <si>
    <r>
      <rPr>
        <sz val="8"/>
        <rFont val="Arial"/>
        <family val="2"/>
      </rPr>
      <t>Michigan. . . . . . . . . . . . .</t>
    </r>
  </si>
  <si>
    <r>
      <rPr>
        <sz val="8"/>
        <rFont val="Arial"/>
        <family val="2"/>
      </rPr>
      <t>Minnesota. . . . . . . . . . . .</t>
    </r>
  </si>
  <si>
    <r>
      <rPr>
        <sz val="8"/>
        <rFont val="Arial"/>
        <family val="2"/>
      </rPr>
      <t>Mississippi . . . . . . . . . . .</t>
    </r>
  </si>
  <si>
    <r>
      <rPr>
        <sz val="8"/>
        <rFont val="Arial"/>
        <family val="2"/>
      </rPr>
      <t>. . .     12.4</t>
    </r>
  </si>
  <si>
    <r>
      <rPr>
        <sz val="8"/>
        <rFont val="Arial"/>
        <family val="2"/>
      </rPr>
      <t>Missouri . . . . . . . . . . . . .</t>
    </r>
  </si>
  <si>
    <r>
      <rPr>
        <sz val="8"/>
        <rFont val="Arial"/>
        <family val="2"/>
      </rPr>
      <t>Montana . . . . . . . . . . . . .</t>
    </r>
  </si>
  <si>
    <r>
      <rPr>
        <sz val="8"/>
        <rFont val="Arial"/>
        <family val="2"/>
      </rPr>
      <t>. . .     10.8</t>
    </r>
  </si>
  <si>
    <r>
      <rPr>
        <sz val="8"/>
        <rFont val="Arial"/>
        <family val="2"/>
      </rPr>
      <t>Nebraska  . . . . . . . . . . . .</t>
    </r>
  </si>
  <si>
    <r>
      <rPr>
        <sz val="8"/>
        <rFont val="Arial"/>
        <family val="2"/>
      </rPr>
      <t>. . .     13.2</t>
    </r>
  </si>
  <si>
    <r>
      <rPr>
        <sz val="8"/>
        <rFont val="Arial"/>
        <family val="2"/>
      </rPr>
      <t>Nevada . . . . . . . . . . . . . .</t>
    </r>
  </si>
  <si>
    <r>
      <rPr>
        <sz val="8"/>
        <rFont val="Arial"/>
        <family val="2"/>
      </rPr>
      <t>New Hampshire . . . . . . .</t>
    </r>
  </si>
  <si>
    <r>
      <rPr>
        <sz val="8"/>
        <rFont val="Arial"/>
        <family val="2"/>
      </rPr>
      <t>. . .       8.8</t>
    </r>
  </si>
  <si>
    <r>
      <rPr>
        <sz val="8"/>
        <rFont val="Arial"/>
        <family val="2"/>
      </rPr>
      <t>New Jersey . . . . . . . . . . .</t>
    </r>
  </si>
  <si>
    <r>
      <rPr>
        <sz val="8"/>
        <rFont val="Arial"/>
        <family val="2"/>
      </rPr>
      <t>New Mexico . . . . . . . . . .</t>
    </r>
  </si>
  <si>
    <r>
      <rPr>
        <sz val="8"/>
        <rFont val="Arial"/>
        <family val="2"/>
      </rPr>
      <t>New York . . . . . . . . . . . .</t>
    </r>
  </si>
  <si>
    <r>
      <rPr>
        <sz val="8"/>
        <rFont val="Arial"/>
        <family val="2"/>
      </rPr>
      <t>. . .     11.6</t>
    </r>
  </si>
  <si>
    <r>
      <rPr>
        <sz val="8"/>
        <rFont val="Arial"/>
        <family val="2"/>
      </rPr>
      <t>North Carolina  . . . . . . . .</t>
    </r>
  </si>
  <si>
    <r>
      <rPr>
        <sz val="8"/>
        <rFont val="Arial"/>
        <family val="2"/>
      </rPr>
      <t>North Dakota  . . . . . . . . .</t>
    </r>
  </si>
  <si>
    <r>
      <rPr>
        <sz val="8"/>
        <rFont val="Arial"/>
        <family val="2"/>
      </rPr>
      <t>. . .     14.0</t>
    </r>
  </si>
  <si>
    <r>
      <rPr>
        <sz val="8"/>
        <rFont val="Arial"/>
        <family val="2"/>
      </rPr>
      <t>Ohio . . . . . . . . . . . . . . . .</t>
    </r>
  </si>
  <si>
    <r>
      <rPr>
        <sz val="8"/>
        <rFont val="Arial"/>
        <family val="2"/>
      </rPr>
      <t>Oklahoma . . . . . . . . . . . .</t>
    </r>
  </si>
  <si>
    <r>
      <rPr>
        <sz val="8"/>
        <rFont val="Arial"/>
        <family val="2"/>
      </rPr>
      <t>. . .     12.6</t>
    </r>
  </si>
  <si>
    <r>
      <rPr>
        <sz val="8"/>
        <rFont val="Arial"/>
        <family val="2"/>
      </rPr>
      <t>Oregon . . . . . . . . . . . . . .</t>
    </r>
  </si>
  <si>
    <r>
      <rPr>
        <sz val="8"/>
        <rFont val="Arial"/>
        <family val="2"/>
      </rPr>
      <t>. . .     10.1</t>
    </r>
  </si>
  <si>
    <r>
      <rPr>
        <sz val="8"/>
        <rFont val="Arial"/>
        <family val="2"/>
      </rPr>
      <t>Pennsylvania  . . . . . . . . .</t>
    </r>
  </si>
  <si>
    <r>
      <rPr>
        <sz val="8"/>
        <rFont val="Arial"/>
        <family val="2"/>
      </rPr>
      <t>. . .     10.6</t>
    </r>
  </si>
  <si>
    <r>
      <rPr>
        <sz val="8"/>
        <rFont val="Arial"/>
        <family val="2"/>
      </rPr>
      <t>Rhode Island  . . . . . . . . .</t>
    </r>
  </si>
  <si>
    <r>
      <rPr>
        <sz val="8"/>
        <rFont val="Arial"/>
        <family val="2"/>
      </rPr>
      <t>. . .       9.9</t>
    </r>
  </si>
  <si>
    <r>
      <rPr>
        <sz val="8"/>
        <rFont val="Arial"/>
        <family val="2"/>
      </rPr>
      <t>South Carolina . . . . . . . .</t>
    </r>
  </si>
  <si>
    <r>
      <rPr>
        <sz val="8"/>
        <rFont val="Arial"/>
        <family val="2"/>
      </rPr>
      <t>. . .     11.1</t>
    </r>
  </si>
  <si>
    <r>
      <rPr>
        <sz val="8"/>
        <rFont val="Arial"/>
        <family val="2"/>
      </rPr>
      <t>South Dakota . . . . . . . . .</t>
    </r>
  </si>
  <si>
    <r>
      <rPr>
        <sz val="8"/>
        <rFont val="Arial"/>
        <family val="2"/>
      </rPr>
      <t>. . .     13.5</t>
    </r>
  </si>
  <si>
    <r>
      <rPr>
        <sz val="8"/>
        <rFont val="Arial"/>
        <family val="2"/>
      </rPr>
      <t>Tennessee. . . . . . . . . . . .</t>
    </r>
  </si>
  <si>
    <r>
      <rPr>
        <sz val="8"/>
        <rFont val="Arial"/>
        <family val="2"/>
      </rPr>
      <t>Texas  . . . . . . . . . . . . . . .</t>
    </r>
  </si>
  <si>
    <r>
      <rPr>
        <sz val="8"/>
        <rFont val="Arial"/>
        <family val="2"/>
      </rPr>
      <t>Utah . . . . . . . . . . . . . . . .</t>
    </r>
  </si>
  <si>
    <r>
      <rPr>
        <sz val="8"/>
        <rFont val="Arial"/>
        <family val="2"/>
      </rPr>
      <t>. . .     14.9</t>
    </r>
  </si>
  <si>
    <r>
      <rPr>
        <sz val="8"/>
        <rFont val="Arial"/>
        <family val="2"/>
      </rPr>
      <t>Vermont . . . . . . . . . . . . .</t>
    </r>
  </si>
  <si>
    <r>
      <rPr>
        <sz val="8"/>
        <rFont val="Arial"/>
        <family val="2"/>
      </rPr>
      <t>. . .       8.7</t>
    </r>
  </si>
  <si>
    <r>
      <rPr>
        <sz val="8"/>
        <rFont val="Arial"/>
        <family val="2"/>
      </rPr>
      <t>Virginia . . . . . . . . . . . . . .</t>
    </r>
  </si>
  <si>
    <r>
      <rPr>
        <sz val="8"/>
        <rFont val="Arial"/>
        <family val="2"/>
      </rPr>
      <t>. . .     11.7</t>
    </r>
  </si>
  <si>
    <r>
      <rPr>
        <sz val="8"/>
        <rFont val="Arial"/>
        <family val="2"/>
      </rPr>
      <t>Washington  . . . . . . . . . .</t>
    </r>
  </si>
  <si>
    <r>
      <rPr>
        <sz val="8"/>
        <rFont val="Arial"/>
        <family val="2"/>
      </rPr>
      <t>West Virginia . . . . . . . . .</t>
    </r>
  </si>
  <si>
    <r>
      <rPr>
        <sz val="8"/>
        <rFont val="Arial"/>
        <family val="2"/>
      </rPr>
      <t>Wisconsin. . . . . . . . . . . .</t>
    </r>
  </si>
  <si>
    <r>
      <rPr>
        <sz val="8"/>
        <rFont val="Arial"/>
        <family val="2"/>
      </rPr>
      <t>Wyoming . . . . . . . . . . . .</t>
    </r>
  </si>
  <si>
    <r>
      <rPr>
        <sz val="6"/>
        <rFont val="Arial"/>
        <family val="2"/>
      </rPr>
      <t>See footnotes at end of table.</t>
    </r>
  </si>
  <si>
    <t>Source: https://talkpoverty.org/indicator/listing/foster_care/2017</t>
  </si>
  <si>
    <t>Source: https://talkpoverty.org/indicator/listing/foster_care/2018</t>
  </si>
  <si>
    <t>CHILDREN LIVING APART FROM PARENTS RATE</t>
  </si>
  <si>
    <t>3.0 kids</t>
  </si>
  <si>
    <t>1st</t>
  </si>
  <si>
    <t>4.0 kids</t>
  </si>
  <si>
    <t>6th</t>
  </si>
  <si>
    <t>8th</t>
  </si>
  <si>
    <t>5.0 kids</t>
  </si>
  <si>
    <t>14th</t>
  </si>
  <si>
    <t>18th</t>
  </si>
  <si>
    <t>6.0 kids</t>
  </si>
  <si>
    <t>23rd</t>
  </si>
  <si>
    <t>25th</t>
  </si>
  <si>
    <t>7.0 kids</t>
  </si>
  <si>
    <t>29th</t>
  </si>
  <si>
    <t>32nd</t>
  </si>
  <si>
    <t>8.0 kids</t>
  </si>
  <si>
    <t>36th</t>
  </si>
  <si>
    <t>37th</t>
  </si>
  <si>
    <t>9.0 kids</t>
  </si>
  <si>
    <t>42nd</t>
  </si>
  <si>
    <t>10.0 kids</t>
  </si>
  <si>
    <t>44th</t>
  </si>
  <si>
    <t>11.0 kids</t>
  </si>
  <si>
    <t>45th</t>
  </si>
  <si>
    <t>47th</t>
  </si>
  <si>
    <t>12.0 kids</t>
  </si>
  <si>
    <t>48th</t>
  </si>
  <si>
    <t>15.0 kids</t>
  </si>
  <si>
    <t>49th</t>
  </si>
  <si>
    <t>13.0 kids</t>
  </si>
  <si>
    <t>50th</t>
  </si>
  <si>
    <t>14.0 kids</t>
  </si>
  <si>
    <t>51st</t>
  </si>
  <si>
    <t>16.0 kids</t>
  </si>
  <si>
    <t>Source: https://talkpoverty.org/indicator/listing/disconnected_youth/2018</t>
  </si>
  <si>
    <t>DISCONNECTED YOUTH RATE</t>
  </si>
  <si>
    <t>2nd</t>
  </si>
  <si>
    <t>7th</t>
  </si>
  <si>
    <t>10th</t>
  </si>
  <si>
    <t>11th</t>
  </si>
  <si>
    <t>27th</t>
  </si>
  <si>
    <t>33rd</t>
  </si>
  <si>
    <t>41st</t>
  </si>
  <si>
    <t>43rd</t>
  </si>
  <si>
    <t>Source: https://www.americashealthrankings.org/explore/health-of-women-and-children/measure/amenities/state/TN?edition-year=2019</t>
  </si>
  <si>
    <t>Source: https://datacenter.kidscount.org/data/tables/6220-children-who-are-subject-to-an-investigated-report?loc=1&amp;loct=2#ranking/2/any/true/871/any/12955</t>
  </si>
  <si>
    <t>Rate per 1,000</t>
  </si>
  <si>
    <t>source</t>
  </si>
  <si>
    <t>https://statetaxindex.org/tax/corporate/</t>
  </si>
  <si>
    <t>Overall Rank</t>
  </si>
  <si>
    <t>Corp. Tax Rank</t>
  </si>
  <si>
    <t>Indiv. Tax Rank</t>
  </si>
  <si>
    <t>Sales Tax Rank</t>
  </si>
  <si>
    <t>Property Tax Rank</t>
  </si>
  <si>
    <t>Unemp. Insur. Tax Rank</t>
  </si>
  <si>
    <t>Source</t>
  </si>
  <si>
    <t>DC</t>
  </si>
  <si>
    <t>Source: https://www.nationalservice.gov/serve/via/rankings</t>
  </si>
  <si>
    <t>Source: https://www.americashealthrankings.org/explore/senior/measure/volunteerism_sr/state/ALL</t>
  </si>
  <si>
    <t xml:space="preserve">Source </t>
  </si>
  <si>
    <t>https://wallethub.com/edu/states-with-the-highest-and-lowest-property-taxes/11585/#methodology</t>
  </si>
  <si>
    <t>Effective RE Prop Tax Rate</t>
  </si>
  <si>
    <t>US Census Bureau 2018 ACS via datafinder tool</t>
  </si>
  <si>
    <t>https://data.census.gov/cedsci/table?q=Median%20Home%20Value%20&amp;g=0100000US.04000.001&amp;hidePreview=true&amp;table=DP04&amp;tid=ACSDP1Y2018.DP04&amp;lastDisplayedRow=22&amp;tp=true&amp;moe=false</t>
  </si>
  <si>
    <t>Median Home Value</t>
  </si>
  <si>
    <t>Source (2020)</t>
  </si>
  <si>
    <t>https://www.api.org/oil-and-natural-gas/consumer-information/motor-fuel-taxes</t>
  </si>
  <si>
    <t>Tax(in cents)</t>
  </si>
  <si>
    <t xml:space="preserve">The average number of years a person can expect to live. </t>
  </si>
  <si>
    <t>2023 County Health Rankings - Area Health Resource File/ National Center for Health Statistics - Mortality Files, 2020)</t>
  </si>
  <si>
    <t>Life Expectancy (Years)</t>
  </si>
  <si>
    <t>Years</t>
  </si>
  <si>
    <t>74 years</t>
  </si>
  <si>
    <t>The number of births per 1,000 female population ages 15-19.</t>
  </si>
  <si>
    <t>Rate (x per 1,000)</t>
  </si>
  <si>
    <t>2023 County Health Rankings - Area Health Resource File/ National Center for Health Statistics - Natality Files, 2020)</t>
  </si>
  <si>
    <t>Teen Birth Rate (x per 1k)</t>
  </si>
  <si>
    <t>32 per 1,000</t>
  </si>
  <si>
    <t>The number of births per 1,000 population ages 15-19.</t>
  </si>
  <si>
    <t>The average number of years a person can expect to live.</t>
  </si>
  <si>
    <t>Center for Disease Control</t>
  </si>
  <si>
    <t>Poor Mental Health</t>
  </si>
  <si>
    <t xml:space="preserve">The percent of people ages 18 and up who reported 14 or more days during the past 30 days during which their mental health was not good. </t>
  </si>
  <si>
    <t>2023 PLACES: Local Data for Better Health, County Data release</t>
  </si>
  <si>
    <t>Mental health not good for &gt;=14 days among adults aged &gt;=18 years (%)</t>
  </si>
  <si>
    <t>Vera Institute for Justice</t>
  </si>
  <si>
    <t>CRIMINAL JUSTICE</t>
  </si>
  <si>
    <t xml:space="preserve">The incarceration rate per 100,000 residents ages 15 to 64. </t>
  </si>
  <si>
    <t>Rate (x per 100k)</t>
  </si>
  <si>
    <t>Jail + Prison Incarceration</t>
  </si>
  <si>
    <t>Incarceration Rate (x per 100k)</t>
  </si>
  <si>
    <t>Weighted by Enrollment</t>
  </si>
  <si>
    <t>Bankruptcy rate</t>
  </si>
  <si>
    <t>The rate of nonbusiness bankruptcy filings per 100,000 people</t>
  </si>
  <si>
    <t>Rate (x per 100,000)</t>
  </si>
  <si>
    <t>Administrative Office of the U.S. Courts</t>
  </si>
  <si>
    <t>Table F-5A - Bankruptcy Filings (September 30th, 2023)</t>
  </si>
  <si>
    <t>Nonbusiness Bankruptcy Cases Commenced by County, During the 12-Month Period Ending September 30, 2023 (includes cases filed outside the corresponding District)</t>
  </si>
  <si>
    <t xml:space="preserve">2022 Population Estimate </t>
  </si>
  <si>
    <t xml:space="preserve">Bankruptcy Filings per 100,000 People </t>
  </si>
  <si>
    <t>ANDERSON</t>
  </si>
  <si>
    <t>BEDFORD</t>
  </si>
  <si>
    <t>BENTON</t>
  </si>
  <si>
    <t>BLEDSOE</t>
  </si>
  <si>
    <t>BLOUNT</t>
  </si>
  <si>
    <t>BRADLEY</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</si>
  <si>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</si>
  <si>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</si>
  <si>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</si>
  <si>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</si>
  <si>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</si>
  <si>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</si>
  <si>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</si>
  <si>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</si>
  <si>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</si>
  <si>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</si>
  <si>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</si>
  <si>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</si>
  <si>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</si>
  <si>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</si>
  <si>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</si>
  <si>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</si>
  <si>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</si>
  <si>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</si>
  <si>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</si>
  <si>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</si>
  <si>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</si>
  <si>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</si>
  <si>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</si>
  <si>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</si>
  <si>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</si>
  <si>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</si>
  <si>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</si>
  <si>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</si>
  <si>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</si>
  <si>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</si>
  <si>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</si>
  <si>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</si>
  <si>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</si>
  <si>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</si>
  <si>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</si>
  <si>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</si>
  <si>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</si>
  <si>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</si>
  <si>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</si>
  <si>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</si>
  <si>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</si>
  <si>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</si>
  <si>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</si>
  <si>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</si>
  <si>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</si>
  <si>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</si>
  <si>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</si>
  <si>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MACON</t>
  </si>
  <si>
    <t>MADISON</t>
  </si>
  <si>
    <t>MARION</t>
  </si>
  <si>
    <t>MARSHALL</t>
  </si>
  <si>
    <t>MAURY</t>
  </si>
  <si>
    <t>MCMINN</t>
  </si>
  <si>
    <t>MCNAIRY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</si>
  <si>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</si>
  <si>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</si>
  <si>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</si>
  <si>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</si>
  <si>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</si>
  <si>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</si>
  <si>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</si>
  <si>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</si>
  <si>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</si>
  <si>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</si>
  <si>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</si>
  <si>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</si>
  <si>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</si>
  <si>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</si>
  <si>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</si>
  <si>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</si>
  <si>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</si>
  <si>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</si>
  <si>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</si>
  <si>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</si>
  <si>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</si>
  <si>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</si>
  <si>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</si>
  <si>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</si>
  <si>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</si>
  <si>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</si>
  <si>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</si>
  <si>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</si>
  <si>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</si>
  <si>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</si>
  <si>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</si>
  <si>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</si>
  <si>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</si>
  <si>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</si>
  <si>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</si>
  <si>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228 per 100k</t>
  </si>
  <si>
    <t>Total HH</t>
  </si>
  <si>
    <t>Total HH receiving Food Stamps</t>
  </si>
  <si>
    <t>% Total HH receiving Food Stamps</t>
  </si>
  <si>
    <t>Total Black or African American alone HH</t>
  </si>
  <si>
    <t>Black alone HH receiving food stamps</t>
  </si>
  <si>
    <t>% Black alone HH receiving food stamps</t>
  </si>
  <si>
    <t>Total HH w/ Children Under 18</t>
  </si>
  <si>
    <t>HH W/ Children Under 18 Receiving Food Stamps</t>
  </si>
  <si>
    <t>% HH W/ Children Under 18  Receiving Food Stamps</t>
  </si>
  <si>
    <t>Total Hispanic or Latino origin HH</t>
  </si>
  <si>
    <t>Total Hispanic or Latino origin HH receiving food stamps</t>
  </si>
  <si>
    <t>% Hispanic or Latino origin  HH receiving food stamps</t>
  </si>
  <si>
    <t>Total HH w/ 60+ year old resident</t>
  </si>
  <si>
    <t>HH w/ 60+ year old resident receiving Food Stamps</t>
  </si>
  <si>
    <t>% HH w/ 60+ year old resident receiving Food Stamps</t>
  </si>
  <si>
    <t>Table S2201</t>
  </si>
  <si>
    <t>The percent of households receiving food stamps.</t>
  </si>
  <si>
    <t>The percent of households with children under the age of 18 receiving food stamps.</t>
  </si>
  <si>
    <t>Children in Households Receiving Food Stamps</t>
  </si>
  <si>
    <t>ECONOMY/CHILDREN</t>
  </si>
  <si>
    <t>African American Households Receiving Food Stamps</t>
  </si>
  <si>
    <t>Total HH Below Poverty</t>
  </si>
  <si>
    <t>HH Below Poverty Receiving Food Stamps</t>
  </si>
  <si>
    <t>% HH Below Poverty Receiving Food Stamps</t>
  </si>
  <si>
    <t>Total HH with one or more people with a disability</t>
  </si>
  <si>
    <t>HH with one or more people with a disability receiving food stamps</t>
  </si>
  <si>
    <t>% HH with one or more people with a disability receiving food stamps</t>
  </si>
  <si>
    <t>The percent of African American households receiving food stamps.</t>
  </si>
  <si>
    <t>Hispanic/Latino Households Receiving Food Stamps</t>
  </si>
  <si>
    <t>The percent of Hispanic or Latino households receiving food stamps.</t>
  </si>
  <si>
    <t>Seniors in Households Receiving Food Stamps</t>
  </si>
  <si>
    <t>The percent of households with at least one resident at or over the age of 60 receiving food stamps.</t>
  </si>
  <si>
    <t xml:space="preserve">These % are different than in the original census table. The census calculates what % of all HHs receive food stamps. I calculated what % of total below poverty, etc. </t>
  </si>
  <si>
    <t>Households with Seniors Receiving Food Stamps</t>
  </si>
  <si>
    <t>Households with Children Receiving Food Stamps</t>
  </si>
  <si>
    <t xml:space="preserve"> Households with Seniors Receiving Food Stamps</t>
  </si>
  <si>
    <t>ECONOMY/SENIORS</t>
  </si>
  <si>
    <t>The percentage of live births with low birthweigh (&lt;2,500 grams).</t>
  </si>
  <si>
    <t>% Low Birthweight</t>
  </si>
  <si>
    <t>Average wages and salaries are wages and salaries divided by total wage and salary employment.</t>
  </si>
  <si>
    <t xml:space="preserve">From BEA website: </t>
  </si>
  <si>
    <t>Average Wages and Salaries</t>
  </si>
  <si>
    <t>Adult Smoking</t>
  </si>
  <si>
    <t xml:space="preserve">Percent of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</si>
  <si>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2022-2023</t>
  </si>
  <si>
    <t>2022-2023 Graduation Cohort Data by District</t>
  </si>
  <si>
    <t>Graduation Rate - All Students</t>
  </si>
  <si>
    <t>Graduation Rate - Black, Hispanic, and Native American Students</t>
  </si>
  <si>
    <t xml:space="preserve">Percent of Black, HIspanic, and Native American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</si>
  <si>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Economically Disadvantaged Students</t>
  </si>
  <si>
    <t>Graduation Rate - Female Students</t>
  </si>
  <si>
    <t>Graduation Rate - Male Students</t>
  </si>
  <si>
    <t>Graduation Rate - Not Economically Disadvantaged</t>
  </si>
  <si>
    <t xml:space="preserve">Graduation Rate - Students with Disabilities  </t>
  </si>
  <si>
    <t>Graduation Rate - White Students</t>
  </si>
  <si>
    <t xml:space="preserve">Percent of White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</si>
  <si>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Economically Disadvantaged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</si>
  <si>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Non-economically Disadvantaged Students</t>
  </si>
  <si>
    <t xml:space="preserve">Percent of Non-economically Disadvantaged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</si>
  <si>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male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</si>
  <si>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 xml:space="preserve">Percent of female students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</si>
  <si>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Graduation Rate - Students with Disabilities</t>
  </si>
  <si>
    <t xml:space="preserve">Percent of students with disabilities who completed all required coursework in all subject areas per ESSA § 8101(25) and graduated with a regular diploma or an alternate academic diploma (AAD) within four years and a summer as a high school graduate in his or her original graduation cohort. (Federal Graduation Rate) </t>
  </si>
  <si>
    <t>Weighted by District Enrollment</t>
  </si>
  <si>
    <t xml:space="preserve">County data is calculated with a weighted average by school district enrollment. Districts with supressed/missing data for a metric were not included in the county average for that metric. </t>
  </si>
  <si>
    <t>Average Teacher Salaries</t>
  </si>
  <si>
    <t>Tennessee Education Association</t>
  </si>
  <si>
    <t>2022-2023 Scheduled Salary Ranking Full Schedule Average</t>
  </si>
  <si>
    <t>High School Graduation Rate - Black, Hispanic, or Native American Students</t>
  </si>
  <si>
    <t>High School Graduation Rate - Economically Disadvantaged Students</t>
  </si>
  <si>
    <t>High School Graduation Rate - Students with Disabilities</t>
  </si>
  <si>
    <t>The average of Public School Teacher salary in a county.</t>
  </si>
  <si>
    <t>Percentage of teens and young adults ages 16-19 who are neither working nor in school.</t>
  </si>
  <si>
    <t>B14005 - Sex by School Enrollment by Educational Attainment by Employment Status for the Population 16 to 19 Years</t>
  </si>
  <si>
    <t>% Disconnected</t>
  </si>
  <si>
    <t># Total Pop. (16-19)</t>
  </si>
  <si>
    <t>Good</t>
  </si>
  <si>
    <t>Fair</t>
  </si>
  <si>
    <t>Poor</t>
  </si>
  <si>
    <t>Critical</t>
  </si>
  <si>
    <t>Tennesee Department of Transportation</t>
  </si>
  <si>
    <t>The share of bridges in poor or critical condition as a percentage of total inventory.</t>
  </si>
  <si>
    <t>The share of pavement roughness in fair or poor condition as a percentage of total inventory.</t>
  </si>
  <si>
    <t>COUNTY_NAME</t>
  </si>
  <si>
    <t xml:space="preserve">DISTRICT </t>
  </si>
  <si>
    <t>The total net summer capacity in megawatts generated by renewable energy infrastructure.</t>
  </si>
  <si>
    <t>Megawatts (MW)</t>
  </si>
  <si>
    <t>US Energy Information Administration Atlas</t>
  </si>
  <si>
    <t xml:space="preserve">Total Net Summer Capacity (MW) </t>
  </si>
  <si>
    <t>Anderson County, Tennessee</t>
  </si>
  <si>
    <t>Bedford County, Tennessee</t>
  </si>
  <si>
    <t>Benton County, Tennessee</t>
  </si>
  <si>
    <t>Bledsoe County, Tennessee</t>
  </si>
  <si>
    <t>Blount County, Tennessee</t>
  </si>
  <si>
    <t>Bradley County, Tennessee</t>
  </si>
  <si>
    <t>Campbell County, Tennessee</t>
  </si>
  <si>
    <t>Cannon County, Tennessee</t>
  </si>
  <si>
    <t>Carroll County, Tennessee</t>
  </si>
  <si>
    <t>Carter County, Tennessee</t>
  </si>
  <si>
    <t>Cheatham County, Tennessee</t>
  </si>
  <si>
    <t>Chester County, Tennessee</t>
  </si>
  <si>
    <t>Claiborne County, Tennessee</t>
  </si>
  <si>
    <t>Clay County, Tennessee</t>
  </si>
  <si>
    <t>Cocke County, Tennessee</t>
  </si>
  <si>
    <t>Coffee County, Tennessee</t>
  </si>
  <si>
    <t>Crockett County, Tennessee</t>
  </si>
  <si>
    <t>Cumberland County, Tennessee</t>
  </si>
  <si>
    <t>Davidson County, Tennessee</t>
  </si>
  <si>
    <t>Decatur County, Tennessee</t>
  </si>
  <si>
    <t>DeKalb County, Tennessee</t>
  </si>
  <si>
    <t>Dickson County, Tennessee</t>
  </si>
  <si>
    <t>Dyer County, Tennessee</t>
  </si>
  <si>
    <t>Fayette County, Tennessee</t>
  </si>
  <si>
    <t>Fentress County, Tennessee</t>
  </si>
  <si>
    <t>Franklin County, Tennessee</t>
  </si>
  <si>
    <t>Gibson County, Tennessee</t>
  </si>
  <si>
    <t>Giles County, Tennessee</t>
  </si>
  <si>
    <t>Grainger County, Tennessee</t>
  </si>
  <si>
    <t>Greene County, Tennessee</t>
  </si>
  <si>
    <t>Grundy County, Tennessee</t>
  </si>
  <si>
    <t>Hamblen County, Tennessee</t>
  </si>
  <si>
    <t>Hamilton County, Tennessee</t>
  </si>
  <si>
    <t>Hancock County, Tennessee</t>
  </si>
  <si>
    <t>Hardeman County, Tennessee</t>
  </si>
  <si>
    <t>Hardin County, Tennessee</t>
  </si>
  <si>
    <t>Hawkins County, Tennessee</t>
  </si>
  <si>
    <t>Haywood County, Tennessee</t>
  </si>
  <si>
    <t>Henderson County, Tennessee</t>
  </si>
  <si>
    <t>Henry County, Tennessee</t>
  </si>
  <si>
    <t>Hickman County, Tennessee</t>
  </si>
  <si>
    <t>Houston County, Tennessee</t>
  </si>
  <si>
    <t>Humphreys County, Tennessee</t>
  </si>
  <si>
    <t>Jackson County, Tennessee</t>
  </si>
  <si>
    <t>Jefferson County, Tennessee</t>
  </si>
  <si>
    <t>Johnson County, Tennessee</t>
  </si>
  <si>
    <t>Knox County, Tennessee</t>
  </si>
  <si>
    <t>Lake County, Tennessee</t>
  </si>
  <si>
    <t>Lauderdale County, Tennessee</t>
  </si>
  <si>
    <t>Lawrence County, Tennessee</t>
  </si>
  <si>
    <t>Lewis County, Tennessee</t>
  </si>
  <si>
    <t>Lincoln County, Tennessee</t>
  </si>
  <si>
    <t>Loudon County, Tennessee</t>
  </si>
  <si>
    <t>McMinn County, Tennessee</t>
  </si>
  <si>
    <t>McNairy County, Tennessee</t>
  </si>
  <si>
    <t>Macon County, Tennessee</t>
  </si>
  <si>
    <t>Madison County, Tennessee</t>
  </si>
  <si>
    <t>Marion County, Tennessee</t>
  </si>
  <si>
    <t>Marshall County, Tennessee</t>
  </si>
  <si>
    <t>Maury County, Tennessee</t>
  </si>
  <si>
    <t>Meigs County, Tennessee</t>
  </si>
  <si>
    <t>Monroe County, Tennessee</t>
  </si>
  <si>
    <t>Montgomery County, Tennessee</t>
  </si>
  <si>
    <t>Moore County, Tennessee</t>
  </si>
  <si>
    <t>Morgan County, Tennessee</t>
  </si>
  <si>
    <t>Obion County, Tennessee</t>
  </si>
  <si>
    <t>Overton County, Tennessee</t>
  </si>
  <si>
    <t>Perry County, Tennessee</t>
  </si>
  <si>
    <t>Pickett County, Tennessee</t>
  </si>
  <si>
    <t>Polk County, Tennessee</t>
  </si>
  <si>
    <t>Putnam County, Tennessee</t>
  </si>
  <si>
    <t>Rhea County, Tennessee</t>
  </si>
  <si>
    <t>Roane County, Tennessee</t>
  </si>
  <si>
    <t>Robertson County, Tennessee</t>
  </si>
  <si>
    <t>Rutherford County, Tennessee</t>
  </si>
  <si>
    <t>Scott County, Tennessee</t>
  </si>
  <si>
    <t>Sequatchie County, Tennessee</t>
  </si>
  <si>
    <t>Sevier County, Tennessee</t>
  </si>
  <si>
    <t>Shelby County, Tennessee</t>
  </si>
  <si>
    <t>Smith County, Tennessee</t>
  </si>
  <si>
    <t>Stewart County, Tennessee</t>
  </si>
  <si>
    <t>Sullivan County, Tennessee</t>
  </si>
  <si>
    <t>Sumner County, Tennessee</t>
  </si>
  <si>
    <t>Tipton County, Tennessee</t>
  </si>
  <si>
    <t>Trousdale County, Tennessee</t>
  </si>
  <si>
    <t>Unicoi County, Tennessee</t>
  </si>
  <si>
    <t>Union County, Tennessee</t>
  </si>
  <si>
    <t>Van Buren County, Tennessee</t>
  </si>
  <si>
    <t>Warren County, Tennessee</t>
  </si>
  <si>
    <t>Washington County, Tennessee</t>
  </si>
  <si>
    <t>Wayne County, Tennessee</t>
  </si>
  <si>
    <t>Weakley County, Tennessee</t>
  </si>
  <si>
    <t>White County, Tennessee</t>
  </si>
  <si>
    <t>Williamson County, Tennessee</t>
  </si>
  <si>
    <t>Wilson County, Tennessee</t>
  </si>
  <si>
    <t>Tennessee Department of Transportation</t>
  </si>
  <si>
    <t>52 MW</t>
  </si>
  <si>
    <t>Renewable Energy Production</t>
  </si>
  <si>
    <t>Post High School Educational Attainment</t>
  </si>
  <si>
    <t>S1501 - Educational Attainment</t>
  </si>
  <si>
    <t># Total Population age 25+</t>
  </si>
  <si>
    <t># Population w/ Bachelor's  Degree or Higher</t>
  </si>
  <si>
    <t># Population w/ Associate's Degree</t>
  </si>
  <si>
    <t>Ther percent of the total population age 25 and up who has obtained an associate's degree or higher.</t>
  </si>
  <si>
    <t>Post HS Attainment %</t>
  </si>
  <si>
    <t>Total Post HS Attainment #</t>
  </si>
  <si>
    <t>% CVAP Registered</t>
  </si>
  <si>
    <t>CVAP does not take into account a person's felony status. So, the # of "eligible citizens" also includes people who have felony convictions, who are not eligible to vote in TN</t>
  </si>
  <si>
    <t>Election Day Poll Stations to Voters Ratio</t>
  </si>
  <si>
    <t xml:space="preserve">In the 2022 Election, there was 1 polling place for every X Election Day voters. </t>
  </si>
  <si>
    <t>Election Day Polling Stations to Voters Ratio</t>
  </si>
  <si>
    <t>In the 2022 Election, there was 1 polling place for X Election Day voters.</t>
  </si>
  <si>
    <t>Tennessee BMI Report 2019-20</t>
  </si>
  <si>
    <t>Teen Births</t>
  </si>
  <si>
    <t>Crime Rate</t>
  </si>
  <si>
    <t xml:space="preserve">The number of overall crimes per 1,000 residents. </t>
  </si>
  <si>
    <t>Rate (x per 1k)</t>
  </si>
  <si>
    <t>Tennessee Bureau of Investigation - CrimeInsight</t>
  </si>
  <si>
    <t>Estimated Population</t>
  </si>
  <si>
    <t>Crime Rate (x per 1k)</t>
  </si>
  <si>
    <t># of Crimes</t>
  </si>
  <si>
    <t>Crime Rates by Jurisdiction, TIBRS</t>
  </si>
  <si>
    <t>Tennessee Bureau of Investigation</t>
  </si>
  <si>
    <t>Firearm Fatalities</t>
  </si>
  <si>
    <t>The number of deaths due to firearms per 100,000 population.</t>
  </si>
  <si>
    <t>CRIMINAL JUSTICE &amp; THE COURTS</t>
  </si>
  <si>
    <t>Rate per 100k</t>
  </si>
  <si>
    <t># Firearm Fatalities</t>
  </si>
  <si>
    <t>Fatality Rate (x per 100k)</t>
  </si>
  <si>
    <t>Prison Capacity</t>
  </si>
  <si>
    <t>Tennessee Department of Correction</t>
  </si>
  <si>
    <t>Jail Capacity</t>
  </si>
  <si>
    <t>TN Department of Correction - Statistical Abstract 2022 - Tennesse Jail Summary Report as of June 30, 2022</t>
  </si>
  <si>
    <t>Total
Jail Pop</t>
  </si>
  <si>
    <t>Total Beds</t>
  </si>
  <si>
    <t>Vacant Beds</t>
  </si>
  <si>
    <t>% Capacity</t>
  </si>
  <si>
    <t>Of currently populated jail facilities, the percent of overall capacity of available beds.</t>
  </si>
  <si>
    <t>Of the currently populated jail facilities, the percent of total bed capacity occupied by inmates.</t>
  </si>
  <si>
    <t>46.49 per 1k</t>
  </si>
  <si>
    <t>Average Annual Energy Cost</t>
  </si>
  <si>
    <t>The average annual household expenditure for energy, based on household monthly expenditures for electricity, gas, and other fuels</t>
  </si>
  <si>
    <t>US Department of Energy</t>
  </si>
  <si>
    <t xml:space="preserve"> Low-Income Energy Affordability Data (LEAD) Tool</t>
  </si>
  <si>
    <t>Avg. Annual Energy Cost ($)</t>
  </si>
  <si>
    <t>Household Income</t>
  </si>
  <si>
    <t xml:space="preserve">Energy Burden (Calculated) </t>
  </si>
  <si>
    <t>The percent of annual household expenditures for energy, based on household monthly expenditures for electricity, gas, and other fuels, as a percent of annual income.</t>
  </si>
  <si>
    <t>Household Energy Burden</t>
  </si>
  <si>
    <t>Flood Risk</t>
  </si>
  <si>
    <t>Fire Risk</t>
  </si>
  <si>
    <t>The percent of properties likely at risk of wildfire exposure due to causes from fire fuels, weather, human influence, and fire movements.</t>
  </si>
  <si>
    <t>The percent of properties likely at risk of floods occurring in the next thirty years from tides, rain, riverine and storm surges.</t>
  </si>
  <si>
    <t>First Street Foundation</t>
  </si>
  <si>
    <t>Data sourced from White House Climate and Economic Justice Screening Tool</t>
  </si>
  <si>
    <t>Average of Census Tract - Share of properties at risk of flood in 30 years (%)</t>
  </si>
  <si>
    <t>Average of Census Tracts - Share of properties at risk of fire in 30 years (%)</t>
  </si>
  <si>
    <t>Enviroment &amp; Energy</t>
  </si>
  <si>
    <t>This number should be used with caution and utilized in a county specific context. Many counties have zero fire risk while other greatly exceed 30% or more.</t>
  </si>
  <si>
    <t>Table 1. Real Gross Domestic Product, by County, 2019–2022</t>
  </si>
  <si>
    <t>Thousands of chained (2017) dollars</t>
  </si>
  <si>
    <t xml:space="preserve"> Gross Domestic Product by County, 2022</t>
  </si>
  <si>
    <t>Miscellaneous Data and Points of Reference</t>
  </si>
  <si>
    <t>Ratio (X persons for every one Primary Care Physician)</t>
  </si>
  <si>
    <t># of Primary Care Physicians</t>
  </si>
  <si>
    <t>Miscellaneous Data for Reference, Not To Be Used</t>
  </si>
  <si>
    <t>Misc. Data for Reference, Not to be Used</t>
  </si>
  <si>
    <t>Rate (x per 1,000 residents)</t>
  </si>
  <si>
    <t>ROAD QUALITY</t>
  </si>
  <si>
    <t>Reported percentage of registered citizens voting in 2022.</t>
  </si>
  <si>
    <t>Reported percentage of eligible, voting-age citizens voting in 2022.</t>
  </si>
  <si>
    <t>Total Votes Cast as % of CVAP</t>
  </si>
  <si>
    <t>Registered Voter Turnout (Midterm Election - 2022)</t>
  </si>
  <si>
    <t>Eligible Voter Turnout (Midterm Election - 2022)</t>
  </si>
  <si>
    <t>Registered Voter Turnout (Presidential Election - 2020)</t>
  </si>
  <si>
    <t>Eligible Voter Turnout (Presidential Election - 2020)</t>
  </si>
  <si>
    <t>Reported percentage of registered citizens voting in 2020.</t>
  </si>
  <si>
    <t>Reported percentage of eligible, voting-age citizens voting in 2020.</t>
  </si>
  <si>
    <t>Total Votes Cast as a % of CVAP</t>
  </si>
  <si>
    <t>18.6 per 100k</t>
  </si>
  <si>
    <t>Seniors living in Poverty Rank</t>
  </si>
  <si>
    <t>Children Living in Poverty Rank</t>
  </si>
  <si>
    <t>Women in Poverty Rank</t>
  </si>
  <si>
    <t>Poverty Rank</t>
  </si>
  <si>
    <t>Unemployment Rank</t>
  </si>
  <si>
    <t>Employment Growth Rank</t>
  </si>
  <si>
    <t>Population Growth Rank</t>
  </si>
  <si>
    <t>GDP GROWTH RANK</t>
  </si>
  <si>
    <t>HH on Food Stamps Rank</t>
  </si>
  <si>
    <t>Children on Food Stamps Rank</t>
  </si>
  <si>
    <t>Af. Am. HH on Food Stamps Rank</t>
  </si>
  <si>
    <t>Hispanic. HH on Food Stamps Rank</t>
  </si>
  <si>
    <t>Seniors in HH on Food Stamps Rank</t>
  </si>
  <si>
    <t>Cost of Living Rank</t>
  </si>
  <si>
    <t>Child Care Cost Burden Rank</t>
  </si>
  <si>
    <t>Median HH Income Rank</t>
  </si>
  <si>
    <t>Wages &amp; Salaries Rank</t>
  </si>
  <si>
    <t>Income Inequality Rank</t>
  </si>
  <si>
    <t>LFPG Rank</t>
  </si>
  <si>
    <t>Debt to Income Ratio, 2022</t>
  </si>
  <si>
    <t>Percent Change in the total number of owner-occupied households from 2017-2022</t>
  </si>
  <si>
    <t>% In-Person Early Voting</t>
  </si>
  <si>
    <t>IP Election Day RANK</t>
  </si>
  <si>
    <t>IP Early Voting RANK</t>
  </si>
  <si>
    <t>Median renter household income</t>
  </si>
  <si>
    <t>Annual income needed to afford a two-bedroom unit at fair market rent</t>
  </si>
  <si>
    <t>Rank Indicator (1=greater value is better, 0=smaller value is better)</t>
  </si>
  <si>
    <t>Child care cost for a household with two children as a percent of median household income</t>
  </si>
  <si>
    <t>Supplemental Number Required</t>
  </si>
  <si>
    <t>Female pop. # below poverty</t>
  </si>
  <si>
    <t># of jobs gained since 2010</t>
  </si>
  <si>
    <t xml:space="preserve">Change '21 to '22
</t>
  </si>
  <si>
    <t># Change</t>
  </si>
  <si>
    <t># Change (2017-2022)</t>
  </si>
  <si>
    <t>$ Change</t>
  </si>
  <si>
    <t>Y</t>
  </si>
  <si>
    <t>N</t>
  </si>
  <si>
    <t>The percentage of children under age 19 without health insurance</t>
  </si>
  <si>
    <t>The number of child care centers per 1,000 population under 5 years old.</t>
  </si>
  <si>
    <t>The percentage of children that live in a household headed by a single parent.</t>
  </si>
  <si>
    <t xml:space="preserve">The percentage of children under age 18 living in households, where in the past year, there was an uncertainty of having, or an inability to acquire, enough food because of insufficient money or other resources. </t>
  </si>
  <si>
    <t>The share of teens and young adults ages 16-19 who are neither working nor in school.</t>
  </si>
  <si>
    <t>The share of persons under 18 below the federal poverty level.</t>
  </si>
  <si>
    <t>The percentage of children 18 and under in households who recieved Supplemental Security Income (SSI), cash public assistance income, or Food Stamps/SNAP in the previous 12 months.</t>
  </si>
  <si>
    <t>The percentage of households with children under 18 receiving food stamps.</t>
  </si>
  <si>
    <t>1,434 per 100k</t>
  </si>
  <si>
    <t>The prevalence of overweight or obese students in Tennessee public schools.</t>
  </si>
  <si>
    <t>The number of deaths due to firearms per 100,000 residents.</t>
  </si>
  <si>
    <t>The percentage of people who had incomes below the federal poverty line.</t>
  </si>
  <si>
    <t xml:space="preserve">The percentage of the labor force who are unemployed. </t>
  </si>
  <si>
    <t>The percent change in GDP between 2021 and 2022.</t>
  </si>
  <si>
    <t>The percent change in population between 2021 and 2022.</t>
  </si>
  <si>
    <t xml:space="preserve">The percent change in the count of jobs between 2010 and 2022, both full-time and part-time. </t>
  </si>
  <si>
    <t>The median credit score, out of a range of 300 to 850, of people with a credit bureau record.</t>
  </si>
  <si>
    <t>The rate of nonbusiness bankruptcy filings per 100,000 residents.</t>
  </si>
  <si>
    <t>The percentage of households receiving food stamps.</t>
  </si>
  <si>
    <t>The percentage of African American households receiving food stamps.</t>
  </si>
  <si>
    <t>The percentage of Hispanic or Latino households receiving food stamps.</t>
  </si>
  <si>
    <t>Women's median earnings as a percentage of men's median earnings.</t>
  </si>
  <si>
    <t>The percentage of women below the federal poverty line.</t>
  </si>
  <si>
    <t>The percentage of households with at least one resident at or over the age of 60 receiving food stamps.</t>
  </si>
  <si>
    <t>The percentage of adults aged 65 and older below the federal poverty line.</t>
  </si>
  <si>
    <t>The percentage of students in a 3rd grade ELA who met or exceeded the reading requirements for the 2023 TCAP.</t>
  </si>
  <si>
    <t>The percentage of students who completed all required coursework and graduated with a diploma within four years and a summer in his or her original graduation cohort.</t>
  </si>
  <si>
    <t xml:space="preserve">The percentage of Black, Hispanic, and Native American students who completed all required coursework and graduated with a diploma within four years and a summer in his or her original graduation cohort. </t>
  </si>
  <si>
    <t>The percentage of economically disadvantaged students who completed all required coursework and graduated with a diploma within four years and a summer in his or her original graduation cohort.</t>
  </si>
  <si>
    <t>The percentage of students with disabilities who completed all required coursework and graduated with a diploma within four years and a summer in his or her original graduation cohort.</t>
  </si>
  <si>
    <t>The average annual public school teacher salary.</t>
  </si>
  <si>
    <t>The percentage of the total population age 25 and up who has obtained an associate's degree or higher.</t>
  </si>
  <si>
    <t>The reported percentage of eligible, voting-age citzens voting in 2022.</t>
  </si>
  <si>
    <t>The reported percentage of eligible, voting-age citizens voting in 2020.</t>
  </si>
  <si>
    <t>The reported percentage of registered citizens voting in 2022.</t>
  </si>
  <si>
    <t>The reported percentage of eligible citizens registered to vote in 2022.</t>
  </si>
  <si>
    <t>The reported percentage of registered citizens voting in 2020.</t>
  </si>
  <si>
    <t xml:space="preserve">The percentage of poll workers who assisted with Election Day voting and/or early voting who were new. </t>
  </si>
  <si>
    <t>Contributions per capita to 501©3 organizations, educational non-profits, and foundations.</t>
  </si>
  <si>
    <t>The percentage of properties likely at risk of floods occuring in the next thirty years from tides, rain, riverine and storm surges.</t>
  </si>
  <si>
    <t xml:space="preserve">The average annual household expenditure for energy, based on household monthly expenditures for electricity, gas, and other fuels. </t>
  </si>
  <si>
    <t>The percentage of annual household income spent on energy-related expenditures.</t>
  </si>
  <si>
    <t>The percentage of properties likely at risk of wildfire exposure due to causes from fire fuels, weather, human influence, and fire movements.</t>
  </si>
  <si>
    <t>The percentage of population under age 65 without health insurance who are women.</t>
  </si>
  <si>
    <t xml:space="preserve">The percentage of the adult population (ages 18 and up) that reports a body mass index (BMI) greater than or equal to 30 kg/m2. </t>
  </si>
  <si>
    <t>The percentage of adults who are current smokers.</t>
  </si>
  <si>
    <t>The percentage of adults aged 20 and above with diagnosed diabetes.</t>
  </si>
  <si>
    <t>The percentage of adults under the age of 65 without health insurance who are African American.</t>
  </si>
  <si>
    <t>The percentage of adults under the age of 65 without health insurance who are of Hispanic or Latino origin.</t>
  </si>
  <si>
    <t>The percentage of adults under the age of 65 without health insurance with incomes below the federal poverty level.</t>
  </si>
  <si>
    <t>The percentage of population under age 65 without health insurance.</t>
  </si>
  <si>
    <t>There is 1 mental health provider for every X residents.</t>
  </si>
  <si>
    <t>There is 1 primary care physician for every X residents.</t>
  </si>
  <si>
    <t>The percent of adults ages 18 and up who reported 14 or more days during the past 30 days during which their mental health was not good.</t>
  </si>
  <si>
    <t>The percent of lives births with low birthweight (&lt;2,500 grams).</t>
  </si>
  <si>
    <t>The percent change in the total number of owner-occupied households from 2017 to 2022.</t>
  </si>
  <si>
    <t>The percent change in the total number of housing units from 2010 to 2022.</t>
  </si>
  <si>
    <t>The percentage of occupied units paying rent whose gross rent as a percentage of household income is greater than or equal to 30 percent.</t>
  </si>
  <si>
    <t xml:space="preserve">The percentage of owner occupied housing units, both with and without a mortgage, whose monthly owner costs as a percentage of household income is greater than or equal to 30 percent. </t>
  </si>
  <si>
    <t xml:space="preserve">The percentage of occupied housing units, both renters and homeowners, whose housing expenditures are greater than or equal to 30% of their household income. </t>
  </si>
  <si>
    <t>The percent change in housing units occupied by owners of Hispanic or Latino origin from 2017 to 2022.</t>
  </si>
  <si>
    <t xml:space="preserve">A renter earning the minimum wage in Tennessee ($7.25) must work this many hours per week to afford a two-bedroom rental home at fair market rent. </t>
  </si>
  <si>
    <t>The mean travel time to work, in minutes, of workers 16 years and over who did not work at home.</t>
  </si>
  <si>
    <t>The percentage of workers 16 years and over who worked outside their county of residence.</t>
  </si>
  <si>
    <t>The percentage of people living in census blocks without access to fixed broadband services at 25/3 Mbps or higher</t>
  </si>
  <si>
    <t xml:space="preserve">The percentage of people living in census blocks with access to download speeds of 1 gigabyte (GB) or higher. </t>
  </si>
  <si>
    <t>The number of fixed broadband providers offering service to consumers at 25/3 Mbps or higher advertised speeds available to the 50th percentile of the population.</t>
  </si>
  <si>
    <t>The percentage of people living in rural census blocks with access to fixed broadband service at 25/3 Mbps or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</si>
</sst>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2" formatCode="_(&quot;$&quot;* #,##0_);_(&quot;$&quot;* \(#,##0\);_(&quot;$&quot;* &quot;-&quot;_);_(@_)"/>
    <numFmt numFmtId="44" formatCode="_(&quot;$&quot;* #,##0.00_);_(&quot;$&quot;* \(#,##0.00\);_(&quot;$&quot;* &quot;-&quot;??_);_(@_)"/>
    <numFmt numFmtId="43" formatCode="_(* #,##0.00_);_(* \(#,##0.00\);_(* &quot;-&quot;??_);_(@_)"/>
    <numFmt numFmtId="164" formatCode="0.0%"/>
    <numFmt numFmtId="165" formatCode="[$$-809]#,##0"/>
    <numFmt numFmtId="166" formatCode="0.0"/>
    <numFmt numFmtId="167" formatCode="#,##0.0"/>
    <numFmt numFmtId="168" formatCode="0.0000"/>
    <numFmt numFmtId="169" formatCode="&quot;$&quot;#,##0"/>
    <numFmt numFmtId="170" formatCode="_(* #,##0_);_(* \(#,##0\);_(* &quot;-&quot;??_);_(@_)"/>
    <numFmt numFmtId="171" formatCode="00"/>
    <numFmt numFmtId="172" formatCode="_(&quot;$&quot;* #,##0_);_(&quot;$&quot;* \(#,##0\);_(&quot;$&quot;* &quot;-&quot;??_);_(@_)"/>
    <numFmt numFmtId="173" formatCode="0.00;[Red]0.00"/>
    <numFmt numFmtId="174" formatCode="\$#,##0"/>
  </numFmts>
  <fonts count="92">
    <font>
      <sz val="10"/>
      <color rgb="FF00000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rgb="FF000000"/>
      <name val="Calibri"/>
      <family val="2"/>
    </font>
    <font>
      <sz val="10"/>
      <color theme="1"/>
      <name val="Arial"/>
      <family val="2"/>
    </font>
    <font>
      <sz val="11"/>
      <color theme="1"/>
      <name val="Calibri"/>
      <family val="2"/>
    </font>
    <font>
      <sz val="10"/>
      <color rgb="FF000000"/>
      <name val="Arial"/>
      <family val="2"/>
    </font>
    <font>
      <sz val="12"/>
      <color rgb="FF000000"/>
      <name val="Calibri"/>
      <family val="2"/>
    </font>
    <font>
      <sz val="10"/>
      <name val="Arial"/>
      <family val="2"/>
    </font>
    <font>
      <b/>
      <sz val="11"/>
      <color theme="1"/>
      <name val="Calibri"/>
      <family val="2"/>
    </font>
    <font>
      <b/>
      <sz val="10"/>
      <color theme="1"/>
      <name val="Arial"/>
      <family val="2"/>
    </font>
    <font>
      <sz val="11"/>
      <color rgb="FF000000"/>
      <name val="Calibri"/>
      <family val="2"/>
    </font>
    <font>
      <u/>
      <sz val="10"/>
      <color rgb="FF0000FF"/>
      <name val="Arial"/>
      <family val="2"/>
    </font>
    <font>
      <u/>
      <sz val="10"/>
      <color theme="10"/>
      <name val="Arial"/>
      <family val="2"/>
    </font>
    <font>
      <b/>
      <sz val="13"/>
      <color rgb="FF000000"/>
      <name val="Arial"/>
      <family val="2"/>
    </font>
    <font>
      <sz val="13"/>
      <color rgb="FF000000"/>
      <name val="Arial"/>
      <family val="2"/>
    </font>
    <font>
      <b/>
      <sz val="13"/>
      <color rgb="FFFFFFFF"/>
      <name val="Arial"/>
      <family val="2"/>
    </font>
    <font>
      <b/>
      <sz val="12"/>
      <color rgb="FF000000"/>
      <name val="Calibri"/>
      <family val="2"/>
    </font>
    <font>
      <sz val="11"/>
      <color rgb="FF231F20"/>
      <name val="Calibri"/>
      <family val="2"/>
    </font>
    <font>
      <b/>
      <sz val="10"/>
      <color rgb="FF000000"/>
      <name val="Arial"/>
      <family val="2"/>
    </font>
    <font>
      <u/>
      <sz val="12"/>
      <color rgb="FF0563C1"/>
      <name val="Calibri"/>
      <family val="2"/>
    </font>
    <font>
      <sz val="11"/>
      <name val="Calibri"/>
      <family val="2"/>
    </font>
    <font>
      <b/>
      <sz val="18"/>
      <color theme="1"/>
      <name val="Arial"/>
      <family val="2"/>
    </font>
    <font>
      <u/>
      <sz val="11"/>
      <color rgb="FF0563C1"/>
      <name val="Calibri"/>
      <family val="2"/>
    </font>
    <font>
      <sz val="11"/>
      <color theme="1"/>
      <name val="Arial"/>
      <family val="2"/>
    </font>
    <font>
      <sz val="11"/>
      <color rgb="FF000000"/>
      <name val="Arial"/>
      <family val="2"/>
    </font>
    <font>
      <b/>
      <sz val="11"/>
      <color theme="1"/>
      <name val="Arial"/>
      <family val="2"/>
    </font>
    <font>
      <b/>
      <sz val="11"/>
      <color rgb="FF000000"/>
      <name val="Arial"/>
      <family val="2"/>
    </font>
    <font>
      <sz val="10"/>
      <color rgb="FF2B2A29"/>
      <name val="Arial"/>
      <family val="2"/>
    </font>
    <font>
      <sz val="11"/>
      <color rgb="FF2B2A29"/>
      <name val="Arial"/>
      <family val="2"/>
    </font>
    <font>
      <sz val="11"/>
      <color rgb="FFF97168"/>
      <name val="Arial"/>
      <family val="2"/>
    </font>
    <font>
      <sz val="8"/>
      <color rgb="FF2B2A29"/>
      <name val="Book Antiqua"/>
      <family val="1"/>
    </font>
    <font>
      <sz val="8"/>
      <color rgb="FF2B2A29"/>
      <name val="Arial"/>
      <family val="2"/>
    </font>
    <font>
      <sz val="8"/>
      <color rgb="FF000000"/>
      <name val="Arial"/>
      <family val="2"/>
    </font>
    <font>
      <sz val="8"/>
      <color theme="1"/>
      <name val="Arial"/>
      <family val="2"/>
    </font>
    <font>
      <sz val="6"/>
      <color theme="1"/>
      <name val="Arial"/>
      <family val="2"/>
    </font>
    <font>
      <b/>
      <sz val="12"/>
      <color rgb="FFFFFFFF"/>
      <name val="Arial"/>
      <family val="2"/>
    </font>
    <font>
      <sz val="10"/>
      <color rgb="FF606060"/>
      <name val="Arial"/>
      <family val="2"/>
    </font>
    <font>
      <b/>
      <sz val="10"/>
      <color rgb="FFFFFFFF"/>
      <name val="Proxima Nova"/>
    </font>
    <font>
      <u/>
      <sz val="10"/>
      <color rgb="FF060606"/>
      <name val="Proxima Nova"/>
    </font>
    <font>
      <b/>
      <sz val="12"/>
      <color rgb="FF060606"/>
      <name val="Helvetica Neue"/>
      <family val="2"/>
    </font>
    <font>
      <sz val="10"/>
      <color rgb="FF000000"/>
      <name val="Proxima Nova"/>
    </font>
    <font>
      <u/>
      <sz val="12"/>
      <color theme="10"/>
      <name val="Arial"/>
      <family val="2"/>
    </font>
    <font>
      <sz val="12"/>
      <color rgb="FF060606"/>
      <name val="Helvetica Neue"/>
      <family val="2"/>
    </font>
    <font>
      <sz val="10"/>
      <color rgb="FF1B3764"/>
      <name val="Proxima Nova"/>
    </font>
    <font>
      <strike/>
      <sz val="10"/>
      <name val="Arial"/>
      <family val="2"/>
    </font>
    <font>
      <b/>
      <sz val="10"/>
      <name val="Arial"/>
      <family val="2"/>
    </font>
    <font>
      <sz val="8"/>
      <name val="Arial"/>
      <family val="2"/>
    </font>
    <font>
      <sz val="6"/>
      <name val="Arial"/>
      <family val="2"/>
    </font>
    <font>
      <sz val="10"/>
      <name val="Courier"/>
      <family val="3"/>
    </font>
    <font>
      <sz val="10"/>
      <color rgb="FF000000"/>
      <name val="Arial"/>
      <family val="2"/>
    </font>
    <font>
      <b/>
      <sz val="11"/>
      <color theme="1"/>
      <name val="Arial"/>
      <family val="2"/>
      <scheme val="minor"/>
    </font>
    <font>
      <sz val="10"/>
      <name val="Courier"/>
    </font>
    <font>
      <u/>
      <sz val="11"/>
      <color theme="10"/>
      <name val="Arial"/>
      <family val="2"/>
      <scheme val="minor"/>
    </font>
    <font>
      <sz val="10"/>
      <color rgb="FF000000"/>
      <name val="Times New Roman"/>
      <family val="1"/>
    </font>
    <font>
      <sz val="10"/>
      <color rgb="FF000000"/>
      <name val="Arial"/>
      <family val="2"/>
    </font>
    <font>
      <sz val="11"/>
      <name val="Times New Roman"/>
      <family val="1"/>
    </font>
    <font>
      <b/>
      <sz val="11"/>
      <color theme="1"/>
      <name val="Times New Roman"/>
      <family val="1"/>
    </font>
    <font>
      <sz val="11"/>
      <color theme="1"/>
      <name val="Times New Roman"/>
      <family val="1"/>
    </font>
    <font>
      <sz val="10"/>
      <name val="Times New Roman"/>
      <family val="1"/>
    </font>
    <font>
      <b/>
      <sz val="11"/>
      <name val="Times New Roman"/>
      <family val="1"/>
    </font>
    <font>
      <b/>
      <sz val="8"/>
      <name val="Arial"/>
      <family val="2"/>
    </font>
    <font>
      <b/>
      <sz val="8"/>
      <color rgb="FF000000"/>
      <name val="Arial"/>
      <family val="2"/>
    </font>
    <font>
      <sz val="8"/>
      <color theme="1"/>
      <name val="Arial"/>
      <family val="2"/>
      <scheme val="minor"/>
    </font>
    <font>
      <b/>
      <sz val="8"/>
      <color theme="1"/>
      <name val="Arial"/>
      <family val="2"/>
      <scheme val="major"/>
    </font>
    <font>
      <u/>
      <sz val="8"/>
      <name val="Arial"/>
      <family val="2"/>
    </font>
    <font>
      <b/>
      <sz val="8"/>
      <color theme="1"/>
      <name val="Arial"/>
      <family val="2"/>
    </font>
    <font>
      <sz val="8"/>
      <name val="Arial"/>
      <family val="2"/>
      <scheme val="minor"/>
    </font>
    <font>
      <u/>
      <sz val="10"/>
      <name val="Arial"/>
      <family val="2"/>
    </font>
    <font>
      <b/>
      <sz val="8"/>
      <name val="Arial"/>
      <family val="2"/>
      <scheme val="minor"/>
    </font>
    <font>
      <sz val="8"/>
      <name val="Arial"/>
      <family val="2"/>
      <scheme val="major"/>
    </font>
    <font>
      <sz val="8"/>
      <color rgb="FF000000"/>
      <name val="Arial"/>
      <family val="2"/>
      <scheme val="major"/>
    </font>
    <font>
      <b/>
      <sz val="8"/>
      <color rgb="FF000000"/>
      <name val="Arial"/>
      <family val="2"/>
      <scheme val="major"/>
    </font>
    <font>
      <vertAlign val="subscript"/>
      <sz val="10"/>
      <name val="Arial"/>
      <family val="2"/>
    </font>
    <font>
      <vertAlign val="subscript"/>
      <sz val="10"/>
      <color rgb="FF000000"/>
      <name val="Arial"/>
      <family val="2"/>
    </font>
    <font>
      <vertAlign val="subscript"/>
      <sz val="11"/>
      <color theme="1"/>
      <name val="Times New Roman"/>
      <family val="1"/>
    </font>
    <font>
      <sz val="11"/>
      <color rgb="FF006100"/>
      <name val="Arial"/>
      <family val="2"/>
      <scheme val="minor"/>
    </font>
    <font>
      <sz val="11"/>
      <color rgb="FF9C5700"/>
      <name val="Arial"/>
      <family val="2"/>
      <scheme val="minor"/>
    </font>
    <font>
      <sz val="12"/>
      <color rgb="FF212529"/>
      <name val="Segoe UI"/>
      <family val="2"/>
    </font>
    <font>
      <sz val="11"/>
      <color rgb="FFD1D2D3"/>
      <name val="Arial"/>
      <family val="2"/>
    </font>
    <font>
      <sz val="10"/>
      <name val="Arial"/>
    </font>
    <font>
      <b/>
      <sz val="12"/>
      <name val="Arial"/>
      <family val="2"/>
    </font>
    <font>
      <sz val="12"/>
      <name val="Arial"/>
      <family val="2"/>
    </font>
    <font>
      <sz val="8"/>
      <color rgb="FF006100"/>
      <name val="Arial"/>
      <family val="2"/>
      <scheme val="minor"/>
    </font>
    <font>
      <sz val="9"/>
      <color rgb="FF000000"/>
      <name val="Arial"/>
      <family val="2"/>
    </font>
    <font>
      <b/>
      <sz val="11"/>
      <color rgb="FFFA7D00"/>
      <name val="Arial"/>
      <family val="2"/>
      <scheme val="minor"/>
    </font>
  </fonts>
  <fills count="20">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FF0000"/>
        <bgColor rgb="FFFF0000"/>
      </patternFill>
    </fill>
    <fill>
      <patternFill patternType="solid">
        <fgColor rgb="FFFFFFFF"/>
        <bgColor rgb="FFFFFFFF"/>
      </patternFill>
    </fill>
    <fill>
      <patternFill patternType="solid">
        <fgColor rgb="FF92A6DD"/>
        <bgColor rgb="FF92A6DD"/>
      </patternFill>
    </fill>
    <fill>
      <patternFill patternType="solid">
        <fgColor rgb="FF26418F"/>
        <bgColor rgb="FF26418F"/>
      </patternFill>
    </fill>
    <fill>
      <patternFill patternType="solid">
        <fgColor rgb="FFF4B084"/>
        <bgColor rgb="FFF4B084"/>
      </patternFill>
    </fill>
    <fill>
      <patternFill patternType="solid">
        <fgColor rgb="FF5B93BD"/>
        <bgColor rgb="FF5B93BD"/>
      </patternFill>
    </fill>
    <fill>
      <patternFill patternType="solid">
        <fgColor rgb="FFECF6FD"/>
        <bgColor rgb="FFECF6FD"/>
      </patternFill>
    </fill>
    <fill>
      <patternFill patternType="solid">
        <fgColor rgb="FFEE2227"/>
        <bgColor rgb="FFEE2227"/>
      </patternFill>
    </fill>
    <fill>
      <patternFill patternType="solid">
        <fgColor rgb="FFF8F8F8"/>
        <bgColor rgb="FFF8F8F8"/>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theme="9" tint="0.79998168889431442"/>
      </patternFill>
    </fill>
    <fill>
      <patternFill patternType="solid">
        <fgColor rgb="FFC6EFCE"/>
      </patternFill>
    </fill>
    <fill>
      <patternFill patternType="solid">
        <fgColor rgb="FFFFEB9C"/>
      </patternFill>
    </fill>
    <fill>
      <patternFill patternType="solid">
        <fgColor indexed="9"/>
        <bgColor indexed="64"/>
      </patternFill>
    </fill>
    <fill>
      <patternFill patternType="solid">
        <fgColor rgb="FFF2F2F2"/>
      </patternFill>
    </fill>
  </fills>
  <borders count="5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26418F"/>
      </left>
      <right/>
      <top style="thin">
        <color rgb="FF26418F"/>
      </top>
      <bottom style="thin">
        <color rgb="FF26418F"/>
      </bottom>
      <diagonal/>
    </border>
    <border>
      <left/>
      <right style="thin">
        <color rgb="FF26418F"/>
      </right>
      <top style="thin">
        <color rgb="FF26418F"/>
      </top>
      <bottom style="thin">
        <color rgb="FF26418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DDDDDD"/>
      </left>
      <right style="thin">
        <color rgb="FFDDDDDD"/>
      </right>
      <top/>
      <bottom style="thin">
        <color rgb="FFDDDDDD"/>
      </bottom>
      <diagonal/>
    </border>
    <border>
      <left/>
      <right/>
      <top/>
      <bottom/>
      <diagonal/>
    </border>
    <border>
      <left/>
      <right style="thin">
        <color indexed="64"/>
      </right>
      <top/>
      <bottom/>
      <diagonal/>
    </border>
    <border>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ck">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
      <left/>
      <right style="thin">
        <color indexed="64"/>
      </right>
      <top/>
      <bottom style="thin">
        <color indexed="64"/>
      </bottom>
      <diagonal/>
    </border>
    <border>
      <left/>
      <right style="medium">
        <color auto="1"/>
      </right>
      <top/>
      <bottom/>
      <diagonal/>
    </border>
    <border>
      <left/>
      <right style="medium">
        <color auto="1"/>
      </right>
      <top/>
      <bottom style="thin">
        <color indexed="64"/>
      </bottom>
      <diagonal/>
    </border>
    <border>
      <left/>
      <right style="slantDashDot">
        <color auto="1"/>
      </right>
      <top/>
      <bottom/>
      <diagonal/>
    </border>
    <border>
      <left/>
      <right style="slantDashDot">
        <color auto="1"/>
      </right>
      <top/>
      <bottom style="thin">
        <color indexed="64"/>
      </bottom>
      <diagonal/>
    </border>
    <border>
      <left style="medium">
        <color auto="1"/>
      </left>
      <right style="slantDashDot">
        <color auto="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diagonal/>
    </border>
    <border>
      <left/>
      <right style="thick">
        <color auto="1"/>
      </right>
      <top style="thin">
        <color auto="1"/>
      </top>
      <bottom/>
      <diagonal/>
    </border>
    <border>
      <left style="thick">
        <color auto="1"/>
      </left>
      <right/>
      <top/>
      <bottom/>
      <diagonal/>
    </border>
    <border>
      <left style="thick">
        <color auto="1"/>
      </left>
      <right/>
      <top/>
      <bottom style="thin">
        <color indexed="64"/>
      </bottom>
      <diagonal/>
    </border>
    <border>
      <left/>
      <right style="thick">
        <color auto="1"/>
      </right>
      <top/>
      <bottom style="thin">
        <color indexed="64"/>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indexed="8"/>
      </right>
      <top/>
      <bottom/>
      <diagonal/>
    </border>
    <border>
      <left style="thin">
        <color indexed="8"/>
      </left>
      <right/>
      <top/>
      <bottom/>
      <diagonal/>
    </border>
    <border>
      <left style="thin">
        <color rgb="FF7F7F7F"/>
      </left>
      <right style="thin">
        <color rgb="FF7F7F7F"/>
      </right>
      <top style="thin">
        <color rgb="FF7F7F7F"/>
      </top>
      <bottom style="thin">
        <color rgb="FF7F7F7F"/>
      </bottom>
      <diagonal/>
    </border>
  </borders>
  <cellStyleXfs count="28">
    <xf numFmtId="0" fontId="0" fillId="0" borderId="0"/>
    <xf numFmtId="0" fontId="19" fillId="0" borderId="0" applyNumberFormat="0" applyFill="0" applyBorder="0" applyAlignment="0" applyProtection="0"/>
    <xf numFmtId="0" fontId="14" fillId="0" borderId="10"/>
    <xf numFmtId="0" fontId="8" fillId="0" borderId="10"/>
    <xf numFmtId="9" fontId="56" fillId="0" borderId="0" applyFont="0" applyFill="0" applyBorder="0" applyAlignment="0" applyProtection="0"/>
    <xf numFmtId="43" fontId="56" fillId="0" borderId="0" applyFont="0" applyFill="0" applyBorder="0" applyAlignment="0" applyProtection="0"/>
    <xf numFmtId="0" fontId="7" fillId="0" borderId="10"/>
    <xf numFmtId="0" fontId="7" fillId="0" borderId="10"/>
    <xf numFmtId="0" fontId="7" fillId="0" borderId="10"/>
    <xf numFmtId="0" fontId="6" fillId="0" borderId="10"/>
    <xf numFmtId="39" fontId="55" fillId="0" borderId="10"/>
    <xf numFmtId="0" fontId="58" fillId="0" borderId="10"/>
    <xf numFmtId="0" fontId="5" fillId="0" borderId="10"/>
    <xf numFmtId="0" fontId="4" fillId="0" borderId="10"/>
    <xf numFmtId="0" fontId="59" fillId="0" borderId="10" applyNumberFormat="0" applyFill="0" applyBorder="0" applyAlignment="0" applyProtection="0"/>
    <xf numFmtId="0" fontId="3" fillId="0" borderId="10"/>
    <xf numFmtId="9" fontId="3" fillId="0" borderId="10" applyFont="0" applyFill="0" applyBorder="0" applyAlignment="0" applyProtection="0"/>
    <xf numFmtId="43" fontId="3" fillId="0" borderId="10" applyFont="0" applyFill="0" applyBorder="0" applyAlignment="0" applyProtection="0"/>
    <xf numFmtId="44" fontId="61" fillId="0" borderId="0" applyFont="0" applyFill="0" applyBorder="0" applyAlignment="0" applyProtection="0"/>
    <xf numFmtId="0" fontId="2" fillId="0" borderId="10"/>
    <xf numFmtId="43" fontId="2" fillId="0" borderId="10" applyFont="0" applyFill="0" applyBorder="0" applyAlignment="0" applyProtection="0"/>
    <xf numFmtId="44" fontId="2" fillId="0" borderId="10" applyFont="0" applyFill="0" applyBorder="0" applyAlignment="0" applyProtection="0"/>
    <xf numFmtId="9" fontId="2" fillId="0" borderId="10" applyFont="0" applyFill="0" applyBorder="0" applyAlignment="0" applyProtection="0"/>
    <xf numFmtId="0" fontId="82" fillId="16" borderId="0" applyNumberFormat="0" applyBorder="0" applyAlignment="0" applyProtection="0"/>
    <xf numFmtId="0" fontId="83" fillId="17" borderId="0" applyNumberFormat="0" applyBorder="0" applyAlignment="0" applyProtection="0"/>
    <xf numFmtId="0" fontId="86" fillId="0" borderId="10"/>
    <xf numFmtId="0" fontId="1" fillId="0" borderId="10"/>
    <xf numFmtId="0" fontId="91" fillId="19" borderId="55" applyNumberFormat="0" applyAlignment="0" applyProtection="0"/>
  </cellStyleXfs>
  <cellXfs count="689">
    <xf numFmtId="0" fontId="0" fillId="0" borderId="0" xfId="0"/>
    <xf numFmtId="0" fontId="10" fillId="0" borderId="0" xfId="0" applyFont="1"/>
    <xf numFmtId="0" fontId="10" fillId="0" borderId="0" xfId="0" applyFont="1" applyAlignment="1">
      <alignment wrapText="1"/>
    </xf>
    <xf numFmtId="0" fontId="16" fillId="0" borderId="0" xfId="0" applyFont="1"/>
    <xf numFmtId="0" fontId="10" fillId="2" borderId="0" xfId="0" applyFont="1" applyFill="1"/>
    <xf numFmtId="0" fontId="18" fillId="0" borderId="0" xfId="0" applyFont="1"/>
    <xf numFmtId="0" fontId="10" fillId="4" borderId="0" xfId="0" applyFont="1" applyFill="1"/>
    <xf numFmtId="0" fontId="20" fillId="5" borderId="0" xfId="0" applyFont="1" applyFill="1" applyAlignment="1">
      <alignment vertical="top"/>
    </xf>
    <xf numFmtId="0" fontId="21" fillId="5" borderId="0" xfId="0" applyFont="1" applyFill="1" applyAlignment="1">
      <alignment horizontal="left" vertical="top"/>
    </xf>
    <xf numFmtId="0" fontId="20" fillId="6" borderId="0" xfId="0" applyFont="1" applyFill="1" applyAlignment="1">
      <alignment vertical="top"/>
    </xf>
    <xf numFmtId="0" fontId="21" fillId="6" borderId="0" xfId="0" applyFont="1" applyFill="1" applyAlignment="1">
      <alignment horizontal="left" vertical="top"/>
    </xf>
    <xf numFmtId="0" fontId="13" fillId="0" borderId="0" xfId="0" applyFont="1" applyAlignment="1">
      <alignment horizontal="right"/>
    </xf>
    <xf numFmtId="0" fontId="13" fillId="2" borderId="0" xfId="0" applyFont="1" applyFill="1"/>
    <xf numFmtId="0" fontId="13" fillId="2" borderId="0" xfId="0" applyFont="1" applyFill="1" applyAlignment="1">
      <alignment horizontal="right"/>
    </xf>
    <xf numFmtId="0" fontId="23" fillId="0" borderId="0" xfId="0" applyFont="1"/>
    <xf numFmtId="0" fontId="23" fillId="0" borderId="0" xfId="0" applyFont="1" applyAlignment="1">
      <alignment horizontal="right"/>
    </xf>
    <xf numFmtId="0" fontId="9" fillId="0" borderId="0" xfId="0" applyFont="1" applyAlignment="1">
      <alignment horizontal="center" vertical="top"/>
    </xf>
    <xf numFmtId="0" fontId="24" fillId="0" borderId="0" xfId="0" applyFont="1" applyAlignment="1">
      <alignment horizontal="right" vertical="top"/>
    </xf>
    <xf numFmtId="0" fontId="17" fillId="0" borderId="0" xfId="0" applyFont="1" applyAlignment="1">
      <alignment horizontal="right" vertical="top"/>
    </xf>
    <xf numFmtId="0" fontId="24" fillId="2" borderId="0" xfId="0" applyFont="1" applyFill="1" applyAlignment="1">
      <alignment horizontal="right" vertical="top"/>
    </xf>
    <xf numFmtId="0" fontId="17" fillId="2" borderId="0" xfId="0" applyFont="1" applyFill="1" applyAlignment="1">
      <alignment horizontal="right" vertical="top"/>
    </xf>
    <xf numFmtId="0" fontId="11" fillId="0" borderId="0" xfId="0" applyFont="1" applyAlignment="1">
      <alignment horizontal="left" vertical="top"/>
    </xf>
    <xf numFmtId="0" fontId="11" fillId="2" borderId="0" xfId="0" applyFont="1" applyFill="1" applyAlignment="1">
      <alignment horizontal="left" vertical="top"/>
    </xf>
    <xf numFmtId="0" fontId="23" fillId="0" borderId="0" xfId="0" applyFont="1" applyAlignment="1">
      <alignment horizontal="center"/>
    </xf>
    <xf numFmtId="10" fontId="13" fillId="0" borderId="0" xfId="0" applyNumberFormat="1" applyFont="1" applyAlignment="1">
      <alignment horizontal="right"/>
    </xf>
    <xf numFmtId="0" fontId="23" fillId="2" borderId="0" xfId="0" applyFont="1" applyFill="1"/>
    <xf numFmtId="0" fontId="23" fillId="8" borderId="0" xfId="0" applyFont="1" applyFill="1" applyAlignment="1">
      <alignment horizontal="right"/>
    </xf>
    <xf numFmtId="0" fontId="17" fillId="0" borderId="2" xfId="0" applyFont="1" applyBorder="1" applyAlignment="1">
      <alignment horizontal="left" wrapText="1"/>
    </xf>
    <xf numFmtId="0" fontId="17" fillId="0" borderId="2" xfId="0" applyFont="1" applyBorder="1" applyAlignment="1">
      <alignment horizontal="center"/>
    </xf>
    <xf numFmtId="0" fontId="28" fillId="0" borderId="0" xfId="0" applyFont="1" applyAlignment="1">
      <alignment wrapText="1"/>
    </xf>
    <xf numFmtId="0" fontId="9" fillId="4" borderId="2" xfId="0" applyFont="1" applyFill="1" applyBorder="1" applyAlignment="1">
      <alignment horizontal="center" wrapText="1"/>
    </xf>
    <xf numFmtId="0" fontId="9" fillId="4" borderId="2" xfId="0" applyFont="1" applyFill="1" applyBorder="1" applyAlignment="1">
      <alignment horizontal="center"/>
    </xf>
    <xf numFmtId="0" fontId="17" fillId="4" borderId="2" xfId="0" applyFont="1" applyFill="1" applyBorder="1" applyAlignment="1">
      <alignment horizontal="left" wrapText="1"/>
    </xf>
    <xf numFmtId="0" fontId="11" fillId="4" borderId="2" xfId="0" applyFont="1" applyFill="1" applyBorder="1"/>
    <xf numFmtId="0" fontId="17" fillId="4" borderId="2" xfId="0" applyFont="1" applyFill="1" applyBorder="1" applyAlignment="1">
      <alignment horizontal="center"/>
    </xf>
    <xf numFmtId="0" fontId="17" fillId="4" borderId="2" xfId="0" applyFont="1" applyFill="1" applyBorder="1" applyAlignment="1">
      <alignment horizontal="left"/>
    </xf>
    <xf numFmtId="0" fontId="10" fillId="4" borderId="2" xfId="0" applyFont="1" applyFill="1" applyBorder="1"/>
    <xf numFmtId="0" fontId="24" fillId="4" borderId="2" xfId="0" applyFont="1" applyFill="1" applyBorder="1" applyAlignment="1">
      <alignment horizontal="left" vertical="top"/>
    </xf>
    <xf numFmtId="0" fontId="17" fillId="3" borderId="2" xfId="0" applyFont="1" applyFill="1" applyBorder="1" applyAlignment="1">
      <alignment horizontal="center"/>
    </xf>
    <xf numFmtId="0" fontId="17" fillId="0" borderId="2" xfId="0" applyFont="1" applyBorder="1"/>
    <xf numFmtId="0" fontId="29" fillId="0" borderId="2" xfId="0" applyFont="1" applyBorder="1" applyAlignment="1">
      <alignment horizontal="left" wrapText="1"/>
    </xf>
    <xf numFmtId="0" fontId="15" fillId="4" borderId="2" xfId="0" applyFont="1" applyFill="1" applyBorder="1" applyAlignment="1">
      <alignment horizontal="center" wrapText="1"/>
    </xf>
    <xf numFmtId="0" fontId="11" fillId="4" borderId="2" xfId="0" applyFont="1" applyFill="1" applyBorder="1" applyAlignment="1">
      <alignment wrapText="1"/>
    </xf>
    <xf numFmtId="0" fontId="17" fillId="4" borderId="2" xfId="0" applyFont="1" applyFill="1" applyBorder="1" applyAlignment="1">
      <alignment horizontal="center" wrapText="1"/>
    </xf>
    <xf numFmtId="0" fontId="12" fillId="0" borderId="0" xfId="0" applyFont="1"/>
    <xf numFmtId="0" fontId="30" fillId="0" borderId="0" xfId="0" applyFont="1"/>
    <xf numFmtId="0" fontId="31" fillId="0" borderId="0" xfId="0" applyFont="1"/>
    <xf numFmtId="0" fontId="32" fillId="0" borderId="0" xfId="0" applyFont="1" applyAlignment="1">
      <alignment horizontal="center"/>
    </xf>
    <xf numFmtId="10" fontId="0" fillId="0" borderId="0" xfId="0" applyNumberFormat="1"/>
    <xf numFmtId="3" fontId="0" fillId="0" borderId="0" xfId="0" applyNumberFormat="1"/>
    <xf numFmtId="0" fontId="33" fillId="0" borderId="0" xfId="0" applyFont="1"/>
    <xf numFmtId="0" fontId="34" fillId="0" borderId="0" xfId="0" applyFont="1"/>
    <xf numFmtId="0" fontId="33" fillId="0" borderId="0" xfId="0" applyFont="1" applyAlignment="1">
      <alignment horizontal="center"/>
    </xf>
    <xf numFmtId="0" fontId="35" fillId="0" borderId="0" xfId="0" applyFont="1"/>
    <xf numFmtId="9" fontId="0" fillId="0" borderId="0" xfId="0" applyNumberFormat="1"/>
    <xf numFmtId="1" fontId="35" fillId="0" borderId="0" xfId="0" applyNumberFormat="1" applyFont="1"/>
    <xf numFmtId="165" fontId="35" fillId="0" borderId="0" xfId="0" applyNumberFormat="1" applyFont="1"/>
    <xf numFmtId="165" fontId="36" fillId="0" borderId="0" xfId="0" applyNumberFormat="1" applyFont="1"/>
    <xf numFmtId="0" fontId="0" fillId="0" borderId="0" xfId="0" applyAlignment="1">
      <alignment horizontal="right"/>
    </xf>
    <xf numFmtId="164" fontId="0" fillId="0" borderId="0" xfId="0" applyNumberFormat="1"/>
    <xf numFmtId="164" fontId="10" fillId="0" borderId="0" xfId="0" applyNumberFormat="1" applyFont="1"/>
    <xf numFmtId="0" fontId="37" fillId="0" borderId="0" xfId="0" applyFont="1"/>
    <xf numFmtId="1" fontId="38" fillId="0" borderId="0" xfId="0" applyNumberFormat="1" applyFont="1"/>
    <xf numFmtId="0" fontId="0" fillId="5" borderId="0" xfId="0" applyFill="1"/>
    <xf numFmtId="0" fontId="30" fillId="2" borderId="0" xfId="0" applyFont="1" applyFill="1"/>
    <xf numFmtId="164" fontId="0" fillId="2" borderId="0" xfId="0" applyNumberFormat="1" applyFill="1"/>
    <xf numFmtId="0" fontId="0" fillId="2" borderId="0" xfId="0" applyFill="1"/>
    <xf numFmtId="166" fontId="0" fillId="0" borderId="0" xfId="0" applyNumberFormat="1" applyAlignment="1">
      <alignment horizontal="center" vertical="top" shrinkToFit="1"/>
    </xf>
    <xf numFmtId="166" fontId="39" fillId="0" borderId="0" xfId="0" applyNumberFormat="1" applyFont="1" applyAlignment="1">
      <alignment horizontal="center" vertical="top" shrinkToFit="1"/>
    </xf>
    <xf numFmtId="167" fontId="39" fillId="0" borderId="0" xfId="0" applyNumberFormat="1" applyFont="1" applyAlignment="1">
      <alignment horizontal="left" vertical="top" shrinkToFit="1"/>
    </xf>
    <xf numFmtId="0" fontId="0" fillId="0" borderId="0" xfId="0" applyAlignment="1">
      <alignment horizontal="left" vertical="top"/>
    </xf>
    <xf numFmtId="0" fontId="0" fillId="0" borderId="0" xfId="0" applyAlignment="1">
      <alignment horizontal="left" wrapText="1"/>
    </xf>
    <xf numFmtId="0" fontId="0" fillId="0" borderId="8" xfId="0" applyBorder="1" applyAlignment="1">
      <alignment horizontal="left" wrapText="1"/>
    </xf>
    <xf numFmtId="0" fontId="40"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40" fillId="0" borderId="1" xfId="0" applyFont="1" applyBorder="1" applyAlignment="1">
      <alignment horizontal="left" vertical="center" wrapText="1"/>
    </xf>
    <xf numFmtId="0" fontId="40" fillId="0" borderId="1" xfId="0" applyFont="1" applyBorder="1" applyAlignment="1">
      <alignment horizontal="right" vertical="center" wrapText="1"/>
    </xf>
    <xf numFmtId="166" fontId="39" fillId="0" borderId="8" xfId="0" applyNumberFormat="1" applyFont="1" applyBorder="1" applyAlignment="1">
      <alignment horizontal="right" vertical="top" shrinkToFit="1"/>
    </xf>
    <xf numFmtId="166" fontId="39" fillId="0" borderId="8" xfId="0" applyNumberFormat="1" applyFont="1" applyBorder="1" applyAlignment="1">
      <alignment horizontal="center" vertical="top" shrinkToFit="1"/>
    </xf>
    <xf numFmtId="167" fontId="39" fillId="0" borderId="8" xfId="0" applyNumberFormat="1" applyFont="1" applyBorder="1" applyAlignment="1">
      <alignment horizontal="left" vertical="top" shrinkToFit="1"/>
    </xf>
    <xf numFmtId="166" fontId="39" fillId="0" borderId="8" xfId="0" applyNumberFormat="1" applyFont="1" applyBorder="1" applyAlignment="1">
      <alignment horizontal="left" vertical="top" shrinkToFit="1"/>
    </xf>
    <xf numFmtId="0" fontId="40" fillId="0" borderId="0" xfId="0" applyFont="1" applyAlignment="1">
      <alignment horizontal="right" vertical="top" wrapText="1"/>
    </xf>
    <xf numFmtId="166" fontId="39" fillId="0" borderId="0" xfId="0" applyNumberFormat="1" applyFont="1" applyAlignment="1">
      <alignment horizontal="left" vertical="top" shrinkToFit="1"/>
    </xf>
    <xf numFmtId="166" fontId="39" fillId="0" borderId="0" xfId="0" applyNumberFormat="1" applyFont="1" applyAlignment="1">
      <alignment horizontal="right" vertical="top" shrinkToFit="1"/>
    </xf>
    <xf numFmtId="0" fontId="42" fillId="0" borderId="0" xfId="0" applyFont="1" applyAlignment="1">
      <alignment horizontal="center"/>
    </xf>
    <xf numFmtId="0" fontId="43" fillId="0" borderId="0" xfId="0" applyFont="1"/>
    <xf numFmtId="0" fontId="46" fillId="0" borderId="0" xfId="0" applyFont="1"/>
    <xf numFmtId="0" fontId="47" fillId="5" borderId="9" xfId="0" applyFont="1" applyFill="1" applyBorder="1"/>
    <xf numFmtId="0" fontId="46" fillId="0" borderId="0" xfId="0" applyFont="1" applyAlignment="1">
      <alignment horizontal="center"/>
    </xf>
    <xf numFmtId="0" fontId="48" fillId="0" borderId="0" xfId="0" applyFont="1"/>
    <xf numFmtId="10" fontId="49" fillId="0" borderId="0" xfId="0" applyNumberFormat="1" applyFont="1"/>
    <xf numFmtId="0" fontId="49" fillId="0" borderId="0" xfId="0" applyFont="1" applyAlignment="1">
      <alignment horizontal="right"/>
    </xf>
    <xf numFmtId="0" fontId="47" fillId="12" borderId="9" xfId="0" applyFont="1" applyFill="1" applyBorder="1"/>
    <xf numFmtId="0" fontId="47" fillId="2" borderId="9" xfId="0" applyFont="1" applyFill="1" applyBorder="1"/>
    <xf numFmtId="0" fontId="50" fillId="0" borderId="0" xfId="0" applyFont="1"/>
    <xf numFmtId="0" fontId="0" fillId="13" borderId="0" xfId="0" applyFill="1"/>
    <xf numFmtId="0" fontId="0" fillId="0" borderId="10" xfId="0" applyBorder="1"/>
    <xf numFmtId="0" fontId="19" fillId="0" borderId="0" xfId="1"/>
    <xf numFmtId="166" fontId="0" fillId="0" borderId="0" xfId="0" applyNumberFormat="1"/>
    <xf numFmtId="166" fontId="0" fillId="13" borderId="0" xfId="0" applyNumberFormat="1" applyFill="1"/>
    <xf numFmtId="0" fontId="14" fillId="0" borderId="10" xfId="2"/>
    <xf numFmtId="164" fontId="0" fillId="0" borderId="10" xfId="0" applyNumberFormat="1" applyBorder="1"/>
    <xf numFmtId="3" fontId="0" fillId="0" borderId="10" xfId="0" applyNumberFormat="1" applyBorder="1"/>
    <xf numFmtId="0" fontId="25" fillId="0" borderId="0" xfId="0" applyFont="1"/>
    <xf numFmtId="0" fontId="0" fillId="0" borderId="0" xfId="0" applyAlignment="1">
      <alignment wrapText="1"/>
    </xf>
    <xf numFmtId="0" fontId="0" fillId="0" borderId="11" xfId="0" applyBorder="1"/>
    <xf numFmtId="0" fontId="12" fillId="0" borderId="0" xfId="0" applyFont="1" applyAlignment="1">
      <alignment wrapText="1"/>
    </xf>
    <xf numFmtId="0" fontId="0" fillId="14" borderId="0" xfId="0" applyFill="1"/>
    <xf numFmtId="3" fontId="0" fillId="13" borderId="0" xfId="0" applyNumberFormat="1" applyFill="1"/>
    <xf numFmtId="3" fontId="0" fillId="0" borderId="0" xfId="0" applyNumberFormat="1" applyAlignment="1">
      <alignment wrapText="1"/>
    </xf>
    <xf numFmtId="164" fontId="0" fillId="13" borderId="0" xfId="0" applyNumberFormat="1" applyFill="1"/>
    <xf numFmtId="0" fontId="12" fillId="14" borderId="0" xfId="0" applyFont="1" applyFill="1"/>
    <xf numFmtId="0" fontId="25" fillId="0" borderId="0" xfId="0" applyFont="1" applyAlignment="1">
      <alignment wrapText="1"/>
    </xf>
    <xf numFmtId="0" fontId="3" fillId="0" borderId="10" xfId="15"/>
    <xf numFmtId="0" fontId="3" fillId="0" borderId="10" xfId="15" applyAlignment="1">
      <alignment wrapText="1"/>
    </xf>
    <xf numFmtId="0" fontId="57" fillId="0" borderId="10" xfId="15" applyFont="1"/>
    <xf numFmtId="2" fontId="0" fillId="0" borderId="10" xfId="17" applyNumberFormat="1" applyFont="1"/>
    <xf numFmtId="2" fontId="3" fillId="0" borderId="10" xfId="15" applyNumberFormat="1"/>
    <xf numFmtId="0" fontId="64" fillId="0" borderId="10" xfId="0" applyFont="1" applyBorder="1" applyAlignment="1">
      <alignment horizontal="center"/>
    </xf>
    <xf numFmtId="0" fontId="12" fillId="0" borderId="10" xfId="0" applyFont="1" applyBorder="1"/>
    <xf numFmtId="164" fontId="0" fillId="0" borderId="0" xfId="0" applyNumberFormat="1" applyAlignment="1">
      <alignment wrapText="1"/>
    </xf>
    <xf numFmtId="0" fontId="25" fillId="0" borderId="16" xfId="2" applyFont="1" applyBorder="1" applyAlignment="1">
      <alignment horizontal="left"/>
    </xf>
    <xf numFmtId="0" fontId="25" fillId="0" borderId="16" xfId="2" applyFont="1" applyBorder="1" applyAlignment="1">
      <alignment horizontal="left" vertical="center"/>
    </xf>
    <xf numFmtId="0" fontId="25" fillId="0" borderId="13" xfId="2" applyFont="1" applyBorder="1" applyAlignment="1">
      <alignment horizontal="left"/>
    </xf>
    <xf numFmtId="9" fontId="0" fillId="0" borderId="0" xfId="0" applyNumberFormat="1" applyAlignment="1">
      <alignment wrapText="1"/>
    </xf>
    <xf numFmtId="9" fontId="25" fillId="0" borderId="0" xfId="0" applyNumberFormat="1" applyFont="1"/>
    <xf numFmtId="3" fontId="0" fillId="0" borderId="22" xfId="0" applyNumberFormat="1" applyBorder="1" applyAlignment="1">
      <alignment wrapText="1"/>
    </xf>
    <xf numFmtId="3" fontId="0" fillId="0" borderId="22" xfId="0" applyNumberFormat="1" applyBorder="1"/>
    <xf numFmtId="3" fontId="12" fillId="0" borderId="0" xfId="0" applyNumberFormat="1" applyFont="1" applyAlignment="1">
      <alignment wrapText="1"/>
    </xf>
    <xf numFmtId="164" fontId="12" fillId="0" borderId="0" xfId="0" applyNumberFormat="1" applyFont="1" applyAlignment="1">
      <alignment wrapText="1"/>
    </xf>
    <xf numFmtId="0" fontId="0" fillId="0" borderId="22" xfId="0" applyBorder="1" applyAlignment="1">
      <alignment wrapText="1"/>
    </xf>
    <xf numFmtId="0" fontId="53" fillId="0" borderId="0" xfId="0" applyFont="1" applyProtection="1">
      <protection locked="0"/>
    </xf>
    <xf numFmtId="0" fontId="67" fillId="0" borderId="0" xfId="0" applyFont="1"/>
    <xf numFmtId="0" fontId="67" fillId="0" borderId="0" xfId="0" applyFont="1" applyAlignment="1">
      <alignment horizontal="center"/>
    </xf>
    <xf numFmtId="3" fontId="67" fillId="0" borderId="0" xfId="0" applyNumberFormat="1" applyFont="1" applyAlignment="1">
      <alignment horizontal="right"/>
    </xf>
    <xf numFmtId="166" fontId="67" fillId="0" borderId="0" xfId="0" applyNumberFormat="1" applyFont="1" applyAlignment="1">
      <alignment horizontal="center"/>
    </xf>
    <xf numFmtId="171" fontId="67" fillId="0" borderId="0" xfId="0" applyNumberFormat="1" applyFont="1" applyAlignment="1" applyProtection="1">
      <alignment horizontal="center"/>
      <protection locked="0"/>
    </xf>
    <xf numFmtId="0" fontId="27" fillId="0" borderId="10" xfId="0" applyFont="1" applyBorder="1" applyAlignment="1">
      <alignment vertical="center" wrapText="1"/>
    </xf>
    <xf numFmtId="0" fontId="63" fillId="0" borderId="10" xfId="0" applyFont="1" applyBorder="1" applyAlignment="1">
      <alignment horizontal="center" wrapText="1"/>
    </xf>
    <xf numFmtId="0" fontId="62" fillId="0" borderId="10" xfId="0" applyFont="1" applyBorder="1" applyAlignment="1">
      <alignment wrapText="1"/>
    </xf>
    <xf numFmtId="0" fontId="62" fillId="0" borderId="11" xfId="0" applyFont="1" applyBorder="1" applyAlignment="1">
      <alignment wrapText="1"/>
    </xf>
    <xf numFmtId="0" fontId="64" fillId="0" borderId="10" xfId="0" applyFont="1" applyBorder="1" applyAlignment="1">
      <alignment horizontal="left" wrapText="1"/>
    </xf>
    <xf numFmtId="164" fontId="62" fillId="0" borderId="10" xfId="4" applyNumberFormat="1" applyFont="1" applyBorder="1" applyAlignment="1">
      <alignment wrapText="1"/>
    </xf>
    <xf numFmtId="0" fontId="25" fillId="0" borderId="24" xfId="2" applyFont="1" applyBorder="1" applyAlignment="1">
      <alignment horizontal="left"/>
    </xf>
    <xf numFmtId="170" fontId="53" fillId="0" borderId="0" xfId="5" applyNumberFormat="1" applyFont="1" applyAlignment="1" applyProtection="1">
      <alignment horizontal="right"/>
      <protection locked="0"/>
    </xf>
    <xf numFmtId="170" fontId="53" fillId="0" borderId="0" xfId="5" applyNumberFormat="1" applyFont="1" applyProtection="1">
      <protection locked="0"/>
    </xf>
    <xf numFmtId="164" fontId="62" fillId="0" borderId="10" xfId="0" applyNumberFormat="1" applyFont="1" applyBorder="1" applyAlignment="1">
      <alignment wrapText="1"/>
    </xf>
    <xf numFmtId="0" fontId="62" fillId="14" borderId="10" xfId="0" applyFont="1" applyFill="1" applyBorder="1" applyAlignment="1">
      <alignment wrapText="1"/>
    </xf>
    <xf numFmtId="0" fontId="64" fillId="14" borderId="10" xfId="0" applyFont="1" applyFill="1" applyBorder="1" applyAlignment="1">
      <alignment horizontal="left" wrapText="1"/>
    </xf>
    <xf numFmtId="0" fontId="0" fillId="0" borderId="10" xfId="17" applyNumberFormat="1" applyFont="1"/>
    <xf numFmtId="2" fontId="0" fillId="0" borderId="10" xfId="17" applyNumberFormat="1" applyFont="1" applyAlignment="1">
      <alignment wrapText="1"/>
    </xf>
    <xf numFmtId="2" fontId="3" fillId="0" borderId="10" xfId="15" applyNumberFormat="1" applyAlignment="1">
      <alignment wrapText="1"/>
    </xf>
    <xf numFmtId="0" fontId="25" fillId="0" borderId="10" xfId="2" applyFont="1" applyAlignment="1">
      <alignment horizontal="center"/>
    </xf>
    <xf numFmtId="0" fontId="12" fillId="0" borderId="10" xfId="2" applyFont="1" applyAlignment="1">
      <alignment horizontal="center"/>
    </xf>
    <xf numFmtId="0" fontId="39" fillId="0" borderId="0" xfId="0" applyFont="1" applyAlignment="1">
      <alignment wrapText="1"/>
    </xf>
    <xf numFmtId="37" fontId="39" fillId="0" borderId="0" xfId="0" applyNumberFormat="1" applyFont="1" applyAlignment="1">
      <alignment wrapText="1"/>
    </xf>
    <xf numFmtId="3" fontId="39" fillId="0" borderId="0" xfId="0" applyNumberFormat="1" applyFont="1" applyAlignment="1">
      <alignment wrapText="1"/>
    </xf>
    <xf numFmtId="37" fontId="39" fillId="0" borderId="0" xfId="5" applyNumberFormat="1" applyFont="1" applyAlignment="1">
      <alignment wrapText="1"/>
    </xf>
    <xf numFmtId="164" fontId="39" fillId="0" borderId="10" xfId="17" applyNumberFormat="1" applyFont="1"/>
    <xf numFmtId="164" fontId="69" fillId="0" borderId="10" xfId="15" applyNumberFormat="1" applyFont="1"/>
    <xf numFmtId="0" fontId="68" fillId="0" borderId="0" xfId="0" applyFont="1" applyAlignment="1">
      <alignment wrapText="1"/>
    </xf>
    <xf numFmtId="0" fontId="68" fillId="0" borderId="20" xfId="0" applyFont="1" applyBorder="1" applyAlignment="1">
      <alignment wrapText="1"/>
    </xf>
    <xf numFmtId="164" fontId="39" fillId="0" borderId="20" xfId="0" applyNumberFormat="1" applyFont="1" applyBorder="1" applyAlignment="1">
      <alignment wrapText="1"/>
    </xf>
    <xf numFmtId="0" fontId="67" fillId="0" borderId="0" xfId="0" applyFont="1" applyAlignment="1">
      <alignment wrapText="1"/>
    </xf>
    <xf numFmtId="3" fontId="67" fillId="0" borderId="0" xfId="0" applyNumberFormat="1" applyFont="1" applyAlignment="1">
      <alignment wrapText="1"/>
    </xf>
    <xf numFmtId="0" fontId="70" fillId="0" borderId="10" xfId="0" applyFont="1" applyBorder="1" applyAlignment="1">
      <alignment horizontal="left"/>
    </xf>
    <xf numFmtId="0" fontId="64" fillId="0" borderId="11" xfId="0" applyFont="1" applyBorder="1" applyAlignment="1">
      <alignment horizontal="left" wrapText="1"/>
    </xf>
    <xf numFmtId="0" fontId="25" fillId="0" borderId="16" xfId="2" applyFont="1" applyBorder="1" applyAlignment="1">
      <alignment horizontal="left" wrapText="1"/>
    </xf>
    <xf numFmtId="0" fontId="25" fillId="0" borderId="16" xfId="2" applyFont="1" applyBorder="1" applyAlignment="1">
      <alignment horizontal="left" vertical="center" wrapText="1"/>
    </xf>
    <xf numFmtId="0" fontId="53" fillId="0" borderId="0" xfId="0" applyFont="1" applyAlignment="1" applyProtection="1">
      <alignment wrapText="1"/>
      <protection locked="0"/>
    </xf>
    <xf numFmtId="0" fontId="0" fillId="0" borderId="27" xfId="0" applyBorder="1" applyAlignment="1">
      <alignment wrapText="1"/>
    </xf>
    <xf numFmtId="0" fontId="71" fillId="0" borderId="27" xfId="0" applyFont="1" applyBorder="1" applyAlignment="1" applyProtection="1">
      <alignment wrapText="1"/>
      <protection locked="0"/>
    </xf>
    <xf numFmtId="0" fontId="71" fillId="0" borderId="35" xfId="0" applyFont="1" applyBorder="1" applyAlignment="1" applyProtection="1">
      <alignment wrapText="1"/>
      <protection locked="0"/>
    </xf>
    <xf numFmtId="172" fontId="25" fillId="13" borderId="0" xfId="0" applyNumberFormat="1" applyFont="1" applyFill="1"/>
    <xf numFmtId="0" fontId="64" fillId="0" borderId="10" xfId="0" applyFont="1" applyBorder="1" applyAlignment="1">
      <alignment horizontal="right"/>
    </xf>
    <xf numFmtId="44" fontId="0" fillId="0" borderId="0" xfId="5" applyNumberFormat="1" applyFont="1"/>
    <xf numFmtId="44" fontId="0" fillId="0" borderId="0" xfId="0" applyNumberFormat="1"/>
    <xf numFmtId="44" fontId="0" fillId="0" borderId="34" xfId="0" applyNumberFormat="1" applyBorder="1"/>
    <xf numFmtId="0" fontId="66" fillId="0" borderId="10" xfId="0" applyFont="1" applyBorder="1" applyAlignment="1">
      <alignment horizontal="center" wrapText="1"/>
    </xf>
    <xf numFmtId="172" fontId="39" fillId="0" borderId="0" xfId="0" applyNumberFormat="1" applyFont="1" applyAlignment="1">
      <alignment wrapText="1"/>
    </xf>
    <xf numFmtId="169" fontId="62" fillId="0" borderId="10" xfId="18" applyNumberFormat="1" applyFont="1" applyBorder="1" applyAlignment="1">
      <alignment horizontal="right" wrapText="1"/>
    </xf>
    <xf numFmtId="169" fontId="62" fillId="0" borderId="10" xfId="2" applyNumberFormat="1" applyFont="1" applyAlignment="1">
      <alignment horizontal="right" wrapText="1"/>
    </xf>
    <xf numFmtId="1" fontId="73" fillId="0" borderId="0" xfId="0" applyNumberFormat="1" applyFont="1"/>
    <xf numFmtId="1" fontId="0" fillId="13" borderId="0" xfId="0" applyNumberFormat="1" applyFill="1"/>
    <xf numFmtId="1" fontId="39" fillId="13" borderId="0" xfId="0" applyNumberFormat="1" applyFont="1" applyFill="1" applyAlignment="1">
      <alignment wrapText="1"/>
    </xf>
    <xf numFmtId="0" fontId="52" fillId="0" borderId="37" xfId="0" applyFont="1" applyBorder="1" applyAlignment="1" applyProtection="1">
      <alignment wrapText="1"/>
      <protection locked="0"/>
    </xf>
    <xf numFmtId="0" fontId="0" fillId="0" borderId="36" xfId="0" applyBorder="1"/>
    <xf numFmtId="0" fontId="25" fillId="0" borderId="22" xfId="0" applyFont="1" applyBorder="1" applyAlignment="1">
      <alignment wrapText="1"/>
    </xf>
    <xf numFmtId="166" fontId="39" fillId="0" borderId="11" xfId="0" applyNumberFormat="1" applyFont="1" applyBorder="1" applyAlignment="1">
      <alignment wrapText="1"/>
    </xf>
    <xf numFmtId="37" fontId="39" fillId="13" borderId="0" xfId="5" applyNumberFormat="1" applyFont="1" applyFill="1" applyAlignment="1">
      <alignment wrapText="1"/>
    </xf>
    <xf numFmtId="164" fontId="39" fillId="0" borderId="0" xfId="4" applyNumberFormat="1" applyFont="1" applyAlignment="1">
      <alignment wrapText="1"/>
    </xf>
    <xf numFmtId="164" fontId="39" fillId="0" borderId="11" xfId="4" applyNumberFormat="1" applyFont="1" applyBorder="1"/>
    <xf numFmtId="0" fontId="39" fillId="0" borderId="10" xfId="0" applyFont="1" applyBorder="1" applyAlignment="1">
      <alignment wrapText="1"/>
    </xf>
    <xf numFmtId="44" fontId="0" fillId="0" borderId="10" xfId="5" applyNumberFormat="1" applyFont="1" applyBorder="1"/>
    <xf numFmtId="44" fontId="0" fillId="0" borderId="10" xfId="0" applyNumberFormat="1" applyBorder="1"/>
    <xf numFmtId="44" fontId="0" fillId="0" borderId="38" xfId="0" applyNumberFormat="1" applyBorder="1"/>
    <xf numFmtId="44" fontId="0" fillId="0" borderId="0" xfId="18" applyFont="1"/>
    <xf numFmtId="0" fontId="68" fillId="0" borderId="11" xfId="0" applyFont="1" applyBorder="1" applyAlignment="1">
      <alignment wrapText="1"/>
    </xf>
    <xf numFmtId="0" fontId="68" fillId="0" borderId="10" xfId="0" applyFont="1" applyBorder="1" applyAlignment="1">
      <alignment wrapText="1"/>
    </xf>
    <xf numFmtId="1" fontId="0" fillId="0" borderId="0" xfId="0" applyNumberFormat="1"/>
    <xf numFmtId="0" fontId="65" fillId="0" borderId="10" xfId="0" applyFont="1" applyBorder="1" applyAlignment="1">
      <alignment wrapText="1"/>
    </xf>
    <xf numFmtId="0" fontId="60" fillId="0" borderId="10" xfId="0" applyFont="1" applyBorder="1"/>
    <xf numFmtId="0" fontId="62" fillId="0" borderId="10" xfId="0" applyFont="1" applyBorder="1" applyAlignment="1">
      <alignment horizontal="right" wrapText="1"/>
    </xf>
    <xf numFmtId="164" fontId="39" fillId="0" borderId="11" xfId="4" applyNumberFormat="1" applyFont="1" applyBorder="1" applyAlignment="1">
      <alignment wrapText="1"/>
    </xf>
    <xf numFmtId="37" fontId="39" fillId="0" borderId="11" xfId="5" applyNumberFormat="1" applyFont="1" applyBorder="1" applyAlignment="1">
      <alignment wrapText="1"/>
    </xf>
    <xf numFmtId="0" fontId="39" fillId="0" borderId="27" xfId="0" applyFont="1" applyBorder="1" applyAlignment="1">
      <alignment wrapText="1"/>
    </xf>
    <xf numFmtId="0" fontId="39" fillId="0" borderId="33" xfId="0" applyFont="1" applyBorder="1" applyAlignment="1">
      <alignment wrapText="1"/>
    </xf>
    <xf numFmtId="0" fontId="39" fillId="0" borderId="26" xfId="0" applyFont="1" applyBorder="1" applyAlignment="1">
      <alignment wrapText="1"/>
    </xf>
    <xf numFmtId="0" fontId="39" fillId="0" borderId="0" xfId="0" applyFont="1"/>
    <xf numFmtId="164" fontId="39" fillId="0" borderId="0" xfId="0" applyNumberFormat="1" applyFont="1" applyAlignment="1">
      <alignment wrapText="1"/>
    </xf>
    <xf numFmtId="164" fontId="39" fillId="0" borderId="23" xfId="0" applyNumberFormat="1" applyFont="1" applyBorder="1" applyAlignment="1">
      <alignment wrapText="1"/>
    </xf>
    <xf numFmtId="164" fontId="39" fillId="0" borderId="11" xfId="0" applyNumberFormat="1" applyFont="1" applyBorder="1" applyAlignment="1">
      <alignment wrapText="1"/>
    </xf>
    <xf numFmtId="164" fontId="39" fillId="0" borderId="23" xfId="4" applyNumberFormat="1" applyFont="1" applyBorder="1" applyAlignment="1">
      <alignment wrapText="1"/>
    </xf>
    <xf numFmtId="3" fontId="39" fillId="0" borderId="0" xfId="0" applyNumberFormat="1" applyFont="1"/>
    <xf numFmtId="0" fontId="39" fillId="0" borderId="11" xfId="0" applyFont="1" applyBorder="1"/>
    <xf numFmtId="170" fontId="39" fillId="13" borderId="0" xfId="5" applyNumberFormat="1" applyFont="1" applyFill="1"/>
    <xf numFmtId="3" fontId="39" fillId="13" borderId="0" xfId="0" applyNumberFormat="1" applyFont="1" applyFill="1"/>
    <xf numFmtId="164" fontId="64" fillId="0" borderId="10" xfId="0" applyNumberFormat="1" applyFont="1" applyBorder="1" applyAlignment="1">
      <alignment horizontal="right" wrapText="1"/>
    </xf>
    <xf numFmtId="0" fontId="39" fillId="13" borderId="0" xfId="0" applyFont="1" applyFill="1"/>
    <xf numFmtId="164" fontId="39" fillId="0" borderId="0" xfId="0" applyNumberFormat="1" applyFont="1"/>
    <xf numFmtId="168" fontId="62" fillId="0" borderId="10" xfId="0" applyNumberFormat="1" applyFont="1" applyBorder="1" applyAlignment="1">
      <alignment wrapText="1"/>
    </xf>
    <xf numFmtId="167" fontId="0" fillId="13" borderId="0" xfId="0" applyNumberFormat="1" applyFill="1"/>
    <xf numFmtId="164" fontId="64" fillId="0" borderId="22" xfId="4" applyNumberFormat="1" applyFont="1" applyBorder="1" applyAlignment="1">
      <alignment horizontal="right" wrapText="1"/>
    </xf>
    <xf numFmtId="42" fontId="14" fillId="0" borderId="10" xfId="2" applyNumberFormat="1"/>
    <xf numFmtId="42" fontId="0" fillId="0" borderId="0" xfId="0" applyNumberFormat="1"/>
    <xf numFmtId="42" fontId="0" fillId="13" borderId="0" xfId="0" applyNumberFormat="1" applyFill="1"/>
    <xf numFmtId="0" fontId="14" fillId="13" borderId="10" xfId="2" applyFill="1"/>
    <xf numFmtId="169" fontId="64" fillId="0" borderId="10" xfId="18" applyNumberFormat="1" applyFont="1" applyBorder="1" applyAlignment="1">
      <alignment horizontal="right" wrapText="1"/>
    </xf>
    <xf numFmtId="164" fontId="0" fillId="0" borderId="0" xfId="4" applyNumberFormat="1" applyFont="1"/>
    <xf numFmtId="0" fontId="62" fillId="0" borderId="10" xfId="0" applyFont="1" applyBorder="1" applyAlignment="1">
      <alignment horizontal="left" wrapText="1"/>
    </xf>
    <xf numFmtId="164" fontId="0" fillId="0" borderId="22" xfId="4" applyNumberFormat="1" applyFont="1" applyBorder="1"/>
    <xf numFmtId="0" fontId="0" fillId="0" borderId="22" xfId="0" applyBorder="1"/>
    <xf numFmtId="164" fontId="0" fillId="0" borderId="11" xfId="4" applyNumberFormat="1" applyFont="1" applyBorder="1"/>
    <xf numFmtId="164" fontId="0" fillId="13" borderId="11" xfId="0" applyNumberFormat="1" applyFill="1" applyBorder="1"/>
    <xf numFmtId="0" fontId="0" fillId="0" borderId="22" xfId="0"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Alignment="1">
      <alignment horizontal="center" vertical="center" wrapText="1"/>
    </xf>
    <xf numFmtId="172" fontId="0" fillId="0" borderId="0" xfId="18" applyNumberFormat="1" applyFont="1"/>
    <xf numFmtId="172" fontId="0" fillId="0" borderId="10" xfId="18" applyNumberFormat="1" applyFont="1" applyFill="1" applyBorder="1"/>
    <xf numFmtId="0" fontId="0" fillId="0" borderId="0" xfId="0" applyAlignment="1">
      <alignment horizontal="center" vertical="center"/>
    </xf>
    <xf numFmtId="44" fontId="0" fillId="0" borderId="0" xfId="18" applyFont="1" applyFill="1"/>
    <xf numFmtId="0" fontId="25" fillId="0" borderId="10" xfId="2" applyFont="1" applyAlignment="1">
      <alignment horizontal="left" wrapText="1"/>
    </xf>
    <xf numFmtId="164" fontId="39" fillId="0" borderId="0" xfId="4" applyNumberFormat="1" applyFont="1"/>
    <xf numFmtId="0" fontId="12" fillId="13" borderId="0" xfId="0" applyFont="1" applyFill="1"/>
    <xf numFmtId="1" fontId="39" fillId="0" borderId="0" xfId="0" applyNumberFormat="1" applyFont="1"/>
    <xf numFmtId="164" fontId="39" fillId="13" borderId="0" xfId="0" applyNumberFormat="1" applyFont="1" applyFill="1"/>
    <xf numFmtId="170" fontId="39" fillId="0" borderId="0" xfId="5" applyNumberFormat="1" applyFont="1"/>
    <xf numFmtId="0" fontId="25" fillId="0" borderId="11" xfId="0" applyFont="1" applyBorder="1" applyAlignment="1">
      <alignment wrapText="1"/>
    </xf>
    <xf numFmtId="164" fontId="39" fillId="0" borderId="11" xfId="0" applyNumberFormat="1" applyFont="1" applyBorder="1"/>
    <xf numFmtId="0" fontId="25" fillId="0" borderId="10" xfId="0" applyFont="1" applyBorder="1" applyAlignment="1">
      <alignment wrapText="1"/>
    </xf>
    <xf numFmtId="164" fontId="0" fillId="13" borderId="0" xfId="4" applyNumberFormat="1" applyFont="1" applyFill="1"/>
    <xf numFmtId="3" fontId="64" fillId="0" borderId="10" xfId="0" applyNumberFormat="1" applyFont="1" applyBorder="1" applyAlignment="1">
      <alignment horizontal="right"/>
    </xf>
    <xf numFmtId="0" fontId="39" fillId="13" borderId="0" xfId="0" applyFont="1" applyFill="1" applyAlignment="1">
      <alignment wrapText="1"/>
    </xf>
    <xf numFmtId="3" fontId="39" fillId="0" borderId="0" xfId="5" applyNumberFormat="1" applyFont="1"/>
    <xf numFmtId="0" fontId="68" fillId="0" borderId="0" xfId="0" applyFont="1"/>
    <xf numFmtId="168" fontId="64" fillId="0" borderId="22" xfId="0" applyNumberFormat="1" applyFont="1" applyBorder="1" applyAlignment="1">
      <alignment horizontal="right" wrapText="1"/>
    </xf>
    <xf numFmtId="0" fontId="73" fillId="0" borderId="10" xfId="0" applyFont="1" applyBorder="1"/>
    <xf numFmtId="1" fontId="73" fillId="0" borderId="10" xfId="0" applyNumberFormat="1" applyFont="1" applyBorder="1"/>
    <xf numFmtId="0" fontId="73" fillId="13" borderId="10" xfId="0" applyFont="1" applyFill="1" applyBorder="1"/>
    <xf numFmtId="2" fontId="39" fillId="0" borderId="0" xfId="0" applyNumberFormat="1" applyFont="1"/>
    <xf numFmtId="3" fontId="39" fillId="0" borderId="10" xfId="0" applyNumberFormat="1" applyFont="1" applyBorder="1" applyAlignment="1">
      <alignment wrapText="1"/>
    </xf>
    <xf numFmtId="164" fontId="39" fillId="0" borderId="10" xfId="0" applyNumberFormat="1" applyFont="1" applyBorder="1" applyAlignment="1">
      <alignment wrapText="1"/>
    </xf>
    <xf numFmtId="170" fontId="39" fillId="0" borderId="11" xfId="5" applyNumberFormat="1" applyFont="1" applyBorder="1"/>
    <xf numFmtId="0" fontId="68" fillId="0" borderId="22" xfId="0" applyFont="1" applyBorder="1" applyAlignment="1">
      <alignment wrapText="1"/>
    </xf>
    <xf numFmtId="3" fontId="39" fillId="0" borderId="22" xfId="0" applyNumberFormat="1" applyFont="1" applyBorder="1"/>
    <xf numFmtId="164" fontId="39" fillId="0" borderId="10" xfId="0" applyNumberFormat="1" applyFont="1" applyBorder="1"/>
    <xf numFmtId="173" fontId="0" fillId="0" borderId="0" xfId="0" applyNumberFormat="1"/>
    <xf numFmtId="164" fontId="64" fillId="0" borderId="10" xfId="4" applyNumberFormat="1" applyFont="1" applyBorder="1" applyAlignment="1">
      <alignment horizontal="right" wrapText="1"/>
    </xf>
    <xf numFmtId="37" fontId="39" fillId="0" borderId="0" xfId="5" applyNumberFormat="1" applyFont="1"/>
    <xf numFmtId="3" fontId="39" fillId="0" borderId="11" xfId="0" applyNumberFormat="1" applyFont="1" applyBorder="1"/>
    <xf numFmtId="37" fontId="39" fillId="0" borderId="0" xfId="0" applyNumberFormat="1" applyFont="1"/>
    <xf numFmtId="164" fontId="39" fillId="13" borderId="0" xfId="4" applyNumberFormat="1" applyFont="1" applyFill="1"/>
    <xf numFmtId="37" fontId="39" fillId="0" borderId="11" xfId="0" applyNumberFormat="1" applyFont="1" applyBorder="1"/>
    <xf numFmtId="0" fontId="25" fillId="0" borderId="10" xfId="0" applyFont="1" applyBorder="1"/>
    <xf numFmtId="172" fontId="0" fillId="0" borderId="0" xfId="18" applyNumberFormat="1" applyFont="1" applyAlignment="1">
      <alignment wrapText="1"/>
    </xf>
    <xf numFmtId="172" fontId="0" fillId="0" borderId="0" xfId="0" applyNumberFormat="1"/>
    <xf numFmtId="174" fontId="0" fillId="0" borderId="0" xfId="0" applyNumberFormat="1"/>
    <xf numFmtId="0" fontId="0" fillId="0" borderId="0" xfId="0" applyAlignment="1">
      <alignment wrapText="1" indent="2"/>
    </xf>
    <xf numFmtId="164" fontId="62" fillId="0" borderId="22" xfId="0" applyNumberFormat="1" applyFont="1" applyBorder="1" applyAlignment="1">
      <alignment wrapText="1"/>
    </xf>
    <xf numFmtId="164" fontId="62" fillId="0" borderId="22" xfId="4" applyNumberFormat="1" applyFont="1" applyBorder="1" applyAlignment="1">
      <alignment wrapText="1"/>
    </xf>
    <xf numFmtId="168" fontId="64" fillId="0" borderId="10" xfId="0" applyNumberFormat="1" applyFont="1" applyBorder="1" applyAlignment="1">
      <alignment horizontal="right" wrapText="1"/>
    </xf>
    <xf numFmtId="0" fontId="19" fillId="0" borderId="10" xfId="1" applyBorder="1"/>
    <xf numFmtId="0" fontId="39" fillId="0" borderId="0" xfId="0" applyFont="1" applyAlignment="1">
      <alignment horizontal="right"/>
    </xf>
    <xf numFmtId="172" fontId="40" fillId="0" borderId="10" xfId="18" applyNumberFormat="1" applyFont="1" applyFill="1" applyBorder="1"/>
    <xf numFmtId="0" fontId="72" fillId="0" borderId="10" xfId="0" applyFont="1" applyBorder="1"/>
    <xf numFmtId="0" fontId="40" fillId="0" borderId="10" xfId="0" applyFont="1" applyBorder="1"/>
    <xf numFmtId="3" fontId="40" fillId="0" borderId="10" xfId="0" applyNumberFormat="1" applyFont="1" applyBorder="1"/>
    <xf numFmtId="164" fontId="39" fillId="0" borderId="10" xfId="4" applyNumberFormat="1" applyFont="1" applyBorder="1"/>
    <xf numFmtId="0" fontId="39" fillId="0" borderId="10" xfId="0" applyFont="1" applyBorder="1"/>
    <xf numFmtId="0" fontId="40" fillId="13" borderId="10" xfId="0" applyFont="1" applyFill="1" applyBorder="1"/>
    <xf numFmtId="0" fontId="68" fillId="0" borderId="0" xfId="0" applyFont="1" applyAlignment="1">
      <alignment horizontal="center" vertical="center" wrapText="1"/>
    </xf>
    <xf numFmtId="0" fontId="68" fillId="0" borderId="39" xfId="0" applyFont="1" applyBorder="1" applyAlignment="1">
      <alignment horizontal="center" vertical="center" wrapText="1"/>
    </xf>
    <xf numFmtId="0" fontId="68" fillId="0" borderId="40" xfId="0" applyFont="1" applyBorder="1" applyAlignment="1">
      <alignment horizontal="center" vertical="center" wrapText="1"/>
    </xf>
    <xf numFmtId="3" fontId="0" fillId="0" borderId="11" xfId="0" applyNumberFormat="1" applyBorder="1"/>
    <xf numFmtId="0" fontId="68" fillId="0" borderId="11" xfId="0" applyFont="1" applyBorder="1" applyAlignment="1">
      <alignment horizontal="center" vertical="center" wrapText="1"/>
    </xf>
    <xf numFmtId="3" fontId="39" fillId="0" borderId="11" xfId="0" applyNumberFormat="1" applyFont="1" applyBorder="1" applyAlignment="1">
      <alignment wrapText="1"/>
    </xf>
    <xf numFmtId="0" fontId="39" fillId="0" borderId="11" xfId="0" applyFont="1" applyBorder="1" applyAlignment="1">
      <alignment wrapText="1"/>
    </xf>
    <xf numFmtId="0" fontId="68" fillId="0" borderId="10" xfId="0" applyFont="1" applyBorder="1" applyAlignment="1">
      <alignment horizontal="center" vertical="center" wrapText="1"/>
    </xf>
    <xf numFmtId="42" fontId="39" fillId="0" borderId="0" xfId="0" applyNumberFormat="1" applyFont="1"/>
    <xf numFmtId="0" fontId="75" fillId="0" borderId="10" xfId="0" applyFont="1" applyBorder="1" applyAlignment="1">
      <alignment vertical="top" wrapText="1"/>
    </xf>
    <xf numFmtId="172" fontId="39" fillId="0" borderId="0" xfId="0" applyNumberFormat="1" applyFont="1"/>
    <xf numFmtId="166" fontId="39" fillId="0" borderId="0" xfId="0" applyNumberFormat="1" applyFont="1"/>
    <xf numFmtId="169" fontId="39" fillId="0" borderId="0" xfId="0" applyNumberFormat="1" applyFont="1"/>
    <xf numFmtId="169" fontId="0" fillId="0" borderId="0" xfId="0" applyNumberFormat="1"/>
    <xf numFmtId="0" fontId="0" fillId="0" borderId="20" xfId="0" applyBorder="1"/>
    <xf numFmtId="164" fontId="0" fillId="0" borderId="20" xfId="4" applyNumberFormat="1" applyFont="1" applyBorder="1"/>
    <xf numFmtId="0" fontId="0" fillId="0" borderId="45" xfId="0" applyBorder="1"/>
    <xf numFmtId="9" fontId="0" fillId="0" borderId="20" xfId="4" applyFont="1" applyBorder="1"/>
    <xf numFmtId="9" fontId="0" fillId="0" borderId="0" xfId="4" applyFont="1"/>
    <xf numFmtId="0" fontId="62" fillId="0" borderId="11" xfId="0" applyFont="1" applyBorder="1" applyAlignment="1">
      <alignment horizontal="left" wrapText="1"/>
    </xf>
    <xf numFmtId="172" fontId="64" fillId="0" borderId="10" xfId="18" applyNumberFormat="1" applyFont="1" applyBorder="1" applyAlignment="1">
      <alignment horizontal="left" wrapText="1"/>
    </xf>
    <xf numFmtId="0" fontId="76" fillId="0" borderId="10" xfId="0" applyFont="1" applyBorder="1"/>
    <xf numFmtId="0" fontId="77" fillId="0" borderId="10" xfId="0" applyFont="1" applyBorder="1"/>
    <xf numFmtId="0" fontId="78" fillId="0" borderId="10" xfId="0" applyFont="1" applyBorder="1" applyAlignment="1">
      <alignment wrapText="1"/>
    </xf>
    <xf numFmtId="3" fontId="76" fillId="0" borderId="10" xfId="0" applyNumberFormat="1" applyFont="1" applyBorder="1"/>
    <xf numFmtId="3" fontId="77" fillId="0" borderId="0" xfId="0" applyNumberFormat="1" applyFont="1" applyAlignment="1">
      <alignment horizontal="right"/>
    </xf>
    <xf numFmtId="172" fontId="0" fillId="0" borderId="0" xfId="0" applyNumberFormat="1" applyAlignment="1">
      <alignment wrapText="1"/>
    </xf>
    <xf numFmtId="0" fontId="76" fillId="0" borderId="10" xfId="0" applyFont="1" applyBorder="1" applyAlignment="1">
      <alignment horizontal="right"/>
    </xf>
    <xf numFmtId="172" fontId="64" fillId="0" borderId="10" xfId="0" applyNumberFormat="1" applyFont="1" applyBorder="1" applyAlignment="1">
      <alignment horizontal="left" wrapText="1"/>
    </xf>
    <xf numFmtId="0" fontId="64" fillId="0" borderId="22" xfId="4" applyNumberFormat="1" applyFont="1" applyBorder="1" applyAlignment="1">
      <alignment horizontal="right" wrapText="1"/>
    </xf>
    <xf numFmtId="0" fontId="14" fillId="0" borderId="10" xfId="2" applyAlignment="1">
      <alignment horizontal="center" vertical="center" wrapText="1"/>
    </xf>
    <xf numFmtId="0" fontId="25" fillId="0" borderId="13" xfId="2" applyFont="1" applyBorder="1" applyAlignment="1">
      <alignment horizontal="left" wrapText="1"/>
    </xf>
    <xf numFmtId="0" fontId="0" fillId="0" borderId="10" xfId="0" applyBorder="1" applyAlignment="1">
      <alignment wrapText="1"/>
    </xf>
    <xf numFmtId="0" fontId="0" fillId="0" borderId="10" xfId="0" applyBorder="1" applyAlignment="1">
      <alignment horizontal="center" wrapText="1"/>
    </xf>
    <xf numFmtId="0" fontId="25" fillId="0" borderId="0" xfId="0" applyFont="1" applyAlignment="1">
      <alignment horizontal="center"/>
    </xf>
    <xf numFmtId="0" fontId="12" fillId="0" borderId="10" xfId="2" applyFont="1" applyAlignment="1">
      <alignment horizontal="center" vertical="center" wrapText="1"/>
    </xf>
    <xf numFmtId="0" fontId="13" fillId="0" borderId="0" xfId="0" applyFont="1"/>
    <xf numFmtId="0" fontId="40" fillId="0" borderId="8" xfId="0" applyFont="1" applyBorder="1" applyAlignment="1">
      <alignment horizontal="left" vertical="top" wrapText="1"/>
    </xf>
    <xf numFmtId="0" fontId="40" fillId="0" borderId="0" xfId="0" applyFont="1" applyAlignment="1">
      <alignment horizontal="center" vertical="top" wrapText="1"/>
    </xf>
    <xf numFmtId="166" fontId="73" fillId="0" borderId="0" xfId="0" applyNumberFormat="1" applyFont="1"/>
    <xf numFmtId="166" fontId="39" fillId="13" borderId="0" xfId="0" applyNumberFormat="1" applyFont="1" applyFill="1"/>
    <xf numFmtId="0" fontId="64" fillId="0" borderId="10" xfId="4" applyNumberFormat="1" applyFont="1" applyBorder="1" applyAlignment="1">
      <alignment horizontal="right" wrapText="1"/>
    </xf>
    <xf numFmtId="0" fontId="39" fillId="0" borderId="0" xfId="0" applyFont="1" applyAlignment="1">
      <alignment vertical="center" wrapText="1"/>
    </xf>
    <xf numFmtId="3" fontId="39" fillId="0" borderId="0" xfId="0" applyNumberFormat="1" applyFont="1" applyAlignment="1">
      <alignment vertical="center" wrapText="1"/>
    </xf>
    <xf numFmtId="0" fontId="68" fillId="0" borderId="0" xfId="0" applyFont="1" applyAlignment="1">
      <alignment vertical="center" wrapText="1"/>
    </xf>
    <xf numFmtId="172" fontId="39" fillId="0" borderId="0" xfId="18" applyNumberFormat="1" applyFont="1"/>
    <xf numFmtId="0" fontId="25" fillId="0" borderId="49" xfId="2" applyFont="1" applyBorder="1" applyAlignment="1">
      <alignment horizontal="left" wrapText="1"/>
    </xf>
    <xf numFmtId="0" fontId="26" fillId="4" borderId="0" xfId="0" applyFont="1" applyFill="1"/>
    <xf numFmtId="0" fontId="18" fillId="4" borderId="2" xfId="0" applyFont="1" applyFill="1" applyBorder="1"/>
    <xf numFmtId="0" fontId="29" fillId="4" borderId="2" xfId="0" applyFont="1" applyFill="1" applyBorder="1" applyAlignment="1">
      <alignment horizontal="left" wrapText="1"/>
    </xf>
    <xf numFmtId="0" fontId="18" fillId="4" borderId="0" xfId="0" applyFont="1" applyFill="1"/>
    <xf numFmtId="0" fontId="19" fillId="4" borderId="0" xfId="0" applyFont="1" applyFill="1"/>
    <xf numFmtId="0" fontId="19" fillId="0" borderId="0" xfId="0" applyFont="1"/>
    <xf numFmtId="0" fontId="35" fillId="2" borderId="10" xfId="0" applyFont="1" applyFill="1" applyBorder="1"/>
    <xf numFmtId="1" fontId="35" fillId="2" borderId="10" xfId="0" applyNumberFormat="1" applyFont="1" applyFill="1" applyBorder="1"/>
    <xf numFmtId="165" fontId="35" fillId="2" borderId="10" xfId="0" applyNumberFormat="1" applyFont="1" applyFill="1" applyBorder="1"/>
    <xf numFmtId="0" fontId="30" fillId="2" borderId="10" xfId="0" applyFont="1" applyFill="1" applyBorder="1"/>
    <xf numFmtId="9" fontId="0" fillId="2" borderId="10" xfId="0" applyNumberFormat="1" applyFill="1" applyBorder="1"/>
    <xf numFmtId="0" fontId="0" fillId="2" borderId="10" xfId="0" applyFill="1" applyBorder="1"/>
    <xf numFmtId="164" fontId="25" fillId="0" borderId="0" xfId="0" applyNumberFormat="1" applyFont="1" applyAlignment="1">
      <alignment horizontal="center" wrapText="1"/>
    </xf>
    <xf numFmtId="0" fontId="30" fillId="0" borderId="10" xfId="0" applyFont="1" applyBorder="1"/>
    <xf numFmtId="0" fontId="10" fillId="0" borderId="0" xfId="0" applyFont="1" applyAlignment="1">
      <alignment horizontal="right" vertical="top" wrapText="1"/>
    </xf>
    <xf numFmtId="0" fontId="10" fillId="2" borderId="10" xfId="0" applyFont="1" applyFill="1" applyBorder="1"/>
    <xf numFmtId="166" fontId="0" fillId="2" borderId="10" xfId="0" applyNumberFormat="1" applyFill="1" applyBorder="1" applyAlignment="1">
      <alignment horizontal="center" vertical="top" shrinkToFit="1"/>
    </xf>
    <xf numFmtId="0" fontId="10" fillId="2" borderId="10" xfId="0" applyFont="1" applyFill="1" applyBorder="1" applyAlignment="1">
      <alignment horizontal="right" vertical="top" wrapText="1"/>
    </xf>
    <xf numFmtId="0" fontId="40" fillId="2" borderId="10" xfId="0" applyFont="1" applyFill="1" applyBorder="1" applyAlignment="1">
      <alignment horizontal="right" vertical="top" wrapText="1"/>
    </xf>
    <xf numFmtId="166" fontId="39" fillId="2" borderId="10" xfId="0" applyNumberFormat="1" applyFont="1" applyFill="1" applyBorder="1" applyAlignment="1">
      <alignment horizontal="center" vertical="top" shrinkToFit="1"/>
    </xf>
    <xf numFmtId="167" fontId="39" fillId="2" borderId="10" xfId="0" applyNumberFormat="1" applyFont="1" applyFill="1" applyBorder="1" applyAlignment="1">
      <alignment horizontal="left" vertical="top" shrinkToFit="1"/>
    </xf>
    <xf numFmtId="166" fontId="39" fillId="2" borderId="10" xfId="0" applyNumberFormat="1" applyFont="1" applyFill="1" applyBorder="1" applyAlignment="1">
      <alignment horizontal="left" vertical="top" shrinkToFit="1"/>
    </xf>
    <xf numFmtId="166" fontId="39" fillId="2" borderId="10" xfId="0" applyNumberFormat="1" applyFont="1" applyFill="1" applyBorder="1" applyAlignment="1">
      <alignment horizontal="right" vertical="top" shrinkToFit="1"/>
    </xf>
    <xf numFmtId="0" fontId="44" fillId="11" borderId="10" xfId="0" applyFont="1" applyFill="1" applyBorder="1" applyAlignment="1">
      <alignment horizontal="left"/>
    </xf>
    <xf numFmtId="0" fontId="45" fillId="0" borderId="9" xfId="0" applyFont="1" applyBorder="1"/>
    <xf numFmtId="0" fontId="45" fillId="2" borderId="9" xfId="0" applyFont="1" applyFill="1" applyBorder="1"/>
    <xf numFmtId="0" fontId="48" fillId="2" borderId="10" xfId="0" applyFont="1" applyFill="1" applyBorder="1"/>
    <xf numFmtId="10" fontId="49" fillId="2" borderId="10" xfId="0" applyNumberFormat="1" applyFont="1" applyFill="1" applyBorder="1"/>
    <xf numFmtId="0" fontId="49" fillId="2" borderId="10" xfId="0" applyFont="1" applyFill="1" applyBorder="1" applyAlignment="1">
      <alignment horizontal="right"/>
    </xf>
    <xf numFmtId="0" fontId="42" fillId="9" borderId="10" xfId="0" applyFont="1" applyFill="1" applyBorder="1" applyAlignment="1">
      <alignment horizontal="center"/>
    </xf>
    <xf numFmtId="0" fontId="43" fillId="10" borderId="10" xfId="0" applyFont="1" applyFill="1" applyBorder="1"/>
    <xf numFmtId="0" fontId="43" fillId="2" borderId="10" xfId="0" applyFont="1" applyFill="1" applyBorder="1"/>
    <xf numFmtId="0" fontId="13" fillId="2" borderId="10" xfId="0" applyFont="1" applyFill="1" applyBorder="1"/>
    <xf numFmtId="0" fontId="13" fillId="2" borderId="10" xfId="0" applyFont="1" applyFill="1" applyBorder="1" applyAlignment="1">
      <alignment horizontal="right"/>
    </xf>
    <xf numFmtId="10" fontId="13" fillId="2" borderId="10" xfId="0" applyNumberFormat="1" applyFont="1" applyFill="1" applyBorder="1" applyAlignment="1">
      <alignment horizontal="right"/>
    </xf>
    <xf numFmtId="0" fontId="12" fillId="0" borderId="10" xfId="0" applyFont="1" applyBorder="1" applyAlignment="1">
      <alignment wrapText="1"/>
    </xf>
    <xf numFmtId="166" fontId="0" fillId="13" borderId="0" xfId="0" applyNumberFormat="1" applyFill="1" applyAlignment="1">
      <alignment horizontal="right"/>
    </xf>
    <xf numFmtId="1" fontId="64" fillId="0" borderId="10" xfId="0" applyNumberFormat="1" applyFont="1" applyBorder="1" applyAlignment="1">
      <alignment horizontal="right" wrapText="1"/>
    </xf>
    <xf numFmtId="0" fontId="64" fillId="0" borderId="11" xfId="0" applyFont="1" applyBorder="1" applyAlignment="1">
      <alignment wrapText="1"/>
    </xf>
    <xf numFmtId="166" fontId="39" fillId="0" borderId="49" xfId="0" applyNumberFormat="1" applyFont="1" applyBorder="1"/>
    <xf numFmtId="0" fontId="63" fillId="0" borderId="18" xfId="0" applyFont="1" applyBorder="1" applyAlignment="1">
      <alignment horizontal="center" wrapText="1"/>
    </xf>
    <xf numFmtId="0" fontId="62" fillId="0" borderId="19" xfId="0" applyFont="1" applyBorder="1" applyAlignment="1">
      <alignment horizontal="left" wrapText="1"/>
    </xf>
    <xf numFmtId="0" fontId="25" fillId="0" borderId="26" xfId="2" applyFont="1" applyBorder="1" applyAlignment="1">
      <alignment horizontal="left" wrapText="1"/>
    </xf>
    <xf numFmtId="0" fontId="68" fillId="0" borderId="50" xfId="0" applyFont="1" applyBorder="1" applyAlignment="1">
      <alignment wrapText="1"/>
    </xf>
    <xf numFmtId="3" fontId="39" fillId="0" borderId="50" xfId="0" applyNumberFormat="1" applyFont="1" applyBorder="1"/>
    <xf numFmtId="3" fontId="39" fillId="0" borderId="10" xfId="0" applyNumberFormat="1" applyFont="1" applyBorder="1"/>
    <xf numFmtId="0" fontId="84" fillId="0" borderId="0" xfId="0" applyFont="1"/>
    <xf numFmtId="166" fontId="0" fillId="0" borderId="0" xfId="0" applyNumberFormat="1" applyAlignment="1">
      <alignment horizontal="right"/>
    </xf>
    <xf numFmtId="172" fontId="0" fillId="0" borderId="0" xfId="18" applyNumberFormat="1" applyFont="1" applyAlignment="1">
      <alignment horizontal="right"/>
    </xf>
    <xf numFmtId="0" fontId="63" fillId="0" borderId="51" xfId="0" applyFont="1" applyBorder="1" applyAlignment="1">
      <alignment horizontal="center" wrapText="1"/>
    </xf>
    <xf numFmtId="0" fontId="64" fillId="0" borderId="10" xfId="0" applyFont="1" applyBorder="1" applyAlignment="1">
      <alignment wrapText="1"/>
    </xf>
    <xf numFmtId="0" fontId="63" fillId="15" borderId="10" xfId="0" applyFont="1" applyFill="1" applyBorder="1" applyAlignment="1">
      <alignment horizontal="center" wrapText="1"/>
    </xf>
    <xf numFmtId="164" fontId="64" fillId="0" borderId="50" xfId="4" applyNumberFormat="1" applyFont="1" applyBorder="1" applyAlignment="1">
      <alignment horizontal="right" wrapText="1"/>
    </xf>
    <xf numFmtId="46" fontId="64" fillId="0" borderId="10" xfId="4" applyNumberFormat="1" applyFont="1" applyBorder="1" applyAlignment="1">
      <alignment horizontal="right" wrapText="1"/>
    </xf>
    <xf numFmtId="2" fontId="64" fillId="0" borderId="22" xfId="0" applyNumberFormat="1" applyFont="1" applyBorder="1" applyAlignment="1">
      <alignment horizontal="right" wrapText="1"/>
    </xf>
    <xf numFmtId="164" fontId="0" fillId="0" borderId="0" xfId="4" applyNumberFormat="1" applyFont="1" applyAlignment="1">
      <alignment wrapText="1"/>
    </xf>
    <xf numFmtId="1" fontId="64" fillId="0" borderId="22" xfId="0" applyNumberFormat="1" applyFont="1" applyBorder="1" applyAlignment="1">
      <alignment horizontal="right" wrapText="1"/>
    </xf>
    <xf numFmtId="164" fontId="62" fillId="0" borderId="10" xfId="4" applyNumberFormat="1" applyFont="1" applyBorder="1" applyAlignment="1">
      <alignment horizontal="right" wrapText="1"/>
    </xf>
    <xf numFmtId="2" fontId="64" fillId="0" borderId="10" xfId="0" applyNumberFormat="1" applyFont="1" applyBorder="1" applyAlignment="1">
      <alignment horizontal="right" wrapText="1"/>
    </xf>
    <xf numFmtId="166" fontId="64" fillId="0" borderId="10" xfId="0" applyNumberFormat="1" applyFont="1" applyBorder="1" applyAlignment="1">
      <alignment horizontal="right" wrapText="1"/>
    </xf>
    <xf numFmtId="0" fontId="85" fillId="0" borderId="0" xfId="0" applyFont="1"/>
    <xf numFmtId="164" fontId="0" fillId="18" borderId="0" xfId="4" applyNumberFormat="1" applyFont="1" applyFill="1"/>
    <xf numFmtId="172" fontId="0" fillId="18" borderId="0" xfId="0" applyNumberFormat="1" applyFill="1"/>
    <xf numFmtId="170" fontId="0" fillId="0" borderId="0" xfId="5" applyNumberFormat="1" applyFont="1"/>
    <xf numFmtId="0" fontId="62" fillId="0" borderId="10" xfId="0" applyFont="1" applyBorder="1" applyAlignment="1">
      <alignment horizontal="center" wrapText="1"/>
    </xf>
    <xf numFmtId="0" fontId="62" fillId="0" borderId="52" xfId="0" applyFont="1" applyBorder="1" applyAlignment="1">
      <alignment horizontal="left" wrapText="1"/>
    </xf>
    <xf numFmtId="0" fontId="14" fillId="0" borderId="12" xfId="2" applyBorder="1" applyAlignment="1">
      <alignment horizontal="center" vertical="center" wrapText="1"/>
    </xf>
    <xf numFmtId="0" fontId="14" fillId="0" borderId="27" xfId="2" applyBorder="1" applyAlignment="1">
      <alignment horizontal="center" vertical="center" wrapText="1"/>
    </xf>
    <xf numFmtId="0" fontId="12" fillId="0" borderId="14" xfId="2" applyFont="1" applyBorder="1" applyAlignment="1">
      <alignment horizontal="center" wrapText="1"/>
    </xf>
    <xf numFmtId="0" fontId="19" fillId="0" borderId="14" xfId="1" applyFill="1" applyBorder="1" applyAlignment="1">
      <alignment horizontal="center" wrapText="1"/>
    </xf>
    <xf numFmtId="0" fontId="12" fillId="0" borderId="12" xfId="2" applyFont="1" applyBorder="1" applyAlignment="1">
      <alignment horizontal="center" vertical="center" wrapText="1"/>
    </xf>
    <xf numFmtId="0" fontId="25" fillId="0" borderId="14" xfId="2" applyFont="1" applyBorder="1" applyAlignment="1">
      <alignment horizontal="center" wrapText="1"/>
    </xf>
    <xf numFmtId="0" fontId="14" fillId="0" borderId="12" xfId="2" applyBorder="1" applyAlignment="1">
      <alignment horizontal="center" wrapText="1"/>
    </xf>
    <xf numFmtId="0" fontId="14" fillId="0" borderId="27" xfId="2" applyBorder="1" applyAlignment="1">
      <alignment horizontal="center" wrapText="1"/>
    </xf>
    <xf numFmtId="0" fontId="14" fillId="0" borderId="14" xfId="2" applyBorder="1" applyAlignment="1">
      <alignment horizontal="center" vertical="center" wrapText="1"/>
    </xf>
    <xf numFmtId="0" fontId="14" fillId="0" borderId="14" xfId="2" applyBorder="1" applyAlignment="1">
      <alignment horizontal="center" wrapText="1"/>
    </xf>
    <xf numFmtId="0" fontId="25" fillId="0" borderId="14" xfId="2" applyFont="1" applyBorder="1" applyAlignment="1">
      <alignment horizontal="center"/>
    </xf>
    <xf numFmtId="0" fontId="12" fillId="0" borderId="25" xfId="2" applyFont="1" applyBorder="1" applyAlignment="1">
      <alignment horizontal="center"/>
    </xf>
    <xf numFmtId="0" fontId="12" fillId="0" borderId="14" xfId="2" applyFont="1" applyBorder="1" applyAlignment="1">
      <alignment horizontal="center"/>
    </xf>
    <xf numFmtId="0" fontId="12" fillId="0" borderId="17" xfId="2" applyFont="1" applyBorder="1" applyAlignment="1">
      <alignment horizontal="center"/>
    </xf>
    <xf numFmtId="0" fontId="19" fillId="0" borderId="10" xfId="1" applyFill="1" applyBorder="1" applyAlignment="1">
      <alignment horizontal="center" wrapText="1"/>
    </xf>
    <xf numFmtId="0" fontId="0" fillId="0" borderId="10" xfId="0" applyBorder="1" applyAlignment="1">
      <alignment horizontal="center" vertical="center" wrapText="1"/>
    </xf>
    <xf numFmtId="0" fontId="25" fillId="13" borderId="0" xfId="0" applyFont="1" applyFill="1" applyAlignment="1">
      <alignment horizontal="center"/>
    </xf>
    <xf numFmtId="167" fontId="52" fillId="0" borderId="48" xfId="25" applyNumberFormat="1" applyFont="1" applyBorder="1" applyAlignment="1">
      <alignment horizontal="right"/>
    </xf>
    <xf numFmtId="0" fontId="14" fillId="0" borderId="53" xfId="25" applyFont="1" applyBorder="1" applyAlignment="1">
      <alignment horizontal="left"/>
    </xf>
    <xf numFmtId="167" fontId="14" fillId="0" borderId="48" xfId="25" applyNumberFormat="1" applyFont="1" applyBorder="1" applyAlignment="1">
      <alignment horizontal="right"/>
    </xf>
    <xf numFmtId="0" fontId="52" fillId="0" borderId="53" xfId="25" applyFont="1" applyBorder="1" applyAlignment="1">
      <alignment horizontal="left" indent="2"/>
    </xf>
    <xf numFmtId="0" fontId="14" fillId="0" borderId="32" xfId="25" applyFont="1" applyBorder="1" applyAlignment="1">
      <alignment horizontal="center" vertical="center" wrapText="1"/>
    </xf>
    <xf numFmtId="0" fontId="14" fillId="0" borderId="28" xfId="25" applyFont="1" applyBorder="1" applyAlignment="1">
      <alignment horizontal="center" vertical="center" wrapText="1"/>
    </xf>
    <xf numFmtId="42" fontId="52" fillId="0" borderId="48" xfId="25" applyNumberFormat="1" applyFont="1" applyBorder="1" applyAlignment="1">
      <alignment horizontal="right"/>
    </xf>
    <xf numFmtId="42" fontId="14" fillId="0" borderId="48" xfId="25" applyNumberFormat="1" applyFont="1" applyBorder="1" applyAlignment="1">
      <alignment horizontal="right"/>
    </xf>
    <xf numFmtId="0" fontId="52" fillId="0" borderId="48" xfId="25" quotePrefix="1" applyFont="1" applyBorder="1" applyAlignment="1">
      <alignment horizontal="right"/>
    </xf>
    <xf numFmtId="0" fontId="14" fillId="0" borderId="48" xfId="25" applyFont="1" applyBorder="1" applyAlignment="1">
      <alignment horizontal="right"/>
    </xf>
    <xf numFmtId="0" fontId="82" fillId="16" borderId="0" xfId="23" applyAlignment="1">
      <alignment wrapText="1"/>
    </xf>
    <xf numFmtId="0" fontId="82" fillId="16" borderId="10" xfId="23" applyBorder="1" applyAlignment="1">
      <alignment wrapText="1"/>
    </xf>
    <xf numFmtId="0" fontId="82" fillId="16" borderId="11" xfId="23" applyBorder="1" applyAlignment="1">
      <alignment wrapText="1"/>
    </xf>
    <xf numFmtId="164" fontId="82" fillId="16" borderId="0" xfId="23" applyNumberFormat="1"/>
    <xf numFmtId="0" fontId="68" fillId="14" borderId="0" xfId="0" applyFont="1" applyFill="1" applyAlignment="1">
      <alignment wrapText="1"/>
    </xf>
    <xf numFmtId="9" fontId="82" fillId="16" borderId="0" xfId="23" applyNumberFormat="1"/>
    <xf numFmtId="166" fontId="82" fillId="16" borderId="0" xfId="23" applyNumberFormat="1" applyAlignment="1">
      <alignment wrapText="1"/>
    </xf>
    <xf numFmtId="166" fontId="82" fillId="16" borderId="0" xfId="23" applyNumberFormat="1"/>
    <xf numFmtId="0" fontId="82" fillId="16" borderId="0" xfId="23"/>
    <xf numFmtId="164" fontId="82" fillId="16" borderId="10" xfId="23" applyNumberFormat="1" applyBorder="1"/>
    <xf numFmtId="0" fontId="82" fillId="16" borderId="32" xfId="23" applyBorder="1" applyAlignment="1">
      <alignment horizontal="center" vertical="center" wrapText="1"/>
    </xf>
    <xf numFmtId="167" fontId="82" fillId="16" borderId="0" xfId="23" applyNumberFormat="1"/>
    <xf numFmtId="0" fontId="82" fillId="16" borderId="27" xfId="23" applyBorder="1" applyAlignment="1" applyProtection="1">
      <alignment wrapText="1"/>
      <protection locked="0"/>
    </xf>
    <xf numFmtId="44" fontId="82" fillId="16" borderId="0" xfId="23" applyNumberFormat="1"/>
    <xf numFmtId="172" fontId="82" fillId="16" borderId="0" xfId="23" applyNumberFormat="1"/>
    <xf numFmtId="42" fontId="82" fillId="16" borderId="0" xfId="23" applyNumberFormat="1"/>
    <xf numFmtId="0" fontId="82" fillId="16" borderId="0" xfId="23" applyAlignment="1">
      <alignment horizontal="center" vertical="center" wrapText="1"/>
    </xf>
    <xf numFmtId="0" fontId="82" fillId="16" borderId="22" xfId="23" applyBorder="1" applyAlignment="1">
      <alignment horizontal="center" vertical="center" wrapText="1"/>
    </xf>
    <xf numFmtId="164" fontId="82" fillId="16" borderId="22" xfId="23" applyNumberFormat="1" applyBorder="1"/>
    <xf numFmtId="0" fontId="82" fillId="16" borderId="33" xfId="23" applyBorder="1" applyAlignment="1">
      <alignment wrapText="1"/>
    </xf>
    <xf numFmtId="0" fontId="82" fillId="16" borderId="27" xfId="23" applyBorder="1" applyAlignment="1">
      <alignment wrapText="1"/>
    </xf>
    <xf numFmtId="164" fontId="82" fillId="16" borderId="11" xfId="23" applyNumberFormat="1" applyBorder="1"/>
    <xf numFmtId="164" fontId="82" fillId="16" borderId="11" xfId="23" applyNumberFormat="1" applyBorder="1" applyAlignment="1">
      <alignment wrapText="1"/>
    </xf>
    <xf numFmtId="0" fontId="82" fillId="16" borderId="10" xfId="23" applyBorder="1"/>
    <xf numFmtId="0" fontId="82" fillId="16" borderId="10" xfId="23" applyBorder="1" applyAlignment="1">
      <alignment horizontal="center" vertical="center" wrapText="1"/>
    </xf>
    <xf numFmtId="0" fontId="82" fillId="16" borderId="10" xfId="23" applyBorder="1" applyAlignment="1">
      <alignment vertical="top" wrapText="1"/>
    </xf>
    <xf numFmtId="0" fontId="82" fillId="16" borderId="20" xfId="23" applyBorder="1" applyAlignment="1">
      <alignment wrapText="1"/>
    </xf>
    <xf numFmtId="0" fontId="25" fillId="0" borderId="50" xfId="2" applyFont="1" applyBorder="1" applyAlignment="1">
      <alignment wrapText="1"/>
    </xf>
    <xf numFmtId="0" fontId="25" fillId="0" borderId="10" xfId="2" applyFont="1" applyAlignment="1">
      <alignment wrapText="1"/>
    </xf>
    <xf numFmtId="0" fontId="12" fillId="0" borderId="50" xfId="2" applyFont="1" applyBorder="1" applyAlignment="1">
      <alignment wrapText="1"/>
    </xf>
    <xf numFmtId="0" fontId="12" fillId="0" borderId="10" xfId="2" applyFont="1" applyAlignment="1">
      <alignment wrapText="1"/>
    </xf>
    <xf numFmtId="0" fontId="14" fillId="0" borderId="50" xfId="2" applyBorder="1" applyAlignment="1">
      <alignment vertical="center" wrapText="1"/>
    </xf>
    <xf numFmtId="0" fontId="14" fillId="0" borderId="10" xfId="2" applyAlignment="1">
      <alignment vertical="center" wrapText="1"/>
    </xf>
    <xf numFmtId="0" fontId="12" fillId="0" borderId="50" xfId="2" applyFont="1" applyBorder="1" applyAlignment="1">
      <alignment vertical="center" wrapText="1"/>
    </xf>
    <xf numFmtId="0" fontId="12" fillId="0" borderId="10" xfId="2" applyFont="1" applyAlignment="1">
      <alignment vertical="center" wrapText="1"/>
    </xf>
    <xf numFmtId="0" fontId="82" fillId="16" borderId="0" xfId="23" applyAlignment="1">
      <alignment horizontal="center" wrapText="1"/>
    </xf>
    <xf numFmtId="0" fontId="39" fillId="14" borderId="0" xfId="0" applyFont="1" applyFill="1"/>
    <xf numFmtId="0" fontId="68" fillId="14" borderId="0" xfId="0" applyFont="1" applyFill="1"/>
    <xf numFmtId="0" fontId="14" fillId="0" borderId="10" xfId="2" applyAlignment="1">
      <alignment horizontal="center" wrapText="1"/>
    </xf>
    <xf numFmtId="0" fontId="19" fillId="0" borderId="10" xfId="1" applyBorder="1" applyAlignment="1">
      <alignment horizontal="center"/>
    </xf>
    <xf numFmtId="2" fontId="82" fillId="16" borderId="10" xfId="23" applyNumberFormat="1" applyBorder="1" applyAlignment="1">
      <alignment wrapText="1"/>
    </xf>
    <xf numFmtId="0" fontId="25" fillId="0" borderId="10" xfId="2" applyFont="1" applyAlignment="1">
      <alignment horizontal="center" wrapText="1"/>
    </xf>
    <xf numFmtId="0" fontId="12" fillId="0" borderId="10" xfId="2" applyFont="1" applyAlignment="1">
      <alignment horizontal="center" wrapText="1"/>
    </xf>
    <xf numFmtId="0" fontId="0" fillId="0" borderId="0" xfId="4" applyNumberFormat="1" applyFont="1"/>
    <xf numFmtId="0" fontId="0" fillId="0" borderId="10" xfId="4" applyNumberFormat="1" applyFont="1" applyBorder="1"/>
    <xf numFmtId="170" fontId="39" fillId="0" borderId="0" xfId="5" applyNumberFormat="1" applyFont="1" applyFill="1"/>
    <xf numFmtId="37" fontId="39" fillId="0" borderId="0" xfId="5" applyNumberFormat="1" applyFont="1" applyFill="1" applyAlignment="1">
      <alignment wrapText="1"/>
    </xf>
    <xf numFmtId="1" fontId="39" fillId="0" borderId="0" xfId="0" applyNumberFormat="1" applyFont="1" applyAlignment="1">
      <alignment wrapText="1"/>
    </xf>
    <xf numFmtId="0" fontId="82" fillId="0" borderId="0" xfId="23" applyFill="1"/>
    <xf numFmtId="0" fontId="39" fillId="0" borderId="0" xfId="4" applyNumberFormat="1" applyFont="1"/>
    <xf numFmtId="0" fontId="39" fillId="0" borderId="0" xfId="4" applyNumberFormat="1" applyFont="1" applyAlignment="1">
      <alignment wrapText="1"/>
    </xf>
    <xf numFmtId="0" fontId="83" fillId="17" borderId="0" xfId="24" applyAlignment="1">
      <alignment wrapText="1"/>
    </xf>
    <xf numFmtId="2" fontId="82" fillId="16" borderId="0" xfId="23" applyNumberFormat="1" applyAlignment="1">
      <alignment horizontal="left"/>
    </xf>
    <xf numFmtId="0" fontId="82" fillId="0" borderId="10" xfId="23" applyFill="1" applyBorder="1" applyAlignment="1">
      <alignment wrapText="1"/>
    </xf>
    <xf numFmtId="164" fontId="0" fillId="13" borderId="10" xfId="0" applyNumberFormat="1" applyFill="1" applyBorder="1"/>
    <xf numFmtId="164" fontId="0" fillId="0" borderId="11" xfId="0" applyNumberFormat="1" applyBorder="1"/>
    <xf numFmtId="0" fontId="89" fillId="16" borderId="0" xfId="23" applyFont="1" applyAlignment="1">
      <alignment wrapText="1"/>
    </xf>
    <xf numFmtId="0" fontId="12" fillId="0" borderId="0" xfId="0" applyFont="1" applyAlignment="1">
      <alignment horizontal="right"/>
    </xf>
    <xf numFmtId="2" fontId="82" fillId="16" borderId="0" xfId="23" applyNumberFormat="1"/>
    <xf numFmtId="0" fontId="90" fillId="0" borderId="0" xfId="0" applyFont="1"/>
    <xf numFmtId="0" fontId="83" fillId="17" borderId="10" xfId="24" applyBorder="1"/>
    <xf numFmtId="1" fontId="82" fillId="16" borderId="0" xfId="23" applyNumberFormat="1"/>
    <xf numFmtId="0" fontId="0" fillId="18" borderId="0" xfId="0" applyFill="1"/>
    <xf numFmtId="0" fontId="83" fillId="17" borderId="0" xfId="24"/>
    <xf numFmtId="0" fontId="68" fillId="0" borderId="25" xfId="0" applyFont="1" applyBorder="1" applyAlignment="1">
      <alignment horizontal="center" vertical="center" wrapText="1"/>
    </xf>
    <xf numFmtId="0" fontId="68" fillId="0" borderId="14" xfId="0" applyFont="1" applyBorder="1" applyAlignment="1">
      <alignment horizontal="center" vertical="center" wrapText="1"/>
    </xf>
    <xf numFmtId="0" fontId="68" fillId="0" borderId="17" xfId="0" applyFont="1" applyBorder="1" applyAlignment="1">
      <alignment horizontal="center" vertical="center" wrapText="1"/>
    </xf>
    <xf numFmtId="0" fontId="19" fillId="0" borderId="10" xfId="1" applyFill="1" applyBorder="1" applyAlignment="1">
      <alignment horizontal="center" vertical="center" wrapText="1"/>
    </xf>
    <xf numFmtId="0" fontId="25" fillId="0" borderId="10" xfId="0" applyFont="1" applyBorder="1" applyAlignment="1">
      <alignment horizontal="center"/>
    </xf>
    <xf numFmtId="0" fontId="82" fillId="16" borderId="50" xfId="23" applyBorder="1" applyAlignment="1">
      <alignment horizontal="center" vertical="center" wrapText="1"/>
    </xf>
    <xf numFmtId="0" fontId="91" fillId="19" borderId="55" xfId="27" applyAlignment="1">
      <alignment wrapText="1"/>
    </xf>
    <xf numFmtId="3" fontId="91" fillId="19" borderId="55" xfId="27" applyNumberFormat="1" applyAlignment="1" applyProtection="1">
      <alignment wrapText="1"/>
      <protection locked="0"/>
    </xf>
    <xf numFmtId="0" fontId="91" fillId="19" borderId="55" xfId="27"/>
    <xf numFmtId="0" fontId="91" fillId="19" borderId="55" xfId="27" applyAlignment="1">
      <alignment horizontal="center" vertical="center" wrapText="1"/>
    </xf>
    <xf numFmtId="3" fontId="39" fillId="0" borderId="10" xfId="5" applyNumberFormat="1" applyFont="1" applyBorder="1"/>
    <xf numFmtId="42" fontId="0" fillId="0" borderId="0" xfId="18" applyNumberFormat="1" applyFont="1" applyAlignment="1">
      <alignment wrapText="1"/>
    </xf>
    <xf numFmtId="0" fontId="19" fillId="0" borderId="25" xfId="1" applyBorder="1" applyAlignment="1">
      <alignment horizontal="center"/>
    </xf>
    <xf numFmtId="0" fontId="19" fillId="0" borderId="14" xfId="1" applyBorder="1" applyAlignment="1">
      <alignment horizontal="center"/>
    </xf>
    <xf numFmtId="0" fontId="19" fillId="0" borderId="17" xfId="1" applyBorder="1" applyAlignment="1">
      <alignment horizontal="center"/>
    </xf>
    <xf numFmtId="0" fontId="25" fillId="0" borderId="15" xfId="2" applyFont="1" applyBorder="1" applyAlignment="1">
      <alignment horizontal="left" wrapText="1"/>
    </xf>
    <xf numFmtId="0" fontId="25" fillId="0" borderId="24" xfId="2" applyFont="1" applyBorder="1" applyAlignment="1">
      <alignment horizontal="left" wrapText="1"/>
    </xf>
    <xf numFmtId="0" fontId="25" fillId="0" borderId="13" xfId="2" applyFont="1" applyBorder="1" applyAlignment="1">
      <alignment horizontal="left" wrapText="1"/>
    </xf>
    <xf numFmtId="0" fontId="14" fillId="0" borderId="21" xfId="2" applyBorder="1" applyAlignment="1">
      <alignment horizontal="center" vertical="center" wrapText="1"/>
    </xf>
    <xf numFmtId="0" fontId="14" fillId="0" borderId="12" xfId="2" applyBorder="1" applyAlignment="1">
      <alignment horizontal="center" vertical="center" wrapText="1"/>
    </xf>
    <xf numFmtId="0" fontId="14" fillId="0" borderId="23" xfId="2" applyBorder="1" applyAlignment="1">
      <alignment horizontal="center" vertical="center" wrapText="1"/>
    </xf>
    <xf numFmtId="0" fontId="14" fillId="0" borderId="22" xfId="2" applyBorder="1" applyAlignment="1">
      <alignment horizontal="center" vertical="center" wrapText="1"/>
    </xf>
    <xf numFmtId="0" fontId="14" fillId="0" borderId="10" xfId="2" applyAlignment="1">
      <alignment horizontal="center" vertical="center" wrapText="1"/>
    </xf>
    <xf numFmtId="0" fontId="14" fillId="0" borderId="11" xfId="2" applyBorder="1" applyAlignment="1">
      <alignment horizontal="center" vertical="center" wrapText="1"/>
    </xf>
    <xf numFmtId="0" fontId="14" fillId="0" borderId="26" xfId="2" applyBorder="1" applyAlignment="1">
      <alignment horizontal="center" vertical="center" wrapText="1"/>
    </xf>
    <xf numFmtId="0" fontId="14" fillId="0" borderId="27" xfId="2" applyBorder="1" applyAlignment="1">
      <alignment horizontal="center" vertical="center" wrapText="1"/>
    </xf>
    <xf numFmtId="0" fontId="14" fillId="0" borderId="33" xfId="2" applyBorder="1" applyAlignment="1">
      <alignment horizontal="center" vertical="center" wrapText="1"/>
    </xf>
    <xf numFmtId="0" fontId="25" fillId="0" borderId="15" xfId="2" applyFont="1" applyBorder="1" applyAlignment="1">
      <alignment horizontal="left" vertical="center"/>
    </xf>
    <xf numFmtId="0" fontId="25" fillId="0" borderId="24" xfId="2" applyFont="1" applyBorder="1" applyAlignment="1">
      <alignment horizontal="left" vertical="center"/>
    </xf>
    <xf numFmtId="0" fontId="25" fillId="0" borderId="13" xfId="2" applyFont="1" applyBorder="1" applyAlignment="1">
      <alignment horizontal="left" vertical="center"/>
    </xf>
    <xf numFmtId="0" fontId="14" fillId="0" borderId="21" xfId="2" applyBorder="1" applyAlignment="1">
      <alignment horizontal="center" wrapText="1"/>
    </xf>
    <xf numFmtId="0" fontId="14" fillId="0" borderId="12" xfId="2" applyBorder="1" applyAlignment="1">
      <alignment horizontal="center" wrapText="1"/>
    </xf>
    <xf numFmtId="0" fontId="14" fillId="0" borderId="23" xfId="2" applyBorder="1" applyAlignment="1">
      <alignment horizontal="center" wrapText="1"/>
    </xf>
    <xf numFmtId="0" fontId="14" fillId="0" borderId="22" xfId="2" applyBorder="1" applyAlignment="1">
      <alignment horizontal="center" wrapText="1"/>
    </xf>
    <xf numFmtId="0" fontId="14" fillId="0" borderId="10" xfId="2" applyAlignment="1">
      <alignment horizontal="center" wrapText="1"/>
    </xf>
    <xf numFmtId="0" fontId="14" fillId="0" borderId="11" xfId="2" applyBorder="1" applyAlignment="1">
      <alignment horizontal="center" wrapText="1"/>
    </xf>
    <xf numFmtId="0" fontId="14" fillId="0" borderId="26" xfId="2" applyBorder="1" applyAlignment="1">
      <alignment horizontal="center" wrapText="1"/>
    </xf>
    <xf numFmtId="0" fontId="14" fillId="0" borderId="27" xfId="2" applyBorder="1" applyAlignment="1">
      <alignment horizontal="center" wrapText="1"/>
    </xf>
    <xf numFmtId="0" fontId="14" fillId="0" borderId="33" xfId="2" applyBorder="1" applyAlignment="1">
      <alignment horizontal="center" wrapText="1"/>
    </xf>
    <xf numFmtId="0" fontId="12" fillId="0" borderId="25" xfId="2" applyFont="1" applyBorder="1" applyAlignment="1">
      <alignment horizontal="center" vertical="center" wrapText="1"/>
    </xf>
    <xf numFmtId="0" fontId="14" fillId="0" borderId="14" xfId="2" applyBorder="1" applyAlignment="1">
      <alignment horizontal="center" vertical="center" wrapText="1"/>
    </xf>
    <xf numFmtId="0" fontId="14" fillId="0" borderId="17" xfId="2" applyBorder="1" applyAlignment="1">
      <alignment horizontal="center" vertical="center" wrapText="1"/>
    </xf>
    <xf numFmtId="0" fontId="12" fillId="0" borderId="25" xfId="2" applyFont="1" applyBorder="1" applyAlignment="1">
      <alignment horizontal="center" wrapText="1"/>
    </xf>
    <xf numFmtId="0" fontId="14" fillId="0" borderId="14" xfId="2" applyBorder="1" applyAlignment="1">
      <alignment horizontal="center" wrapText="1"/>
    </xf>
    <xf numFmtId="0" fontId="14" fillId="0" borderId="17" xfId="2" applyBorder="1" applyAlignment="1">
      <alignment horizontal="center" wrapText="1"/>
    </xf>
    <xf numFmtId="0" fontId="25" fillId="0" borderId="25" xfId="2" applyFont="1" applyBorder="1" applyAlignment="1">
      <alignment horizontal="center"/>
    </xf>
    <xf numFmtId="0" fontId="25" fillId="0" borderId="14" xfId="2" applyFont="1" applyBorder="1" applyAlignment="1">
      <alignment horizontal="center"/>
    </xf>
    <xf numFmtId="0" fontId="25" fillId="0" borderId="17" xfId="2" applyFont="1" applyBorder="1" applyAlignment="1">
      <alignment horizontal="center"/>
    </xf>
    <xf numFmtId="0" fontId="12" fillId="0" borderId="25" xfId="2" applyFont="1" applyBorder="1" applyAlignment="1">
      <alignment horizontal="center"/>
    </xf>
    <xf numFmtId="0" fontId="12" fillId="0" borderId="14" xfId="2" applyFont="1" applyBorder="1" applyAlignment="1">
      <alignment horizontal="center"/>
    </xf>
    <xf numFmtId="0" fontId="12" fillId="0" borderId="17" xfId="2" applyFont="1" applyBorder="1" applyAlignment="1">
      <alignment horizontal="center"/>
    </xf>
    <xf numFmtId="0" fontId="12" fillId="0" borderId="16" xfId="2" applyFont="1" applyBorder="1" applyAlignment="1">
      <alignment horizontal="center"/>
    </xf>
    <xf numFmtId="0" fontId="19" fillId="0" borderId="21" xfId="1" applyBorder="1" applyAlignment="1">
      <alignment horizontal="center" vertical="center" wrapText="1"/>
    </xf>
    <xf numFmtId="0" fontId="19" fillId="0" borderId="12" xfId="1" applyBorder="1" applyAlignment="1">
      <alignment horizontal="center" vertical="center" wrapText="1"/>
    </xf>
    <xf numFmtId="0" fontId="19" fillId="0" borderId="23" xfId="1" applyBorder="1" applyAlignment="1">
      <alignment horizontal="center" vertical="center" wrapText="1"/>
    </xf>
    <xf numFmtId="0" fontId="19" fillId="0" borderId="25" xfId="1" applyFill="1" applyBorder="1" applyAlignment="1">
      <alignment wrapText="1"/>
    </xf>
    <xf numFmtId="0" fontId="19" fillId="0" borderId="14" xfId="1" applyFill="1" applyBorder="1" applyAlignment="1">
      <alignment wrapText="1"/>
    </xf>
    <xf numFmtId="0" fontId="19" fillId="0" borderId="17" xfId="1" applyFill="1" applyBorder="1" applyAlignment="1">
      <alignment wrapText="1"/>
    </xf>
    <xf numFmtId="0" fontId="82" fillId="16" borderId="54" xfId="23" applyBorder="1" applyAlignment="1">
      <alignment horizontal="center" wrapText="1"/>
    </xf>
    <xf numFmtId="0" fontId="14" fillId="0" borderId="28" xfId="25" applyFont="1" applyBorder="1" applyAlignment="1">
      <alignment horizontal="left" wrapText="1"/>
    </xf>
    <xf numFmtId="0" fontId="14" fillId="0" borderId="32" xfId="25" applyFont="1" applyBorder="1" applyAlignment="1">
      <alignment horizontal="left" wrapText="1"/>
    </xf>
    <xf numFmtId="0" fontId="14" fillId="0" borderId="28" xfId="25" applyFont="1" applyBorder="1" applyAlignment="1">
      <alignment horizontal="center" vertical="center" wrapText="1"/>
    </xf>
    <xf numFmtId="0" fontId="14" fillId="0" borderId="29" xfId="25" applyFont="1" applyBorder="1" applyAlignment="1">
      <alignment horizontal="center" vertical="center" wrapText="1"/>
    </xf>
    <xf numFmtId="0" fontId="14" fillId="0" borderId="30" xfId="25" applyFont="1" applyBorder="1" applyAlignment="1">
      <alignment horizontal="center" vertical="center" wrapText="1"/>
    </xf>
    <xf numFmtId="0" fontId="14" fillId="0" borderId="31" xfId="25" applyFont="1" applyBorder="1" applyAlignment="1">
      <alignment horizontal="center" vertical="center" wrapText="1"/>
    </xf>
    <xf numFmtId="0" fontId="87" fillId="0" borderId="10" xfId="25" applyFont="1" applyAlignment="1">
      <alignment horizontal="center" vertical="center"/>
    </xf>
    <xf numFmtId="0" fontId="88" fillId="0" borderId="10" xfId="25" applyFont="1" applyAlignment="1">
      <alignment vertical="center"/>
    </xf>
    <xf numFmtId="0" fontId="19" fillId="0" borderId="25" xfId="1" applyBorder="1" applyAlignment="1">
      <alignment horizontal="center" wrapText="1"/>
    </xf>
    <xf numFmtId="0" fontId="19" fillId="0" borderId="14" xfId="1" applyBorder="1" applyAlignment="1">
      <alignment horizontal="center" wrapText="1"/>
    </xf>
    <xf numFmtId="0" fontId="19" fillId="0" borderId="17" xfId="1" applyBorder="1" applyAlignment="1">
      <alignment horizontal="center" wrapText="1"/>
    </xf>
    <xf numFmtId="0" fontId="12" fillId="0" borderId="14" xfId="2" applyFont="1" applyBorder="1" applyAlignment="1">
      <alignment horizontal="center" wrapText="1"/>
    </xf>
    <xf numFmtId="0" fontId="12" fillId="0" borderId="17" xfId="2" applyFont="1" applyBorder="1" applyAlignment="1">
      <alignment horizontal="center" wrapText="1"/>
    </xf>
    <xf numFmtId="0" fontId="25" fillId="0" borderId="25" xfId="2" applyFont="1" applyBorder="1" applyAlignment="1">
      <alignment horizontal="center" wrapText="1"/>
    </xf>
    <xf numFmtId="0" fontId="25" fillId="0" borderId="14" xfId="2" applyFont="1" applyBorder="1" applyAlignment="1">
      <alignment horizontal="center" wrapText="1"/>
    </xf>
    <xf numFmtId="0" fontId="25" fillId="0" borderId="17" xfId="2" applyFont="1" applyBorder="1" applyAlignment="1">
      <alignment horizontal="center" wrapText="1"/>
    </xf>
    <xf numFmtId="0" fontId="12" fillId="0" borderId="21" xfId="2" applyFont="1" applyBorder="1" applyAlignment="1">
      <alignment horizontal="center" vertical="center" wrapText="1"/>
    </xf>
    <xf numFmtId="0" fontId="12" fillId="0" borderId="12" xfId="2" applyFont="1" applyBorder="1" applyAlignment="1">
      <alignment horizontal="center" vertical="center" wrapText="1"/>
    </xf>
    <xf numFmtId="0" fontId="12" fillId="0" borderId="23" xfId="2" applyFont="1" applyBorder="1" applyAlignment="1">
      <alignment horizontal="center" vertical="center" wrapText="1"/>
    </xf>
    <xf numFmtId="0" fontId="25" fillId="0" borderId="0" xfId="0" applyFont="1" applyAlignment="1">
      <alignment horizontal="center"/>
    </xf>
    <xf numFmtId="0" fontId="19" fillId="0" borderId="25" xfId="1" applyFill="1" applyBorder="1" applyAlignment="1">
      <alignment horizontal="center" wrapText="1"/>
    </xf>
    <xf numFmtId="0" fontId="19" fillId="0" borderId="14" xfId="1" applyFill="1" applyBorder="1" applyAlignment="1">
      <alignment horizontal="center" wrapText="1"/>
    </xf>
    <xf numFmtId="0" fontId="19" fillId="0" borderId="17" xfId="1" applyFill="1" applyBorder="1" applyAlignment="1">
      <alignment horizontal="center" wrapText="1"/>
    </xf>
    <xf numFmtId="0" fontId="25" fillId="0" borderId="49" xfId="2" applyFont="1" applyBorder="1" applyAlignment="1">
      <alignment horizontal="left" wrapText="1"/>
    </xf>
    <xf numFmtId="0" fontId="25" fillId="0" borderId="15" xfId="2" applyFont="1" applyBorder="1" applyAlignment="1">
      <alignment horizontal="left" vertical="center" wrapText="1"/>
    </xf>
    <xf numFmtId="0" fontId="25" fillId="0" borderId="49" xfId="2" applyFont="1" applyBorder="1" applyAlignment="1">
      <alignment horizontal="left" vertical="center" wrapText="1"/>
    </xf>
    <xf numFmtId="0" fontId="25" fillId="0" borderId="13" xfId="2" applyFont="1" applyBorder="1" applyAlignment="1">
      <alignment horizontal="left" vertical="center" wrapText="1"/>
    </xf>
    <xf numFmtId="0" fontId="14" fillId="0" borderId="25" xfId="2" applyBorder="1" applyAlignment="1">
      <alignment horizontal="center" vertical="center" wrapText="1"/>
    </xf>
    <xf numFmtId="0" fontId="19" fillId="0" borderId="25" xfId="1" applyBorder="1" applyAlignment="1">
      <alignment horizontal="center" vertical="center" wrapText="1"/>
    </xf>
    <xf numFmtId="0" fontId="19" fillId="0" borderId="14" xfId="1" applyBorder="1" applyAlignment="1">
      <alignment horizontal="center" vertical="center" wrapText="1"/>
    </xf>
    <xf numFmtId="0" fontId="19" fillId="0" borderId="17" xfId="1" applyBorder="1" applyAlignment="1">
      <alignment horizontal="center" vertical="center" wrapText="1"/>
    </xf>
    <xf numFmtId="0" fontId="82" fillId="16" borderId="10" xfId="23" applyBorder="1" applyAlignment="1" applyProtection="1">
      <alignment horizontal="center" wrapText="1"/>
      <protection locked="0"/>
    </xf>
    <xf numFmtId="0" fontId="52" fillId="0" borderId="0" xfId="0" applyFont="1" applyAlignment="1" applyProtection="1">
      <alignment horizontal="center" wrapText="1"/>
      <protection locked="0"/>
    </xf>
    <xf numFmtId="0" fontId="19" fillId="0" borderId="10" xfId="1" applyFill="1" applyBorder="1" applyAlignment="1"/>
    <xf numFmtId="0" fontId="82" fillId="16" borderId="10" xfId="23" applyBorder="1" applyAlignment="1">
      <alignment horizontal="center" wrapText="1"/>
    </xf>
    <xf numFmtId="0" fontId="12" fillId="0" borderId="14" xfId="2" applyFont="1" applyBorder="1" applyAlignment="1">
      <alignment horizontal="center" vertical="center" wrapText="1"/>
    </xf>
    <xf numFmtId="0" fontId="12" fillId="0" borderId="17" xfId="2" applyFont="1" applyBorder="1" applyAlignment="1">
      <alignment horizontal="center" vertical="center" wrapText="1"/>
    </xf>
    <xf numFmtId="0" fontId="19" fillId="0" borderId="25" xfId="1" applyFill="1" applyBorder="1" applyAlignment="1">
      <alignment horizontal="center" vertical="center" wrapText="1"/>
    </xf>
    <xf numFmtId="0" fontId="19" fillId="0" borderId="14" xfId="1" applyFill="1" applyBorder="1" applyAlignment="1">
      <alignment horizontal="center" vertical="center" wrapText="1"/>
    </xf>
    <xf numFmtId="0" fontId="19" fillId="0" borderId="17" xfId="1" applyFill="1" applyBorder="1" applyAlignment="1">
      <alignment horizontal="center" vertical="center" wrapText="1"/>
    </xf>
    <xf numFmtId="0" fontId="0" fillId="0" borderId="10" xfId="0" applyBorder="1" applyAlignment="1">
      <alignment wrapText="1"/>
    </xf>
    <xf numFmtId="0" fontId="0" fillId="0" borderId="10" xfId="0" applyBorder="1" applyAlignment="1">
      <alignment horizontal="distributed" wrapText="1"/>
    </xf>
    <xf numFmtId="0" fontId="0" fillId="0" borderId="0" xfId="0" applyAlignment="1">
      <alignment horizontal="distributed" wrapText="1"/>
    </xf>
    <xf numFmtId="0" fontId="19" fillId="0" borderId="10" xfId="1" applyFill="1" applyBorder="1" applyAlignment="1">
      <alignment horizontal="center"/>
    </xf>
    <xf numFmtId="0" fontId="19" fillId="0" borderId="10" xfId="1" applyFill="1" applyBorder="1" applyAlignment="1">
      <alignment horizontal="center" wrapText="1"/>
    </xf>
    <xf numFmtId="0" fontId="19" fillId="0" borderId="10" xfId="1" applyFill="1" applyBorder="1" applyAlignment="1">
      <alignment horizontal="center" vertical="center" wrapText="1"/>
    </xf>
    <xf numFmtId="0" fontId="19" fillId="0" borderId="10" xfId="1" applyFill="1" applyBorder="1"/>
    <xf numFmtId="0" fontId="0" fillId="0" borderId="22" xfId="0" applyBorder="1" applyAlignment="1">
      <alignment horizontal="center" wrapText="1"/>
    </xf>
    <xf numFmtId="0" fontId="0" fillId="0" borderId="10" xfId="0" applyBorder="1" applyAlignment="1">
      <alignment horizontal="center" wrapText="1"/>
    </xf>
    <xf numFmtId="0" fontId="16" fillId="0" borderId="10" xfId="0" applyFont="1" applyBorder="1" applyAlignment="1">
      <alignment horizontal="center" wrapText="1"/>
    </xf>
    <xf numFmtId="0" fontId="82" fillId="16" borderId="12" xfId="23" applyBorder="1" applyAlignment="1">
      <alignment horizontal="center" wrapText="1"/>
    </xf>
    <xf numFmtId="0" fontId="19" fillId="0" borderId="25" xfId="1" applyFill="1" applyBorder="1" applyAlignment="1">
      <alignment horizontal="center" vertical="center"/>
    </xf>
    <xf numFmtId="0" fontId="19" fillId="0" borderId="14" xfId="1" applyFill="1" applyBorder="1" applyAlignment="1">
      <alignment horizontal="center" vertical="center"/>
    </xf>
    <xf numFmtId="0" fontId="19" fillId="0" borderId="17" xfId="1" applyFill="1" applyBorder="1" applyAlignment="1">
      <alignment horizontal="center" vertical="center"/>
    </xf>
    <xf numFmtId="0" fontId="25" fillId="0" borderId="10" xfId="0" applyFont="1" applyBorder="1" applyAlignment="1">
      <alignment horizontal="center"/>
    </xf>
    <xf numFmtId="0" fontId="25" fillId="0" borderId="11" xfId="0" applyFont="1" applyBorder="1" applyAlignment="1">
      <alignment horizontal="center"/>
    </xf>
    <xf numFmtId="0" fontId="25" fillId="0" borderId="22" xfId="0" applyFont="1" applyBorder="1" applyAlignment="1">
      <alignment horizontal="center"/>
    </xf>
    <xf numFmtId="0" fontId="68" fillId="0" borderId="0" xfId="0" applyFont="1" applyAlignment="1">
      <alignment horizontal="center"/>
    </xf>
    <xf numFmtId="0" fontId="19" fillId="0" borderId="25" xfId="1" applyBorder="1" applyAlignment="1">
      <alignment wrapText="1"/>
    </xf>
    <xf numFmtId="0" fontId="19" fillId="0" borderId="14" xfId="1" applyBorder="1" applyAlignment="1">
      <alignment wrapText="1"/>
    </xf>
    <xf numFmtId="0" fontId="19" fillId="0" borderId="17" xfId="1" applyBorder="1" applyAlignment="1">
      <alignment wrapText="1"/>
    </xf>
    <xf numFmtId="0" fontId="14" fillId="0" borderId="42" xfId="2" applyBorder="1" applyAlignment="1">
      <alignment horizontal="center" vertical="center" wrapText="1"/>
    </xf>
    <xf numFmtId="0" fontId="14" fillId="0" borderId="44" xfId="2" applyBorder="1" applyAlignment="1">
      <alignment horizontal="center" vertical="center" wrapText="1"/>
    </xf>
    <xf numFmtId="0" fontId="14" fillId="0" borderId="20" xfId="2" applyBorder="1" applyAlignment="1">
      <alignment horizontal="center" vertical="center" wrapText="1"/>
    </xf>
    <xf numFmtId="0" fontId="14" fillId="0" borderId="47" xfId="2" applyBorder="1" applyAlignment="1">
      <alignment horizontal="center" vertical="center" wrapText="1"/>
    </xf>
    <xf numFmtId="0" fontId="19" fillId="0" borderId="42" xfId="1" applyBorder="1" applyAlignment="1">
      <alignment wrapText="1"/>
    </xf>
    <xf numFmtId="0" fontId="25" fillId="0" borderId="42" xfId="2" applyFont="1" applyBorder="1" applyAlignment="1">
      <alignment horizontal="center" wrapText="1"/>
    </xf>
    <xf numFmtId="0" fontId="12" fillId="0" borderId="42" xfId="2" applyFont="1" applyBorder="1" applyAlignment="1">
      <alignment horizontal="center" wrapText="1"/>
    </xf>
    <xf numFmtId="0" fontId="12" fillId="0" borderId="42" xfId="2" applyFont="1" applyBorder="1" applyAlignment="1">
      <alignment horizontal="center" vertical="center" wrapText="1"/>
    </xf>
    <xf numFmtId="0" fontId="25" fillId="0" borderId="41" xfId="2" applyFont="1" applyBorder="1" applyAlignment="1">
      <alignment horizontal="center" wrapText="1"/>
    </xf>
    <xf numFmtId="0" fontId="14" fillId="0" borderId="43" xfId="2" applyBorder="1" applyAlignment="1">
      <alignment horizontal="center" vertical="center" wrapText="1"/>
    </xf>
    <xf numFmtId="0" fontId="14" fillId="0" borderId="45" xfId="2" applyBorder="1" applyAlignment="1">
      <alignment horizontal="center" vertical="center" wrapText="1"/>
    </xf>
    <xf numFmtId="0" fontId="14" fillId="0" borderId="46" xfId="2" applyBorder="1" applyAlignment="1">
      <alignment horizontal="center" vertical="center" wrapText="1"/>
    </xf>
    <xf numFmtId="0" fontId="12" fillId="0" borderId="41" xfId="2" applyFont="1" applyBorder="1" applyAlignment="1">
      <alignment horizontal="center" vertical="center" wrapText="1"/>
    </xf>
    <xf numFmtId="0" fontId="12" fillId="0" borderId="41" xfId="2" applyFont="1" applyBorder="1" applyAlignment="1">
      <alignment horizontal="center" wrapText="1"/>
    </xf>
    <xf numFmtId="0" fontId="14" fillId="0" borderId="41" xfId="2" applyBorder="1" applyAlignment="1">
      <alignment horizontal="center" vertical="center" wrapText="1"/>
    </xf>
    <xf numFmtId="0" fontId="12" fillId="0" borderId="21" xfId="0" applyFont="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3" xfId="0" applyBorder="1" applyAlignment="1">
      <alignment horizontal="center" vertical="center"/>
    </xf>
    <xf numFmtId="0" fontId="12" fillId="0" borderId="21" xfId="0" applyFont="1"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33" xfId="0"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center" wrapText="1"/>
    </xf>
    <xf numFmtId="0" fontId="0" fillId="0" borderId="0" xfId="0" applyAlignment="1">
      <alignment horizontal="center" wrapText="1"/>
    </xf>
    <xf numFmtId="0" fontId="12" fillId="0" borderId="22" xfId="2" applyFont="1" applyBorder="1" applyAlignment="1">
      <alignment horizontal="center" vertical="center" wrapText="1"/>
    </xf>
    <xf numFmtId="0" fontId="12" fillId="0" borderId="10" xfId="2" applyFont="1" applyAlignment="1">
      <alignment horizontal="center" vertical="center" wrapText="1"/>
    </xf>
    <xf numFmtId="0" fontId="12" fillId="0" borderId="11" xfId="2" applyFont="1" applyBorder="1" applyAlignment="1">
      <alignment horizontal="center" vertical="center" wrapText="1"/>
    </xf>
    <xf numFmtId="0" fontId="12" fillId="0" borderId="26" xfId="2" applyFont="1" applyBorder="1" applyAlignment="1">
      <alignment horizontal="center" vertical="center" wrapText="1"/>
    </xf>
    <xf numFmtId="0" fontId="12" fillId="0" borderId="27" xfId="2" applyFont="1" applyBorder="1" applyAlignment="1">
      <alignment horizontal="center" vertical="center" wrapText="1"/>
    </xf>
    <xf numFmtId="0" fontId="12" fillId="0" borderId="33" xfId="2" applyFont="1" applyBorder="1" applyAlignment="1">
      <alignment horizontal="center" vertical="center" wrapText="1"/>
    </xf>
    <xf numFmtId="0" fontId="25" fillId="13" borderId="0" xfId="0" applyFont="1" applyFill="1" applyAlignment="1">
      <alignment horizontal="center"/>
    </xf>
    <xf numFmtId="0" fontId="19" fillId="0" borderId="22" xfId="1" applyBorder="1" applyAlignment="1">
      <alignment horizontal="center" vertical="center" wrapText="1"/>
    </xf>
    <xf numFmtId="0" fontId="19" fillId="0" borderId="10" xfId="1" applyBorder="1" applyAlignment="1">
      <alignment horizontal="center" vertical="center" wrapText="1"/>
    </xf>
    <xf numFmtId="0" fontId="19" fillId="0" borderId="11" xfId="1" applyBorder="1" applyAlignment="1">
      <alignment horizontal="center" vertical="center" wrapText="1"/>
    </xf>
    <xf numFmtId="0" fontId="19" fillId="0" borderId="26" xfId="1" applyBorder="1" applyAlignment="1">
      <alignment horizontal="center" vertical="center" wrapText="1"/>
    </xf>
    <xf numFmtId="0" fontId="19" fillId="0" borderId="27" xfId="1" applyBorder="1" applyAlignment="1">
      <alignment horizontal="center" vertical="center" wrapText="1"/>
    </xf>
    <xf numFmtId="0" fontId="19" fillId="0" borderId="33" xfId="1" applyBorder="1" applyAlignment="1">
      <alignment horizontal="center" vertical="center" wrapText="1"/>
    </xf>
    <xf numFmtId="0" fontId="19" fillId="0" borderId="25" xfId="1" applyFill="1" applyBorder="1" applyAlignment="1">
      <alignment horizontal="center"/>
    </xf>
    <xf numFmtId="0" fontId="19" fillId="0" borderId="14" xfId="1" applyFill="1" applyBorder="1" applyAlignment="1">
      <alignment horizontal="center"/>
    </xf>
    <xf numFmtId="0" fontId="19" fillId="0" borderId="17" xfId="1" applyFill="1" applyBorder="1" applyAlignment="1">
      <alignment horizontal="center"/>
    </xf>
    <xf numFmtId="0" fontId="12" fillId="0" borderId="25" xfId="0" applyFont="1" applyBorder="1" applyAlignment="1">
      <alignment horizontal="center"/>
    </xf>
    <xf numFmtId="0" fontId="0" fillId="0" borderId="14" xfId="0" applyBorder="1" applyAlignment="1">
      <alignment horizontal="center"/>
    </xf>
    <xf numFmtId="0" fontId="12" fillId="0" borderId="14" xfId="0" applyFont="1" applyBorder="1" applyAlignment="1">
      <alignment horizontal="center"/>
    </xf>
    <xf numFmtId="0" fontId="22" fillId="7" borderId="3" xfId="0" applyFont="1" applyFill="1" applyBorder="1"/>
    <xf numFmtId="0" fontId="14" fillId="0" borderId="4" xfId="0" applyFont="1" applyBorder="1"/>
    <xf numFmtId="0" fontId="26" fillId="0" borderId="0" xfId="0" applyFont="1"/>
    <xf numFmtId="0" fontId="0" fillId="0" borderId="0" xfId="0"/>
    <xf numFmtId="0" fontId="13" fillId="0" borderId="0" xfId="0" applyFont="1"/>
    <xf numFmtId="0" fontId="13" fillId="0" borderId="0" xfId="0" applyFont="1" applyAlignment="1">
      <alignment horizontal="center"/>
    </xf>
    <xf numFmtId="0" fontId="13" fillId="0" borderId="5" xfId="0" applyFont="1" applyBorder="1" applyAlignment="1">
      <alignment horizontal="center"/>
    </xf>
    <xf numFmtId="0" fontId="14" fillId="0" borderId="6" xfId="0" applyFont="1" applyBorder="1"/>
    <xf numFmtId="0" fontId="14" fillId="0" borderId="7" xfId="0" applyFont="1" applyBorder="1"/>
    <xf numFmtId="0" fontId="41" fillId="0" borderId="0" xfId="0" applyFont="1" applyAlignment="1">
      <alignment horizontal="left" vertical="top" wrapText="1"/>
    </xf>
    <xf numFmtId="0" fontId="16" fillId="0" borderId="0" xfId="0" applyFont="1" applyAlignment="1">
      <alignment horizontal="left" vertical="top" wrapText="1"/>
    </xf>
    <xf numFmtId="0" fontId="40" fillId="0" borderId="1" xfId="0" applyFont="1" applyBorder="1" applyAlignment="1">
      <alignment horizontal="left" vertical="top" wrapText="1"/>
    </xf>
    <xf numFmtId="0" fontId="14" fillId="0" borderId="1" xfId="0" applyFont="1" applyBorder="1"/>
    <xf numFmtId="0" fontId="40" fillId="0" borderId="8" xfId="0" applyFont="1" applyBorder="1" applyAlignment="1">
      <alignment horizontal="left" vertical="top" wrapText="1"/>
    </xf>
    <xf numFmtId="0" fontId="14" fillId="0" borderId="8" xfId="0" applyFont="1" applyBorder="1"/>
    <xf numFmtId="0" fontId="40" fillId="0" borderId="0" xfId="0" applyFont="1" applyAlignment="1">
      <alignment horizontal="center" vertical="top" wrapText="1"/>
    </xf>
    <xf numFmtId="0" fontId="10" fillId="2" borderId="10" xfId="0" applyFont="1" applyFill="1" applyBorder="1"/>
    <xf numFmtId="0" fontId="14" fillId="0" borderId="10" xfId="0" applyFont="1" applyBorder="1"/>
  </cellXfs>
  <cellStyles count="28">
    <cellStyle name="Calculation" xfId="27" builtinId="22"/>
    <cellStyle name="Comma" xfId="5" builtinId="3"/>
    <cellStyle name="Comma 2" xfId="17" xr:uid="{19808A7F-0E9B-4ECB-8A4F-B3BB7C9AD94B}"/>
    <cellStyle name="Comma 3" xfId="20" xr:uid="{514E9820-1DFF-42DE-A1F4-722E92D3AB4E}"/>
    <cellStyle name="Currency" xfId="18" builtinId="4"/>
    <cellStyle name="Currency 2" xfId="21" xr:uid="{04E2D690-DD88-4882-BFD0-0BA02D65130A}"/>
    <cellStyle name="Good" xfId="23" builtinId="26"/>
    <cellStyle name="Hyperlink" xfId="1" builtinId="8"/>
    <cellStyle name="Hyperlink 2" xfId="14" xr:uid="{D0CADB2A-E76A-4F0F-A367-9529F0C1050C}"/>
    <cellStyle name="Neutral" xfId="24" builtinId="28"/>
    <cellStyle name="Normal" xfId="0" builtinId="0"/>
    <cellStyle name="Normal 10" xfId="12" xr:uid="{C840723D-05D6-4A88-A140-377AC25EAE46}"/>
    <cellStyle name="Normal 11" xfId="13" xr:uid="{B370AA17-00D5-4FD7-AA8B-B9DC5B3A45C6}"/>
    <cellStyle name="Normal 12" xfId="15" xr:uid="{9AA25269-41C5-4090-81EF-7A28E42E5A81}"/>
    <cellStyle name="Normal 13" xfId="19" xr:uid="{CC9019D2-50C2-4E4E-AF80-FE24BD084E83}"/>
    <cellStyle name="Normal 14" xfId="25" xr:uid="{7384358D-8AA3-4296-9E79-59316A580B4F}"/>
    <cellStyle name="Normal 2" xfId="2" xr:uid="{A63A6686-5D9B-4757-A959-FB7C729C4E02}"/>
    <cellStyle name="Normal 2 2" xfId="26" xr:uid="{E0B09DF9-85F9-45DB-A518-92BC9B28CFD2}"/>
    <cellStyle name="Normal 3" xfId="9" xr:uid="{496A1C1B-24A7-47F8-92EB-8F6AE01C7738}"/>
    <cellStyle name="Normal 4" xfId="8" xr:uid="{CDFEF93C-6126-4A62-B03D-1AEF5E42C864}"/>
    <cellStyle name="Normal 5" xfId="3" xr:uid="{FA499171-FA3C-4E46-A44B-3B9A15F4831A}"/>
    <cellStyle name="Normal 6" xfId="6" xr:uid="{11EB2864-A6D1-461C-9969-B88B3E7E1D94}"/>
    <cellStyle name="Normal 7" xfId="7" xr:uid="{3F9CD225-503F-4118-BB90-0596D5DA4A63}"/>
    <cellStyle name="Normal 8" xfId="10" xr:uid="{887675F0-68B7-49DB-A0EE-8FAC6F713874}"/>
    <cellStyle name="Normal 9" xfId="11" xr:uid="{13315A8C-AC1A-4819-A4F9-4B6E3E063107}"/>
    <cellStyle name="Percent" xfId="4" builtinId="5"/>
    <cellStyle name="Percent 2" xfId="16" xr:uid="{93F4D3B3-2EB7-41D2-A2D2-AC982512B329}"/>
    <cellStyle name="Percent 3" xfId="22" xr:uid="{B6B8FA3C-6F40-4FB8-A8BA-A8ACC2B405F9}"/>
  </cellStyles>
  <dxfs count="15">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alignment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fill>
        <patternFill>
          <bgColor theme="0" tint="-0.14999847407452621"/>
        </patternFill>
      </fill>
      <alignment horizontal="left" vertical="bottom" textRotation="0" wrapText="1" indent="0" justifyLastLine="0" shrinkToFit="0" readingOrder="0"/>
      <border diagonalUp="0" diagonalDown="0" outline="0">
        <left style="thin">
          <color rgb="FF000000"/>
        </left>
        <right style="thin">
          <color rgb="FF000000"/>
        </right>
        <top style="thin">
          <color rgb="FF000000"/>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Times New Roman"/>
        <family val="1"/>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Times New Roman"/>
        <family val="1"/>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bgColor auto="1"/>
        </patternFill>
      </fill>
    </dxf>
    <dxf>
      <fill>
        <patternFill>
          <bgColor theme="0" tint="-0.14996795556505021"/>
        </patternFill>
      </fill>
    </dxf>
    <dxf>
      <fill>
        <patternFill>
          <bgColor theme="0" tint="-0.14996795556505021"/>
        </patternFill>
      </fill>
    </dxf>
  </dxfs>
  <tableStyles count="2" defaultTableStyle="TableStyleMedium2" defaultPivotStyle="PivotStyleLight16">
    <tableStyle name="States x2" pivot="0" count="2" xr9:uid="{437F92C2-6C64-48C1-862D-94E776FC2077}">
      <tableStyleElement type="firstRowStripe" size="2" dxfId="14"/>
      <tableStyleElement type="secondRowStripe" size="2"/>
    </tableStyle>
    <tableStyle name="Table Style 1" pivot="0" count="2" xr9:uid="{83DA02B7-87F5-4B3C-B0A9-EED348F6AEF4}">
      <tableStyleElement type="firstRowStripe" size="2" dxfId="13"/>
      <tableStyleElement type="secondRowStripe" size="2" dxfId="12"/>
    </tableStyle>
  </tableStyles>
  <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9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connections" Target="connections.xml"/><Relationship Id="rId98"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70125342372405"/>
          <c:y val="0.10513739545997611"/>
          <c:w val="0.80898895175791463"/>
          <c:h val="0.66843940206398933"/>
        </c:manualLayout>
      </c:layout>
      <c:barChart>
        <c:barDir val="bar"/>
        <c:grouping val="clustered"/>
        <c:varyColors val="0"/>
        <c:ser>
          <c:idx val="1"/>
          <c:order val="0"/>
          <c:tx>
            <c:strRef>
              <c:f>'Income Needed for 2BR Rental'!$P$38</c:f>
              <c:strCache>
                <c:ptCount val="1"/>
                <c:pt idx="0">
                  <c:v>Median renter household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Needed for 2BR Rental'!$O$39:$O$43</c:f>
              <c:strCache>
                <c:ptCount val="5"/>
                <c:pt idx="0">
                  <c:v>Dickson</c:v>
                </c:pt>
                <c:pt idx="1">
                  <c:v>Johnson</c:v>
                </c:pt>
                <c:pt idx="2">
                  <c:v>Robertson</c:v>
                </c:pt>
                <c:pt idx="3">
                  <c:v>Polk</c:v>
                </c:pt>
                <c:pt idx="4">
                  <c:v>Madison</c:v>
                </c:pt>
              </c:strCache>
            </c:strRef>
          </c:cat>
          <c:val>
            <c:numRef>
              <c:f>'Income Needed for 2BR Rental'!$P$39:$P$43</c:f>
              <c:numCache>
                <c:formatCode>_("$"* #,##0_);_("$"* \(#,##0\);_("$"* "-"??_);_(@_)</c:formatCode>
                <c:ptCount val="5"/>
                <c:pt idx="0">
                  <c:v>42088.467745720001</c:v>
                </c:pt>
                <c:pt idx="1">
                  <c:v>23188.354898379999</c:v>
                </c:pt>
                <c:pt idx="2">
                  <c:v>46438.386918310003</c:v>
                </c:pt>
                <c:pt idx="3">
                  <c:v>32595.798038069999</c:v>
                </c:pt>
                <c:pt idx="4">
                  <c:v>33760.934934260004</c:v>
                </c:pt>
              </c:numCache>
            </c:numRef>
          </c:val>
          <c:extLst>
            <c:ext xmlns:c16="http://schemas.microsoft.com/office/drawing/2014/chart" uri="{C3380CC4-5D6E-409C-BE32-E72D297353CC}">
              <c16:uniqueId val="{00000001-736A-4B01-9571-DCDED125DDA0}"/>
            </c:ext>
          </c:extLst>
        </c:ser>
        <c:ser>
          <c:idx val="0"/>
          <c:order val="1"/>
          <c:tx>
            <c:strRef>
              <c:f>'Income Needed for 2BR Rental'!$Q$38</c:f>
              <c:strCache>
                <c:ptCount val="1"/>
                <c:pt idx="0">
                  <c:v>Annual income needed to afford a two-bedroom unit at fair market rent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Needed for 2BR Rental'!$O$39:$O$43</c:f>
              <c:strCache>
                <c:ptCount val="5"/>
                <c:pt idx="0">
                  <c:v>Dickson</c:v>
                </c:pt>
                <c:pt idx="1">
                  <c:v>Johnson</c:v>
                </c:pt>
                <c:pt idx="2">
                  <c:v>Robertson</c:v>
                </c:pt>
                <c:pt idx="3">
                  <c:v>Polk</c:v>
                </c:pt>
                <c:pt idx="4">
                  <c:v>Madison</c:v>
                </c:pt>
              </c:strCache>
            </c:strRef>
          </c:cat>
          <c:val>
            <c:numRef>
              <c:f>'Income Needed for 2BR Rental'!$Q$39:$Q$43</c:f>
              <c:numCache>
                <c:formatCode>_("$"* #,##0_);_("$"* \(#,##0\);_("$"* "-"_);_(@_)</c:formatCode>
                <c:ptCount val="5"/>
                <c:pt idx="0">
                  <c:v>56240</c:v>
                </c:pt>
                <c:pt idx="1">
                  <c:v>29880</c:v>
                </c:pt>
                <c:pt idx="2">
                  <c:v>56240</c:v>
                </c:pt>
                <c:pt idx="3">
                  <c:v>37240</c:v>
                </c:pt>
                <c:pt idx="4">
                  <c:v>37480</c:v>
                </c:pt>
              </c:numCache>
            </c:numRef>
          </c:val>
          <c:extLst>
            <c:ext xmlns:c16="http://schemas.microsoft.com/office/drawing/2014/chart" uri="{C3380CC4-5D6E-409C-BE32-E72D297353CC}">
              <c16:uniqueId val="{00000000-736A-4B01-9571-DCDED125DDA0}"/>
            </c:ext>
          </c:extLst>
        </c:ser>
        <c:dLbls>
          <c:dLblPos val="ctr"/>
          <c:showLegendKey val="0"/>
          <c:showVal val="1"/>
          <c:showCatName val="0"/>
          <c:showSerName val="0"/>
          <c:showPercent val="0"/>
          <c:showBubbleSize val="0"/>
        </c:dLbls>
        <c:gapWidth val="182"/>
        <c:axId val="1443576032"/>
        <c:axId val="1455003744"/>
      </c:barChart>
      <c:catAx>
        <c:axId val="144357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03744"/>
        <c:crosses val="autoZero"/>
        <c:auto val="1"/>
        <c:lblAlgn val="ctr"/>
        <c:lblOffset val="100"/>
        <c:noMultiLvlLbl val="0"/>
      </c:catAx>
      <c:valAx>
        <c:axId val="1455003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44357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xdr:from>
      <xdr:col>15</xdr:col>
      <xdr:colOff>1685925</xdr:colOff>
      <xdr:row>18</xdr:row>
      <xdr:rowOff>19050</xdr:rowOff>
    </xdr:from>
    <xdr:to>
      <xdr:col>22</xdr:col>
      <xdr:colOff>266700</xdr:colOff>
      <xdr:row>34</xdr:row>
      <xdr:rowOff>85725</xdr:rowOff>
    </xdr:to>
    <xdr:graphicFrame macro="">
      <xdr:nvGraphicFramePr>
        <xdr:cNvPr id="2" name="Chart 1">
          <a:extLst>
            <a:ext uri="{FF2B5EF4-FFF2-40B4-BE49-F238E27FC236}">
              <a16:creationId xmlns:a16="http://schemas.microsoft.com/office/drawing/2014/main" id="{0218A824-0E13-FE09-254F-9AAB52531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409575</xdr:colOff>
      <xdr:row>62</xdr:row>
      <xdr:rowOff>57150</xdr:rowOff>
    </xdr:from>
    <xdr:ext cx="1190625" cy="0"/>
    <xdr:grpSp>
      <xdr:nvGrpSpPr>
        <xdr:cNvPr id="2" name="Shape 2">
          <a:extLst>
            <a:ext uri="{FF2B5EF4-FFF2-40B4-BE49-F238E27FC236}">
              <a16:creationId xmlns:a16="http://schemas.microsoft.com/office/drawing/2014/main" id="{00000000-0008-0000-2A00-000002000000}"/>
            </a:ext>
          </a:extLst>
        </xdr:cNvPr>
        <xdr:cNvGrpSpPr/>
      </xdr:nvGrpSpPr>
      <xdr:grpSpPr>
        <a:xfrm>
          <a:off x="4010025" y="10096500"/>
          <a:ext cx="1190625" cy="0"/>
          <a:chOff x="4750688" y="3780000"/>
          <a:chExt cx="1190930" cy="0"/>
        </a:xfrm>
      </xdr:grpSpPr>
      <xdr:grpSp>
        <xdr:nvGrpSpPr>
          <xdr:cNvPr id="3" name="Shape 3">
            <a:extLst>
              <a:ext uri="{FF2B5EF4-FFF2-40B4-BE49-F238E27FC236}">
                <a16:creationId xmlns:a16="http://schemas.microsoft.com/office/drawing/2014/main" id="{00000000-0008-0000-2A00-000003000000}"/>
              </a:ext>
            </a:extLst>
          </xdr:cNvPr>
          <xdr:cNvGrpSpPr/>
        </xdr:nvGrpSpPr>
        <xdr:grpSpPr>
          <a:xfrm>
            <a:off x="4750688" y="3780000"/>
            <a:ext cx="1190930" cy="0"/>
            <a:chOff x="0" y="0"/>
            <a:chExt cx="1232851" cy="6350"/>
          </a:xfrm>
        </xdr:grpSpPr>
        <xdr:sp macro="" textlink="">
          <xdr:nvSpPr>
            <xdr:cNvPr id="4" name="Shape 4">
              <a:extLst>
                <a:ext uri="{FF2B5EF4-FFF2-40B4-BE49-F238E27FC236}">
                  <a16:creationId xmlns:a16="http://schemas.microsoft.com/office/drawing/2014/main" id="{00000000-0008-0000-2A00-000004000000}"/>
                </a:ext>
              </a:extLst>
            </xdr:cNvPr>
            <xdr:cNvSpPr/>
          </xdr:nvSpPr>
          <xdr:spPr>
            <a:xfrm>
              <a:off x="0" y="0"/>
              <a:ext cx="1232525" cy="6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2A00-000005000000}"/>
                </a:ext>
              </a:extLst>
            </xdr:cNvPr>
            <xdr:cNvSpPr/>
          </xdr:nvSpPr>
          <xdr:spPr>
            <a:xfrm>
              <a:off x="0" y="3175"/>
              <a:ext cx="410209" cy="0"/>
            </a:xfrm>
            <a:custGeom>
              <a:avLst/>
              <a:gdLst/>
              <a:ahLst/>
              <a:cxnLst/>
              <a:rect l="l" t="t" r="r" b="b"/>
              <a:pathLst>
                <a:path w="410209" h="120000" extrusionOk="0">
                  <a:moveTo>
                    <a:pt x="0" y="0"/>
                  </a:moveTo>
                  <a:lnTo>
                    <a:pt x="409892" y="0"/>
                  </a:lnTo>
                </a:path>
              </a:pathLst>
            </a:custGeom>
            <a:noFill/>
            <a:ln w="9525" cap="flat" cmpd="sng">
              <a:solidFill>
                <a:srgbClr val="000000"/>
              </a:solidFill>
              <a:prstDash val="solid"/>
              <a:round/>
              <a:headEnd type="none" w="sm" len="sm"/>
              <a:tailEnd type="none" w="sm" len="sm"/>
            </a:ln>
          </xdr:spPr>
        </xdr:sp>
        <xdr:sp macro="" textlink="">
          <xdr:nvSpPr>
            <xdr:cNvPr id="6" name="Shape 6">
              <a:extLst>
                <a:ext uri="{FF2B5EF4-FFF2-40B4-BE49-F238E27FC236}">
                  <a16:creationId xmlns:a16="http://schemas.microsoft.com/office/drawing/2014/main" id="{00000000-0008-0000-2A00-000006000000}"/>
                </a:ext>
              </a:extLst>
            </xdr:cNvPr>
            <xdr:cNvSpPr/>
          </xdr:nvSpPr>
          <xdr:spPr>
            <a:xfrm>
              <a:off x="409892" y="3175"/>
              <a:ext cx="412750" cy="0"/>
            </a:xfrm>
            <a:custGeom>
              <a:avLst/>
              <a:gdLst/>
              <a:ahLst/>
              <a:cxnLst/>
              <a:rect l="l" t="t" r="r" b="b"/>
              <a:pathLst>
                <a:path w="412750" h="120000" extrusionOk="0">
                  <a:moveTo>
                    <a:pt x="0" y="0"/>
                  </a:moveTo>
                  <a:lnTo>
                    <a:pt x="412750" y="0"/>
                  </a:lnTo>
                </a:path>
              </a:pathLst>
            </a:custGeom>
            <a:noFill/>
            <a:ln w="9525" cap="flat" cmpd="sng">
              <a:solidFill>
                <a:srgbClr val="000000"/>
              </a:solidFill>
              <a:prstDash val="solid"/>
              <a:round/>
              <a:headEnd type="none" w="sm" len="sm"/>
              <a:tailEnd type="none" w="sm" len="sm"/>
            </a:ln>
          </xdr:spPr>
        </xdr:sp>
        <xdr:sp macro="" textlink="">
          <xdr:nvSpPr>
            <xdr:cNvPr id="7" name="Shape 7">
              <a:extLst>
                <a:ext uri="{FF2B5EF4-FFF2-40B4-BE49-F238E27FC236}">
                  <a16:creationId xmlns:a16="http://schemas.microsoft.com/office/drawing/2014/main" id="{00000000-0008-0000-2A00-000007000000}"/>
                </a:ext>
              </a:extLst>
            </xdr:cNvPr>
            <xdr:cNvSpPr/>
          </xdr:nvSpPr>
          <xdr:spPr>
            <a:xfrm>
              <a:off x="822642" y="3175"/>
              <a:ext cx="410209" cy="0"/>
            </a:xfrm>
            <a:custGeom>
              <a:avLst/>
              <a:gdLst/>
              <a:ahLst/>
              <a:cxnLst/>
              <a:rect l="l" t="t" r="r" b="b"/>
              <a:pathLst>
                <a:path w="410209" h="120000" extrusionOk="0">
                  <a:moveTo>
                    <a:pt x="0" y="0"/>
                  </a:moveTo>
                  <a:lnTo>
                    <a:pt x="409892" y="0"/>
                  </a:lnTo>
                </a:path>
              </a:pathLst>
            </a:custGeom>
            <a:noFill/>
            <a:ln w="9525" cap="flat" cmpd="sng">
              <a:solidFill>
                <a:srgbClr val="000000"/>
              </a:solidFill>
              <a:prstDash val="solid"/>
              <a:round/>
              <a:headEnd type="none" w="sm" len="sm"/>
              <a:tailEnd type="none" w="sm" len="sm"/>
            </a:ln>
          </xdr:spPr>
        </xdr: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238125</xdr:colOff>
      <xdr:row>3</xdr:row>
      <xdr:rowOff>-200025</xdr:rowOff>
    </xdr:from>
    <xdr:ext cx="9010650" cy="10782300"/>
    <xdr:pic>
      <xdr:nvPicPr>
        <xdr:cNvPr id="2" name="image7.jpg" title="Image">
          <a:extLst>
            <a:ext uri="{FF2B5EF4-FFF2-40B4-BE49-F238E27FC236}">
              <a16:creationId xmlns:a16="http://schemas.microsoft.com/office/drawing/2014/main" id="{00000000-0008-0000-3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152400</xdr:rowOff>
    </xdr:from>
    <xdr:ext cx="2971800" cy="3838575"/>
    <xdr:pic>
      <xdr:nvPicPr>
        <xdr:cNvPr id="2" name="image17.png" title="Image">
          <a:extLst>
            <a:ext uri="{FF2B5EF4-FFF2-40B4-BE49-F238E27FC236}">
              <a16:creationId xmlns:a16="http://schemas.microsoft.com/office/drawing/2014/main" id="{00000000-0008-0000-4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20</xdr:row>
      <xdr:rowOff>190500</xdr:rowOff>
    </xdr:from>
    <xdr:ext cx="2971800" cy="4067175"/>
    <xdr:pic>
      <xdr:nvPicPr>
        <xdr:cNvPr id="3" name="image18.png" title="Image">
          <a:extLst>
            <a:ext uri="{FF2B5EF4-FFF2-40B4-BE49-F238E27FC236}">
              <a16:creationId xmlns:a16="http://schemas.microsoft.com/office/drawing/2014/main" id="{00000000-0008-0000-4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41</xdr:row>
      <xdr:rowOff>66675</xdr:rowOff>
    </xdr:from>
    <xdr:ext cx="2971800" cy="4067175"/>
    <xdr:pic>
      <xdr:nvPicPr>
        <xdr:cNvPr id="4" name="image19.png" title="Image">
          <a:extLst>
            <a:ext uri="{FF2B5EF4-FFF2-40B4-BE49-F238E27FC236}">
              <a16:creationId xmlns:a16="http://schemas.microsoft.com/office/drawing/2014/main" id="{00000000-0008-0000-4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61</xdr:row>
      <xdr:rowOff>200025</xdr:rowOff>
    </xdr:from>
    <xdr:ext cx="2971800" cy="4010025"/>
    <xdr:pic>
      <xdr:nvPicPr>
        <xdr:cNvPr id="5" name="image20.png" title="Image">
          <a:extLst>
            <a:ext uri="{FF2B5EF4-FFF2-40B4-BE49-F238E27FC236}">
              <a16:creationId xmlns:a16="http://schemas.microsoft.com/office/drawing/2014/main" id="{00000000-0008-0000-4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80</xdr:row>
      <xdr:rowOff>47625</xdr:rowOff>
    </xdr:from>
    <xdr:ext cx="2971800" cy="2105025"/>
    <xdr:pic>
      <xdr:nvPicPr>
        <xdr:cNvPr id="6" name="image21.png" title="Image">
          <a:extLst>
            <a:ext uri="{FF2B5EF4-FFF2-40B4-BE49-F238E27FC236}">
              <a16:creationId xmlns:a16="http://schemas.microsoft.com/office/drawing/2014/main" id="{00000000-0008-0000-4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3</xdr:row>
      <xdr:rowOff>-114300</xdr:rowOff>
    </xdr:from>
    <xdr:ext cx="8582025" cy="12487275"/>
    <xdr:pic>
      <xdr:nvPicPr>
        <xdr:cNvPr id="2" name="image22.jpg" title="Image">
          <a:extLst>
            <a:ext uri="{FF2B5EF4-FFF2-40B4-BE49-F238E27FC236}">
              <a16:creationId xmlns:a16="http://schemas.microsoft.com/office/drawing/2014/main" id="{00000000-0008-0000-4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Matthew Kenny" id="{9EEF37C6-9BE2-4541-9E7B-0C0EF6616ADC}" userId="S::Matthew@thinktn.org::e7ede7e1-cf7d-4755-a21e-dd04d97c914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AF064D-8819-4FF3-980F-F0366A074DA1}" name="Table9" displayName="Table9" ref="A1:J105" totalsRowShown="0">
  <autoFilter ref="A1:J105" xr:uid="{2CAF064D-8819-4FF3-980F-F0366A074DA1}"/>
  <sortState xmlns:xlrd2="http://schemas.microsoft.com/office/spreadsheetml/2017/richdata2" ref="A2:H105">
    <sortCondition ref="A1:A105"/>
  </sortState>
  <tableColumns count="10">
    <tableColumn id="1" xr3:uid="{63F1676E-B8BF-4677-8994-699A9E4D0388}" name="CATEGORY" dataDxfId="11"/>
    <tableColumn id="2" xr3:uid="{2BB13F9E-DE94-4B62-971C-01B524CC84A0}" name="METRIC TITLE" dataDxfId="10"/>
    <tableColumn id="3" xr3:uid="{9506255C-8C95-442F-94CE-831899C9B6E3}" name="METRIC DESCRIPTION" dataDxfId="9"/>
    <tableColumn id="4" xr3:uid="{CFC3DA02-6262-48D8-A3CE-AB097B07BD8C}" name="AVERAGE TN COUNTY" dataDxfId="8"/>
    <tableColumn id="6" xr3:uid="{9D85DE3A-70BF-410E-A0C8-8FDFFB9237DD}" name="EMPTY SPACER" dataDxfId="7"/>
    <tableColumn id="7" xr3:uid="{9BE0CE95-20CD-4358-86DD-849F20AB3F71}" name="YEAR of DATA" dataDxfId="6"/>
    <tableColumn id="8" xr3:uid="{3EE8A353-90C7-4996-9260-0CBE573FCB4C}" name="SOURCE OF DATA" dataDxfId="5"/>
    <tableColumn id="9" xr3:uid="{01C81787-928D-48B7-A024-6CAA88BDF186}" name="NOTES" dataCellStyle="Normal"/>
    <tableColumn id="5" xr3:uid="{C7F155B3-DD5E-453B-A681-CA24CCDF8753}" name="Rank Indicator (1=greater value is better, 0=smaller value is better)"/>
    <tableColumn id="10" xr3:uid="{5966E713-73FE-4A2C-A1E8-DC4033B3DF90}" name="Supplemental Number Required"/>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5" dT="2024-01-01T19:35:04.13" personId="{9EEF37C6-9BE2-4541-9E7B-0C0EF6616ADC}" id="{D828CEC3-6DA5-47BE-9896-FD74318431D4}">
    <text xml:space="preserve">These numbers are from 2021 or 2017-2021 ACS, so may be different from our uninsured rates metric sources. Use with caution. </text>
  </threadedComment>
  <threadedComment ref="I115" dT="2024-01-01T19:35:04.13" personId="{9EEF37C6-9BE2-4541-9E7B-0C0EF6616ADC}" id="{48BB99CF-A29B-4C9D-8882-9990E1372B5B}">
    <text xml:space="preserve">These numbers are from 2021 or 2017-2021 ACS, so may be different from our uninsured rates metric sources. Use with caution.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L16" dT="2024-01-26T19:30:35.76" personId="{9EEF37C6-9BE2-4541-9E7B-0C0EF6616ADC}" id="{958C948C-0B84-45C3-9BAF-33B3782B1AB1}">
    <text>Rank ascending or descending?</text>
  </threadedComment>
  <threadedComment ref="L16" dT="2024-01-26T19:37:00.33" personId="{9EEF37C6-9BE2-4541-9E7B-0C0EF6616ADC}" id="{33AEB246-3703-474A-BA4D-90C3010E1409}" parentId="{958C948C-0B84-45C3-9BAF-33B3782B1AB1}">
    <text>Do not include in website, simply omit rankings</text>
  </threadedComment>
  <threadedComment ref="P16" dT="2024-01-26T19:30:26.10" personId="{9EEF37C6-9BE2-4541-9E7B-0C0EF6616ADC}" id="{31D952AF-A5AA-4740-AA0B-A5C219CA8319}">
    <text>Rank ascending or descending?</text>
  </threadedComment>
  <threadedComment ref="P16" dT="2024-01-26T19:36:52.10" personId="{9EEF37C6-9BE2-4541-9E7B-0C0EF6616ADC}" id="{5FF4D550-86FE-4D47-9C3A-5C612B748468}" parentId="{31D952AF-A5AA-4740-AA0B-A5C219CA8319}">
    <text>Do not include in website, simply omit rankings</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24-01-26T20:03:08.83" personId="{9EEF37C6-9BE2-4541-9E7B-0C0EF6616ADC}" id="{B8EF5481-4E8D-4EF1-AAB7-DAA54E848E89}">
    <text xml:space="preserve">We are omitting rankings for this metric, do not include ranks in website.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6" dT="2024-02-12T17:23:16.80" personId="{9EEF37C6-9BE2-4541-9E7B-0C0EF6616ADC}" id="{23DD9759-F1C1-4D65-A59F-3B0D20156C7E}">
    <text xml:space="preserve">We are omitting a rank for this metric. Do not include a ranking for this metric on the website. </text>
  </threadedComment>
  <threadedComment ref="I16" dT="2024-01-26T20:55:20.72" personId="{9EEF37C6-9BE2-4541-9E7B-0C0EF6616ADC}" id="{BA1D61A2-A6E2-4E85-8A78-F17585DE1EAB}">
    <text xml:space="preserve">We are omitting a rank for this metric. Do not include a ranking for this metric on the website.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data.census.gov/table/ACSST5Y2021.S1901?q=s1901&amp;g=040XX00US47$0500000&amp;moe=fals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70&amp;step=1&amp;_gl=1*1t3uejo*_ga*NDI5MjQxNjYxLjE2OTQ2MjIwNDU.*_ga_J4698JNNFT*MTcwMjM5NTk2OC4xMy4xLjE3MDIzOTY0OTcuMC4wLj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ata.census.gov/table/ACSDT5Y2022.B19083?q=Gini&amp;g=040XX00US47$0500000&amp;moe=fals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ata.census.gov/table/ACSST5Y2022.S2301?q=S2301&amp;g=040XX00US47$0500000&amp;moe=fals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ata.census.gov/table/ACSST5Y2022.S2412?q=s2412&amp;g=040XX00US47$0500000&amp;moe=false"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datacatalog.urban.org/dataset/debt-america-202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ederalreserve.gov/releases/z1/dataviz/household_debt/county/map/"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atacatalog.urban.org/dataset/credit-health-during-covid-19-pandemic"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uscourts.gov/statistics/table/f-5a/bankruptcy-filings/2023/09/30"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ata.census.gov/table/ACSDP5Y2022.DP03?q=dp03&amp;g=040XX00US47$0500000&amp;tid=ACSDP1Y2022.DP03" TargetMode="External"/><Relationship Id="rId1" Type="http://schemas.openxmlformats.org/officeDocument/2006/relationships/hyperlink" Target="https://data.census.gov/table/ACSDP5Y2022.DP03?q=dp03&amp;g=040XX00US47$0500000&amp;tid=ACSDP1Y2022.DP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ata.census.gov/table?q=senior+poverty+tennessee+counties&amp;tid=ACSST5Y2021.S1701&amp;moe=false"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www.tn.gov/education/districts/health-and-safety/coordinated-school-health/csh-reports-data.html" TargetMode="External"/><Relationship Id="rId1" Type="http://schemas.openxmlformats.org/officeDocument/2006/relationships/hyperlink" Target="https://www.countyhealthrankings.org/explore-health-rankings/tennessee?year=2023&amp;measure=Adult+Obesity"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Diabetes+Prevalence*"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tn.gov/health/health-program-areas/pdo/pdo/data-dashboard.html"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tn.gov/health/health-program-areas/pdo/pdo/data-dashboard.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Mental+Health+Providers"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ountyhealthrankings.org/explore-health-rankings/tennessee?year=2023&amp;measure=Primary+Care+Physician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chronicdata.cdc.gov/500-Cities-Places/PLACES-Local-Data-for-Better-Health-County-Data-20/swc5-untb/about_data"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Life+Expectancy*"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Low+Birthweigh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ls.gov/lau/tables.ht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Teen+Birth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ata.census.gov/table/ACSDP5Y2022.DP04?q=rent&amp;g=010XX00US_040XX00US47$0500000&amp;tp=true"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data.census.gov/table/ACSST5Y2022.S1101?q=s1101&amp;g=040XX00US47$0500000"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data.census.gov/table/ACSDP5Y2022.DP04?q=rent&amp;g=010XX00US_040XX00US47$0500000&amp;moe=false" TargetMode="External"/><Relationship Id="rId2" Type="http://schemas.openxmlformats.org/officeDocument/2006/relationships/hyperlink" Target="https://data.census.gov/table/ACSDP5Y2022.DP04?q=rent&amp;g=010XX00US_040XX00US47$0500000&amp;moe=false" TargetMode="External"/><Relationship Id="rId1" Type="http://schemas.openxmlformats.org/officeDocument/2006/relationships/hyperlink" Target="https://data.census.gov/table/ACSDP5Y2022.DP04?q=rent&amp;g=010XX00US_040XX00US47$0500000&amp;moe=false"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s://nlihc.org/oor/state/tn" TargetMode="External"/><Relationship Id="rId1" Type="http://schemas.openxmlformats.org/officeDocument/2006/relationships/hyperlink" Target="https://data.census.gov/table/ACSDP5Y2022.DP04?q=rent&amp;g=010XX00US_040XX00US47$0500000&amp;moe=false"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thda.org/research-reports/tennessee-housing-market/tennessee-home-sales-data"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thda.org/research-reports/tennessee-housing-market/tennessee-home-sales-data"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data.census.gov/table/ACSDP5Y2022.DP04?q=rent&amp;g=010XX00US_040XX00US47$0500000&amp;moe=false"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hyperlink" Target="https://nlihc.org/oor/state/tn"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nlihc.org/oor/state/t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s.bea.gov/itable/?ReqID=70&amp;step=1&amp;_gl=1*1t3uejo*_ga*NDI5MjQxNjYxLjE2OTQ2MjIwNDU.*_ga_J4698JNNFT*MTcwMjM5NTk2OC4xMy4xLjE3MDIzOTY0OTcuMC4wLjA." TargetMode="External"/></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ata.census.gov/table/ACSST1Y2021.S2502?q=S2502:%20DEMOGRAPHIC%20CHARACTERISTICS%20FOR%20OCCUPIED%20HOUSING%20UNITS&amp;g=040XX00US47$0500000&amp;moe=false" TargetMode="External"/><Relationship Id="rId1" Type="http://schemas.openxmlformats.org/officeDocument/2006/relationships/hyperlink" Target="https://data.census.gov/table/ACSST1Y2021.S2502?q=S2502:%20DEMOGRAPHIC%20CHARACTERISTICS%20FOR%20OCCUPIED%20HOUSING%20UNITS&amp;g=040XX00US47$0500000&amp;moe=false"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trends.vera.org/state/TN"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crimeinsight.tbi.tn.gov/public/View/dispview.aspx?ReportId=20"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Firearm+Fatalitie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tn.gov/content/dam/tn/correction/documents/StatisticalAbstract2022.pdf"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https://www.eac.gov/research-and-data/studies-and-reports" TargetMode="External"/><Relationship Id="rId2" Type="http://schemas.openxmlformats.org/officeDocument/2006/relationships/hyperlink" Target="https://www.eac.gov/research-and-data/studies-and-reports" TargetMode="External"/><Relationship Id="rId1" Type="http://schemas.openxmlformats.org/officeDocument/2006/relationships/hyperlink" Target="https://www.eac.gov/research-and-data/studies-and-reports"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https://www.eac.gov/research-and-data/studies-and-reports" TargetMode="External"/><Relationship Id="rId2" Type="http://schemas.openxmlformats.org/officeDocument/2006/relationships/hyperlink" Target="https://www.eac.gov/research-and-data/studies-and-reports" TargetMode="External"/><Relationship Id="rId1" Type="http://schemas.openxmlformats.org/officeDocument/2006/relationships/hyperlink" Target="https://www.eac.gov/research-and-data/studies-and-reports" TargetMode="External"/></Relationships>
</file>

<file path=xl/worksheets/_rels/sheet4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s://tnsdc.utk.edu/estimates-and-projections/population-estimate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americaninequality.io/maps"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www.wkrn.com/wp-content/uploads/sites/73/2023/03/2022-23-Salary-Ranking-Full-Schedule-Average.pdf"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https://www.tn.gov/education/districts/federal-programs-and-oversight/data/data-downloads.html" TargetMode="External"/><Relationship Id="rId3" Type="http://schemas.openxmlformats.org/officeDocument/2006/relationships/hyperlink" Target="https://www.tn.gov/education/districts/federal-programs-and-oversight/data/data-downloads.html" TargetMode="External"/><Relationship Id="rId7" Type="http://schemas.openxmlformats.org/officeDocument/2006/relationships/hyperlink" Target="https://www.tn.gov/education/districts/federal-programs-and-oversight/data/data-downloads.html" TargetMode="External"/><Relationship Id="rId2" Type="http://schemas.openxmlformats.org/officeDocument/2006/relationships/hyperlink" Target="https://www.tn.gov/education/districts/federal-programs-and-oversight/data/data-downloads.html" TargetMode="External"/><Relationship Id="rId1" Type="http://schemas.openxmlformats.org/officeDocument/2006/relationships/hyperlink" Target="https://www.tn.gov/education/districts/federal-programs-and-oversight/data/data-downloads.html" TargetMode="External"/><Relationship Id="rId6" Type="http://schemas.openxmlformats.org/officeDocument/2006/relationships/hyperlink" Target="https://www.tn.gov/education/districts/federal-programs-and-oversight/data/data-downloads.html" TargetMode="External"/><Relationship Id="rId5" Type="http://schemas.openxmlformats.org/officeDocument/2006/relationships/hyperlink" Target="https://www.tn.gov/education/districts/federal-programs-and-oversight/data/data-downloads.html" TargetMode="External"/><Relationship Id="rId4" Type="http://schemas.openxmlformats.org/officeDocument/2006/relationships/hyperlink" Target="https://www.tn.gov/education/districts/federal-programs-and-oversight/data/data-downloads.html" TargetMode="External"/><Relationship Id="rId9" Type="http://schemas.openxmlformats.org/officeDocument/2006/relationships/printerSettings" Target="../printerSettings/printerSettings10.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tn.gov/content/dam/tn/education/learning-acceleration/TCAP_2023_G3ELA_DistrictAverages.pdf"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ata.census.gov/table/ACSST5Y2022.S1501?q=Tennessee%20Education&amp;g=040XX00US47$0500000&amp;moe=false&amp;tp=false"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ata.census.gov/table/ACSDT5Y2022.B14005?q=B14005&amp;g=040XX00US47$0500000&amp;moe=false"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data.census.gov/table/ACSDT5Y2022.B09005?q=b09005&amp;g=040XX00US47$0500000"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map.feedingamerica.org/county/2021/child/tennesse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ea.gov/data/gdp/gdp-county-metro-and-other-areas"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data.census.gov/table/ACSDT5Y2022.B09010?q=Supplemental%20Security%20Income&amp;g=040XX00US47$0500000&amp;tid=ACSDT1Y2022.B09010"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data.census.gov/table/ACSST5Y2022.S0801?q=S0801&amp;g=040XX00US47$0500000&amp;moe=false&amp;tid=ACSST1Y2022.S0801"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data.census.gov/table/ACSST5Y2022.S0801?q=S0801&amp;g=040XX00US47$0500000&amp;moe=false&amp;tid=ACSST1Y2022.S0801" TargetMode="External"/></Relationships>
</file>

<file path=xl/worksheets/_rels/sheet63.xml.rels><?xml version="1.0" encoding="UTF-8" standalone="yes"?>
<Relationships xmlns="http://schemas.openxmlformats.org/package/2006/relationships"><Relationship Id="rId2" Type="http://schemas.openxmlformats.org/officeDocument/2006/relationships/hyperlink" Target="https://www.tn.gov/content/dam/tn/safety/documents/crash_stats/2023/CountyCrashRankings2018-2022.pdf" TargetMode="External"/><Relationship Id="rId1" Type="http://schemas.openxmlformats.org/officeDocument/2006/relationships/hyperlink" Target="https://www.tn.gov/content/dam/tn/safety/documents/crash_stats/2023/CountyCrashRankings2018-2022.pdf"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tn-tnmap.opendata.arcgis.com/maps/8d89d92e76d54ba08290b652b74c4549/about"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tn-tnmap.opendata.arcgis.com/maps/dca2dabfe75a41999f3aac6ebaff9929/about" TargetMode="External"/></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fcc.gov/health/maps" TargetMode="External"/><Relationship Id="rId1" Type="http://schemas.openxmlformats.org/officeDocument/2006/relationships/hyperlink" Target="https://www.fcc.gov/health/maps"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eia.maps.arcgis.com/apps/dashboards/77cde239acfb494b81a00e927574e430"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ir+Pollution+-+Particulate+Matter" TargetMode="External"/></Relationships>
</file>

<file path=xl/worksheets/_rels/sheet69.xml.rels><?xml version="1.0" encoding="UTF-8" standalone="yes"?>
<Relationships xmlns="http://schemas.openxmlformats.org/package/2006/relationships"><Relationship Id="rId2" Type="http://schemas.openxmlformats.org/officeDocument/2006/relationships/hyperlink" Target="https://screeningtool.geoplatform.gov/en/" TargetMode="External"/><Relationship Id="rId1" Type="http://schemas.openxmlformats.org/officeDocument/2006/relationships/hyperlink" Target="https://screeningtool.geoplatform.gov/en/"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ata.census.gov/table/ACSST5Y2022.S2201?q=s2201&amp;g=040XX00US47$0500000&amp;moe=false" TargetMode="External"/><Relationship Id="rId1" Type="http://schemas.openxmlformats.org/officeDocument/2006/relationships/hyperlink" Target="https://data.census.gov/table/ACSST5Y2022.S2201?q=s2201&amp;g=040XX00US47$0500000&amp;moe=false" TargetMode="External"/></Relationships>
</file>

<file path=xl/worksheets/_rels/sheet71.xml.rels><?xml version="1.0" encoding="UTF-8" standalone="yes"?>
<Relationships xmlns="http://schemas.openxmlformats.org/package/2006/relationships"><Relationship Id="rId8" Type="http://schemas.openxmlformats.org/officeDocument/2006/relationships/hyperlink" Target="https://talkpoverty.org/indicator/listing/disconnected_youth/2018" TargetMode="External"/><Relationship Id="rId3" Type="http://schemas.openxmlformats.org/officeDocument/2006/relationships/hyperlink" Target="https://www.bea.gov/system/files/2020-01/qgdpstate0120_2.pdf" TargetMode="External"/><Relationship Id="rId7" Type="http://schemas.openxmlformats.org/officeDocument/2006/relationships/hyperlink" Target="https://datacenter.kidscount.org/data/tables/24-teen-deaths-by-accident-homicide-and-suicide" TargetMode="External"/><Relationship Id="rId12" Type="http://schemas.openxmlformats.org/officeDocument/2006/relationships/comments" Target="../comments5.xml"/><Relationship Id="rId2" Type="http://schemas.openxmlformats.org/officeDocument/2006/relationships/hyperlink" Target="https://nwlc-ciw49tixgw5lbab.stackpathdns.com/wp-content/uploads/2019/05/Motherhood-Wage-Gap-Overall-Table.pdf" TargetMode="External"/><Relationship Id="rId1" Type="http://schemas.openxmlformats.org/officeDocument/2006/relationships/hyperlink" Target="https://nwlc-ciw49tixgw5lbab.stackpathdns.com/wp-content/uploads/2019/05/Motherhood-Wage-Gap-Overall-Table.pdf" TargetMode="External"/><Relationship Id="rId6" Type="http://schemas.openxmlformats.org/officeDocument/2006/relationships/hyperlink" Target="https://www.americashealthrankings.org/explore/senior/measure/volunteerism_sr/state/ALL" TargetMode="External"/><Relationship Id="rId11" Type="http://schemas.openxmlformats.org/officeDocument/2006/relationships/vmlDrawing" Target="../drawings/vmlDrawing5.vml"/><Relationship Id="rId5" Type="http://schemas.openxmlformats.org/officeDocument/2006/relationships/hyperlink" Target="http://nieer.org/wp-content/uploads/2019/08/YB2018_Full-ReportR3wAppendices.pdf" TargetMode="External"/><Relationship Id="rId10" Type="http://schemas.openxmlformats.org/officeDocument/2006/relationships/hyperlink" Target="https://www.americashealthrankings.org/explore/health-of-women-and-children/measure/amenities/state/TN?edition-year=2019" TargetMode="External"/><Relationship Id="rId4" Type="http://schemas.openxmlformats.org/officeDocument/2006/relationships/hyperlink" Target="https://www.bls.gov/web/laus/statewide_otm_oty_change.htm" TargetMode="External"/><Relationship Id="rId9" Type="http://schemas.openxmlformats.org/officeDocument/2006/relationships/hyperlink" Target="https://nwlc-ciw49tixgw5lbab.stackpathdns.com/wp-content/uploads/2019/05/Motherhood-Wage-Gap-Overall-Table.pdf"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www.americashealthrankings.org/explore/health-of-women-and-children/measure/well_women_visit_women/state/TN"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www.bea.gov/system/files/2020-01/qgdpstate0120_2.pdf"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www.bls.gov/web/laus/statewide_otm_oty_change.htm"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nwlc-ciw49tixgw5lbab.stackpathdns.com/wp-content/uploads/2019/05/Motherhood-Wage-Gap-Overall-Table.pdf"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nieer.org/wp-content/uploads/2019/08/YB2018_Full-ReportR3wAppendices.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countyhealthrankings.org/explore-health-rankings/tennessee?year=2023&amp;measure=Adult+Smoking" TargetMode="Externa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2.xml.rels><?xml version="1.0" encoding="UTF-8" standalone="yes"?>
<Relationships xmlns="http://schemas.openxmlformats.org/package/2006/relationships"><Relationship Id="rId26" Type="http://schemas.openxmlformats.org/officeDocument/2006/relationships/hyperlink" Target="https://talkpoverty.org/state-year-report/colorado-2017-report/" TargetMode="External"/><Relationship Id="rId21" Type="http://schemas.openxmlformats.org/officeDocument/2006/relationships/hyperlink" Target="https://talkpoverty.org/state-year-report/new-york-2018-report/" TargetMode="External"/><Relationship Id="rId42" Type="http://schemas.openxmlformats.org/officeDocument/2006/relationships/hyperlink" Target="https://talkpoverty.org/state-year-report/wisconsin-2017-report/" TargetMode="External"/><Relationship Id="rId47" Type="http://schemas.openxmlformats.org/officeDocument/2006/relationships/hyperlink" Target="https://talkpoverty.org/state-year-report/california-2018-report/" TargetMode="External"/><Relationship Id="rId63" Type="http://schemas.openxmlformats.org/officeDocument/2006/relationships/hyperlink" Target="https://talkpoverty.org/state-year-report/maine-2018-report/" TargetMode="External"/><Relationship Id="rId68" Type="http://schemas.openxmlformats.org/officeDocument/2006/relationships/hyperlink" Target="https://talkpoverty.org/state-year-report/district-of-columbia-2017-report/" TargetMode="External"/><Relationship Id="rId84" Type="http://schemas.openxmlformats.org/officeDocument/2006/relationships/hyperlink" Target="https://talkpoverty.org/state-year-report/missouri-2017-report/" TargetMode="External"/><Relationship Id="rId89" Type="http://schemas.openxmlformats.org/officeDocument/2006/relationships/hyperlink" Target="https://talkpoverty.org/state-year-report/arizona-2018-report/" TargetMode="External"/><Relationship Id="rId16" Type="http://schemas.openxmlformats.org/officeDocument/2006/relationships/hyperlink" Target="https://talkpoverty.org/state-year-report/alabama-2017-report/" TargetMode="External"/><Relationship Id="rId11" Type="http://schemas.openxmlformats.org/officeDocument/2006/relationships/hyperlink" Target="https://talkpoverty.org/state-year-report/virginia-2018-report/" TargetMode="External"/><Relationship Id="rId32" Type="http://schemas.openxmlformats.org/officeDocument/2006/relationships/hyperlink" Target="https://talkpoverty.org/state-year-report/new-hampshire-2017-report/" TargetMode="External"/><Relationship Id="rId37" Type="http://schemas.openxmlformats.org/officeDocument/2006/relationships/hyperlink" Target="https://talkpoverty.org/state-year-report/michigan-2018-report/" TargetMode="External"/><Relationship Id="rId53" Type="http://schemas.openxmlformats.org/officeDocument/2006/relationships/hyperlink" Target="https://talkpoverty.org/state-year-report/pennsylvania-2018-report/" TargetMode="External"/><Relationship Id="rId58" Type="http://schemas.openxmlformats.org/officeDocument/2006/relationships/hyperlink" Target="https://talkpoverty.org/state-year-report/washington-2017-report/" TargetMode="External"/><Relationship Id="rId74" Type="http://schemas.openxmlformats.org/officeDocument/2006/relationships/hyperlink" Target="https://talkpoverty.org/state-year-report/north-dakota-2017-report/" TargetMode="External"/><Relationship Id="rId79" Type="http://schemas.openxmlformats.org/officeDocument/2006/relationships/hyperlink" Target="https://talkpoverty.org/state-year-report/nebraska-2018-report/" TargetMode="External"/><Relationship Id="rId102" Type="http://schemas.openxmlformats.org/officeDocument/2006/relationships/hyperlink" Target="https://talkpoverty.org/state-year-report/alaska-2017-report/" TargetMode="External"/><Relationship Id="rId5" Type="http://schemas.openxmlformats.org/officeDocument/2006/relationships/hyperlink" Target="https://talkpoverty.org/state-year-report/maryland-2018-report/" TargetMode="External"/><Relationship Id="rId90" Type="http://schemas.openxmlformats.org/officeDocument/2006/relationships/hyperlink" Target="https://talkpoverty.org/state-year-report/arizona-2017-report/" TargetMode="External"/><Relationship Id="rId95" Type="http://schemas.openxmlformats.org/officeDocument/2006/relationships/hyperlink" Target="https://talkpoverty.org/state-year-report/vermont-2018-report/" TargetMode="External"/><Relationship Id="rId22" Type="http://schemas.openxmlformats.org/officeDocument/2006/relationships/hyperlink" Target="https://talkpoverty.org/state-year-report/texas-2017-report/" TargetMode="External"/><Relationship Id="rId27" Type="http://schemas.openxmlformats.org/officeDocument/2006/relationships/hyperlink" Target="https://talkpoverty.org/state-year-report/texas-2018-report/" TargetMode="External"/><Relationship Id="rId43" Type="http://schemas.openxmlformats.org/officeDocument/2006/relationships/hyperlink" Target="https://talkpoverty.org/state-year-report/ohio-2018-report/" TargetMode="External"/><Relationship Id="rId48" Type="http://schemas.openxmlformats.org/officeDocument/2006/relationships/hyperlink" Target="https://talkpoverty.org/state-year-report/tennessee-2017-report/" TargetMode="External"/><Relationship Id="rId64" Type="http://schemas.openxmlformats.org/officeDocument/2006/relationships/hyperlink" Target="https://talkpoverty.org/state-year-report/kentucky-2017-report/" TargetMode="External"/><Relationship Id="rId69" Type="http://schemas.openxmlformats.org/officeDocument/2006/relationships/hyperlink" Target="https://talkpoverty.org/state-year-report/south-dakota-2018-report/" TargetMode="External"/><Relationship Id="rId80" Type="http://schemas.openxmlformats.org/officeDocument/2006/relationships/hyperlink" Target="https://talkpoverty.org/state-year-report/nebraska-2017-report/" TargetMode="External"/><Relationship Id="rId85" Type="http://schemas.openxmlformats.org/officeDocument/2006/relationships/hyperlink" Target="https://talkpoverty.org/state-year-report/missouri-2018-report/" TargetMode="External"/><Relationship Id="rId12" Type="http://schemas.openxmlformats.org/officeDocument/2006/relationships/hyperlink" Target="https://talkpoverty.org/state-year-report/new-jersey-2017-report/" TargetMode="External"/><Relationship Id="rId17" Type="http://schemas.openxmlformats.org/officeDocument/2006/relationships/hyperlink" Target="https://talkpoverty.org/state-year-report/delaware-2018-report/" TargetMode="External"/><Relationship Id="rId25" Type="http://schemas.openxmlformats.org/officeDocument/2006/relationships/hyperlink" Target="https://talkpoverty.org/state-year-report/south-carolina-2018-report/" TargetMode="External"/><Relationship Id="rId33" Type="http://schemas.openxmlformats.org/officeDocument/2006/relationships/hyperlink" Target="https://talkpoverty.org/state-year-report/hawaii-2018-report/" TargetMode="External"/><Relationship Id="rId38" Type="http://schemas.openxmlformats.org/officeDocument/2006/relationships/hyperlink" Target="https://talkpoverty.org/state-year-report/illinois-2017-report/" TargetMode="External"/><Relationship Id="rId46" Type="http://schemas.openxmlformats.org/officeDocument/2006/relationships/hyperlink" Target="https://talkpoverty.org/state-year-report/new-mexico-2017-report/" TargetMode="External"/><Relationship Id="rId59" Type="http://schemas.openxmlformats.org/officeDocument/2006/relationships/hyperlink" Target="https://talkpoverty.org/state-year-report/arkansas-2018-report/" TargetMode="External"/><Relationship Id="rId67" Type="http://schemas.openxmlformats.org/officeDocument/2006/relationships/hyperlink" Target="https://talkpoverty.org/state-year-report/mississippi-2018-report/" TargetMode="External"/><Relationship Id="rId103" Type="http://schemas.openxmlformats.org/officeDocument/2006/relationships/hyperlink" Target="https://talkpoverty.org/state-year-report/west-virginia-2018-report/" TargetMode="External"/><Relationship Id="rId20" Type="http://schemas.openxmlformats.org/officeDocument/2006/relationships/hyperlink" Target="https://talkpoverty.org/state-year-report/hawaii-2017-report/" TargetMode="External"/><Relationship Id="rId41" Type="http://schemas.openxmlformats.org/officeDocument/2006/relationships/hyperlink" Target="https://talkpoverty.org/state-year-report/new-mexico-2018-report/" TargetMode="External"/><Relationship Id="rId54" Type="http://schemas.openxmlformats.org/officeDocument/2006/relationships/hyperlink" Target="https://talkpoverty.org/state-year-report/arkansas-2017-report/" TargetMode="External"/><Relationship Id="rId62" Type="http://schemas.openxmlformats.org/officeDocument/2006/relationships/hyperlink" Target="https://talkpoverty.org/state-year-report/south-dakota-2017-report/" TargetMode="External"/><Relationship Id="rId70" Type="http://schemas.openxmlformats.org/officeDocument/2006/relationships/hyperlink" Target="https://talkpoverty.org/state-year-report/maine-2017-report/" TargetMode="External"/><Relationship Id="rId75" Type="http://schemas.openxmlformats.org/officeDocument/2006/relationships/hyperlink" Target="https://talkpoverty.org/state-year-report/kentucky-2018-report/" TargetMode="External"/><Relationship Id="rId83" Type="http://schemas.openxmlformats.org/officeDocument/2006/relationships/hyperlink" Target="https://talkpoverty.org/state-year-report/rhode-island-2018-report/" TargetMode="External"/><Relationship Id="rId88" Type="http://schemas.openxmlformats.org/officeDocument/2006/relationships/hyperlink" Target="https://talkpoverty.org/state-year-report/kansas-2017-report/" TargetMode="External"/><Relationship Id="rId91" Type="http://schemas.openxmlformats.org/officeDocument/2006/relationships/hyperlink" Target="https://talkpoverty.org/state-year-report/kansas-2018-report/" TargetMode="External"/><Relationship Id="rId96" Type="http://schemas.openxmlformats.org/officeDocument/2006/relationships/hyperlink" Target="https://talkpoverty.org/state-year-report/oklahoma-2017-report/" TargetMode="External"/><Relationship Id="rId1" Type="http://schemas.openxmlformats.org/officeDocument/2006/relationships/hyperlink" Target="https://talkpoverty.org/indicator/listing/foster_care/2018" TargetMode="External"/><Relationship Id="rId6" Type="http://schemas.openxmlformats.org/officeDocument/2006/relationships/hyperlink" Target="https://talkpoverty.org/state-year-report/virginia-2017-report/" TargetMode="External"/><Relationship Id="rId15" Type="http://schemas.openxmlformats.org/officeDocument/2006/relationships/hyperlink" Target="https://talkpoverty.org/state-year-report/colorado-2018-report/" TargetMode="External"/><Relationship Id="rId23" Type="http://schemas.openxmlformats.org/officeDocument/2006/relationships/hyperlink" Target="https://talkpoverty.org/state-year-report/north-carolina-2018-report/" TargetMode="External"/><Relationship Id="rId28" Type="http://schemas.openxmlformats.org/officeDocument/2006/relationships/hyperlink" Target="https://talkpoverty.org/state-year-report/connecticut-2017-report/" TargetMode="External"/><Relationship Id="rId36" Type="http://schemas.openxmlformats.org/officeDocument/2006/relationships/hyperlink" Target="https://talkpoverty.org/state-year-report/michigan-2017-report/" TargetMode="External"/><Relationship Id="rId49" Type="http://schemas.openxmlformats.org/officeDocument/2006/relationships/hyperlink" Target="https://talkpoverty.org/state-year-report/florida-2018-report/" TargetMode="External"/><Relationship Id="rId57" Type="http://schemas.openxmlformats.org/officeDocument/2006/relationships/hyperlink" Target="https://talkpoverty.org/state-year-report/wisconsin-2018-report/" TargetMode="External"/><Relationship Id="rId10" Type="http://schemas.openxmlformats.org/officeDocument/2006/relationships/hyperlink" Target="https://talkpoverty.org/state-year-report/south-carolina-2017-report/" TargetMode="External"/><Relationship Id="rId31" Type="http://schemas.openxmlformats.org/officeDocument/2006/relationships/hyperlink" Target="https://talkpoverty.org/state-year-report/georgia-2018-report/" TargetMode="External"/><Relationship Id="rId44" Type="http://schemas.openxmlformats.org/officeDocument/2006/relationships/hyperlink" Target="https://talkpoverty.org/state-year-report/florida-2017-report/" TargetMode="External"/><Relationship Id="rId52" Type="http://schemas.openxmlformats.org/officeDocument/2006/relationships/hyperlink" Target="https://talkpoverty.org/state-year-report/mississippi-2017-report/" TargetMode="External"/><Relationship Id="rId60" Type="http://schemas.openxmlformats.org/officeDocument/2006/relationships/hyperlink" Target="https://talkpoverty.org/state-year-report/pennsylvania-2017-report/" TargetMode="External"/><Relationship Id="rId65" Type="http://schemas.openxmlformats.org/officeDocument/2006/relationships/hyperlink" Target="https://talkpoverty.org/state-year-report/minnesota-2018-report/" TargetMode="External"/><Relationship Id="rId73" Type="http://schemas.openxmlformats.org/officeDocument/2006/relationships/hyperlink" Target="https://talkpoverty.org/state-year-report/iowa-2018-report/" TargetMode="External"/><Relationship Id="rId78" Type="http://schemas.openxmlformats.org/officeDocument/2006/relationships/hyperlink" Target="https://talkpoverty.org/state-year-report/oregon-2017-report/" TargetMode="External"/><Relationship Id="rId81" Type="http://schemas.openxmlformats.org/officeDocument/2006/relationships/hyperlink" Target="https://talkpoverty.org/state-year-report/north-dakota-2018-report/" TargetMode="External"/><Relationship Id="rId86" Type="http://schemas.openxmlformats.org/officeDocument/2006/relationships/hyperlink" Target="https://talkpoverty.org/state-year-report/rhode-island-2017-report/" TargetMode="External"/><Relationship Id="rId94" Type="http://schemas.openxmlformats.org/officeDocument/2006/relationships/hyperlink" Target="https://talkpoverty.org/state-year-report/indiana-2017-report/" TargetMode="External"/><Relationship Id="rId99" Type="http://schemas.openxmlformats.org/officeDocument/2006/relationships/hyperlink" Target="https://talkpoverty.org/state-year-report/alaska-2018-report/" TargetMode="External"/><Relationship Id="rId101" Type="http://schemas.openxmlformats.org/officeDocument/2006/relationships/hyperlink" Target="https://talkpoverty.org/state-year-report/montana-2018-report/" TargetMode="External"/><Relationship Id="rId4" Type="http://schemas.openxmlformats.org/officeDocument/2006/relationships/hyperlink" Target="https://talkpoverty.org/state-year-report/utah-2017-report/" TargetMode="External"/><Relationship Id="rId9" Type="http://schemas.openxmlformats.org/officeDocument/2006/relationships/hyperlink" Target="https://talkpoverty.org/state-year-report/utah-2018-report/" TargetMode="External"/><Relationship Id="rId13" Type="http://schemas.openxmlformats.org/officeDocument/2006/relationships/hyperlink" Target="https://talkpoverty.org/state-year-report/alabama-2018-report/" TargetMode="External"/><Relationship Id="rId18" Type="http://schemas.openxmlformats.org/officeDocument/2006/relationships/hyperlink" Target="https://talkpoverty.org/state-year-report/new-york-2017-report/" TargetMode="External"/><Relationship Id="rId39" Type="http://schemas.openxmlformats.org/officeDocument/2006/relationships/hyperlink" Target="https://talkpoverty.org/state-year-report/new-hampshire-2018-report/" TargetMode="External"/><Relationship Id="rId34" Type="http://schemas.openxmlformats.org/officeDocument/2006/relationships/hyperlink" Target="https://talkpoverty.org/state-year-report/georgia-2017-report/" TargetMode="External"/><Relationship Id="rId50" Type="http://schemas.openxmlformats.org/officeDocument/2006/relationships/hyperlink" Target="https://talkpoverty.org/state-year-report/minnesota-2017-report/" TargetMode="External"/><Relationship Id="rId55" Type="http://schemas.openxmlformats.org/officeDocument/2006/relationships/hyperlink" Target="https://talkpoverty.org/state-year-report/washington-2018-report/" TargetMode="External"/><Relationship Id="rId76" Type="http://schemas.openxmlformats.org/officeDocument/2006/relationships/hyperlink" Target="https://talkpoverty.org/state-year-report/iowa-2017-report/" TargetMode="External"/><Relationship Id="rId97" Type="http://schemas.openxmlformats.org/officeDocument/2006/relationships/hyperlink" Target="https://talkpoverty.org/state-year-report/indiana-2018-report/" TargetMode="External"/><Relationship Id="rId7" Type="http://schemas.openxmlformats.org/officeDocument/2006/relationships/hyperlink" Target="https://talkpoverty.org/state-year-report/new-jersey-2018-report/" TargetMode="External"/><Relationship Id="rId71" Type="http://schemas.openxmlformats.org/officeDocument/2006/relationships/hyperlink" Target="https://talkpoverty.org/state-year-report/wyoming-2018-report/" TargetMode="External"/><Relationship Id="rId92" Type="http://schemas.openxmlformats.org/officeDocument/2006/relationships/hyperlink" Target="https://talkpoverty.org/state-year-report/vermont-2017-report/" TargetMode="External"/><Relationship Id="rId2" Type="http://schemas.openxmlformats.org/officeDocument/2006/relationships/hyperlink" Target="https://talkpoverty.org/state-year-report/idaho-2017-report/" TargetMode="External"/><Relationship Id="rId29" Type="http://schemas.openxmlformats.org/officeDocument/2006/relationships/hyperlink" Target="https://talkpoverty.org/state-year-report/connecticut-2018-report/" TargetMode="External"/><Relationship Id="rId24" Type="http://schemas.openxmlformats.org/officeDocument/2006/relationships/hyperlink" Target="https://talkpoverty.org/state-year-report/north-carolina-2017-report/" TargetMode="External"/><Relationship Id="rId40" Type="http://schemas.openxmlformats.org/officeDocument/2006/relationships/hyperlink" Target="https://talkpoverty.org/state-year-report/ohio-2017-report/" TargetMode="External"/><Relationship Id="rId45" Type="http://schemas.openxmlformats.org/officeDocument/2006/relationships/hyperlink" Target="https://talkpoverty.org/state-year-report/tennessee-2018-report/" TargetMode="External"/><Relationship Id="rId66" Type="http://schemas.openxmlformats.org/officeDocument/2006/relationships/hyperlink" Target="https://talkpoverty.org/state-year-report/nevada-2017-report/" TargetMode="External"/><Relationship Id="rId87" Type="http://schemas.openxmlformats.org/officeDocument/2006/relationships/hyperlink" Target="https://talkpoverty.org/state-year-report/oregon-2018-report/" TargetMode="External"/><Relationship Id="rId61" Type="http://schemas.openxmlformats.org/officeDocument/2006/relationships/hyperlink" Target="https://talkpoverty.org/state-year-report/district-of-columbia-2018-report/" TargetMode="External"/><Relationship Id="rId82" Type="http://schemas.openxmlformats.org/officeDocument/2006/relationships/hyperlink" Target="https://talkpoverty.org/state-year-report/wyoming-2017-report/" TargetMode="External"/><Relationship Id="rId19" Type="http://schemas.openxmlformats.org/officeDocument/2006/relationships/hyperlink" Target="https://talkpoverty.org/state-year-report/louisiana-2018-report/" TargetMode="External"/><Relationship Id="rId14" Type="http://schemas.openxmlformats.org/officeDocument/2006/relationships/hyperlink" Target="https://talkpoverty.org/state-year-report/maryland-2017-report/" TargetMode="External"/><Relationship Id="rId30" Type="http://schemas.openxmlformats.org/officeDocument/2006/relationships/hyperlink" Target="https://talkpoverty.org/state-year-report/louisiana-2017-report/" TargetMode="External"/><Relationship Id="rId35" Type="http://schemas.openxmlformats.org/officeDocument/2006/relationships/hyperlink" Target="https://talkpoverty.org/state-year-report/illinois-2018-report/" TargetMode="External"/><Relationship Id="rId56" Type="http://schemas.openxmlformats.org/officeDocument/2006/relationships/hyperlink" Target="https://talkpoverty.org/state-year-report/california-2017-report/" TargetMode="External"/><Relationship Id="rId77" Type="http://schemas.openxmlformats.org/officeDocument/2006/relationships/hyperlink" Target="https://talkpoverty.org/state-year-report/massachusetts-2018-report/" TargetMode="External"/><Relationship Id="rId100" Type="http://schemas.openxmlformats.org/officeDocument/2006/relationships/hyperlink" Target="https://talkpoverty.org/state-year-report/west-virginia-2017-report/" TargetMode="External"/><Relationship Id="rId8" Type="http://schemas.openxmlformats.org/officeDocument/2006/relationships/hyperlink" Target="https://talkpoverty.org/state-year-report/delaware-2017-report/" TargetMode="External"/><Relationship Id="rId51" Type="http://schemas.openxmlformats.org/officeDocument/2006/relationships/hyperlink" Target="https://talkpoverty.org/state-year-report/nevada-2018-report/" TargetMode="External"/><Relationship Id="rId72" Type="http://schemas.openxmlformats.org/officeDocument/2006/relationships/hyperlink" Target="https://talkpoverty.org/state-year-report/massachusetts-2017-report/" TargetMode="External"/><Relationship Id="rId93" Type="http://schemas.openxmlformats.org/officeDocument/2006/relationships/hyperlink" Target="https://talkpoverty.org/state-year-report/oklahoma-2018-report/" TargetMode="External"/><Relationship Id="rId98" Type="http://schemas.openxmlformats.org/officeDocument/2006/relationships/hyperlink" Target="https://talkpoverty.org/state-year-report/montana-2017-report/" TargetMode="External"/><Relationship Id="rId3" Type="http://schemas.openxmlformats.org/officeDocument/2006/relationships/hyperlink" Target="https://talkpoverty.org/state-year-report/idaho-2018-report/" TargetMode="External"/></Relationships>
</file>

<file path=xl/worksheets/_rels/sheet83.xml.rels><?xml version="1.0" encoding="UTF-8" standalone="yes"?>
<Relationships xmlns="http://schemas.openxmlformats.org/package/2006/relationships"><Relationship Id="rId13" Type="http://schemas.openxmlformats.org/officeDocument/2006/relationships/hyperlink" Target="https://talkpoverty.org/state-year-report/colorado-2018-report/" TargetMode="External"/><Relationship Id="rId18" Type="http://schemas.openxmlformats.org/officeDocument/2006/relationships/hyperlink" Target="https://talkpoverty.org/state-year-report/new-york-2018-report/" TargetMode="External"/><Relationship Id="rId26" Type="http://schemas.openxmlformats.org/officeDocument/2006/relationships/hyperlink" Target="https://talkpoverty.org/state-year-report/maryland-2018-report/" TargetMode="External"/><Relationship Id="rId39" Type="http://schemas.openxmlformats.org/officeDocument/2006/relationships/hyperlink" Target="https://talkpoverty.org/state-year-report/georgia-2018-report/" TargetMode="External"/><Relationship Id="rId21" Type="http://schemas.openxmlformats.org/officeDocument/2006/relationships/hyperlink" Target="https://talkpoverty.org/state-year-report/indiana-2018-report/" TargetMode="External"/><Relationship Id="rId34" Type="http://schemas.openxmlformats.org/officeDocument/2006/relationships/hyperlink" Target="https://talkpoverty.org/state-year-report/idaho-2018-report/" TargetMode="External"/><Relationship Id="rId42" Type="http://schemas.openxmlformats.org/officeDocument/2006/relationships/hyperlink" Target="https://talkpoverty.org/state-year-report/delaware-2018-report/" TargetMode="External"/><Relationship Id="rId47" Type="http://schemas.openxmlformats.org/officeDocument/2006/relationships/hyperlink" Target="https://talkpoverty.org/state-year-report/arkansas-2018-report/" TargetMode="External"/><Relationship Id="rId50" Type="http://schemas.openxmlformats.org/officeDocument/2006/relationships/hyperlink" Target="https://talkpoverty.org/state-year-report/west-virginia-2018-report/" TargetMode="External"/><Relationship Id="rId7" Type="http://schemas.openxmlformats.org/officeDocument/2006/relationships/hyperlink" Target="https://talkpoverty.org/state-year-report/nebraska-2018-report/" TargetMode="External"/><Relationship Id="rId2" Type="http://schemas.openxmlformats.org/officeDocument/2006/relationships/hyperlink" Target="https://talkpoverty.org/state-year-report/minnesota-2018-report/" TargetMode="External"/><Relationship Id="rId16" Type="http://schemas.openxmlformats.org/officeDocument/2006/relationships/hyperlink" Target="https://talkpoverty.org/state-year-report/new-jersey-2018-report/" TargetMode="External"/><Relationship Id="rId29" Type="http://schemas.openxmlformats.org/officeDocument/2006/relationships/hyperlink" Target="https://talkpoverty.org/state-year-report/california-2018-report/" TargetMode="External"/><Relationship Id="rId11" Type="http://schemas.openxmlformats.org/officeDocument/2006/relationships/hyperlink" Target="https://talkpoverty.org/state-year-report/utah-2018-report/" TargetMode="External"/><Relationship Id="rId24" Type="http://schemas.openxmlformats.org/officeDocument/2006/relationships/hyperlink" Target="https://talkpoverty.org/state-year-report/pennsylvania-2018-report/" TargetMode="External"/><Relationship Id="rId32" Type="http://schemas.openxmlformats.org/officeDocument/2006/relationships/hyperlink" Target="https://talkpoverty.org/state-year-report/florida-2018-report/" TargetMode="External"/><Relationship Id="rId37" Type="http://schemas.openxmlformats.org/officeDocument/2006/relationships/hyperlink" Target="https://talkpoverty.org/state-year-report/texas-2018-report/" TargetMode="External"/><Relationship Id="rId40" Type="http://schemas.openxmlformats.org/officeDocument/2006/relationships/hyperlink" Target="https://talkpoverty.org/state-year-report/tennessee-2018-report/" TargetMode="External"/><Relationship Id="rId45" Type="http://schemas.openxmlformats.org/officeDocument/2006/relationships/hyperlink" Target="https://talkpoverty.org/state-year-report/oklahoma-2018-report/" TargetMode="External"/><Relationship Id="rId5" Type="http://schemas.openxmlformats.org/officeDocument/2006/relationships/hyperlink" Target="https://talkpoverty.org/state-year-report/new-hampshire-2018-report/" TargetMode="External"/><Relationship Id="rId15" Type="http://schemas.openxmlformats.org/officeDocument/2006/relationships/hyperlink" Target="https://talkpoverty.org/state-year-report/maine-2018-report/" TargetMode="External"/><Relationship Id="rId23" Type="http://schemas.openxmlformats.org/officeDocument/2006/relationships/hyperlink" Target="https://talkpoverty.org/state-year-report/montana-2018-report/" TargetMode="External"/><Relationship Id="rId28" Type="http://schemas.openxmlformats.org/officeDocument/2006/relationships/hyperlink" Target="https://talkpoverty.org/state-year-report/ohio-2018-report/" TargetMode="External"/><Relationship Id="rId36" Type="http://schemas.openxmlformats.org/officeDocument/2006/relationships/hyperlink" Target="https://talkpoverty.org/state-year-report/south-carolina-2018-report/" TargetMode="External"/><Relationship Id="rId49" Type="http://schemas.openxmlformats.org/officeDocument/2006/relationships/hyperlink" Target="https://talkpoverty.org/state-year-report/alaska-2018-report/" TargetMode="External"/><Relationship Id="rId10" Type="http://schemas.openxmlformats.org/officeDocument/2006/relationships/hyperlink" Target="https://talkpoverty.org/state-year-report/vermont-2018-report/" TargetMode="External"/><Relationship Id="rId19" Type="http://schemas.openxmlformats.org/officeDocument/2006/relationships/hyperlink" Target="https://talkpoverty.org/state-year-report/hawaii-2018-report/" TargetMode="External"/><Relationship Id="rId31" Type="http://schemas.openxmlformats.org/officeDocument/2006/relationships/hyperlink" Target="https://talkpoverty.org/state-year-report/oregon-2018-report/" TargetMode="External"/><Relationship Id="rId44" Type="http://schemas.openxmlformats.org/officeDocument/2006/relationships/hyperlink" Target="https://talkpoverty.org/state-year-report/mississippi-2018-report/" TargetMode="External"/><Relationship Id="rId4" Type="http://schemas.openxmlformats.org/officeDocument/2006/relationships/hyperlink" Target="https://talkpoverty.org/state-year-report/rhode-island-2018-report/" TargetMode="External"/><Relationship Id="rId9" Type="http://schemas.openxmlformats.org/officeDocument/2006/relationships/hyperlink" Target="https://talkpoverty.org/state-year-report/wisconsin-2018-report/" TargetMode="External"/><Relationship Id="rId14" Type="http://schemas.openxmlformats.org/officeDocument/2006/relationships/hyperlink" Target="https://talkpoverty.org/state-year-report/kansas-2018-report/" TargetMode="External"/><Relationship Id="rId22" Type="http://schemas.openxmlformats.org/officeDocument/2006/relationships/hyperlink" Target="https://talkpoverty.org/state-year-report/missouri-2018-report/" TargetMode="External"/><Relationship Id="rId27" Type="http://schemas.openxmlformats.org/officeDocument/2006/relationships/hyperlink" Target="https://talkpoverty.org/state-year-report/michigan-2018-report/" TargetMode="External"/><Relationship Id="rId30" Type="http://schemas.openxmlformats.org/officeDocument/2006/relationships/hyperlink" Target="https://talkpoverty.org/state-year-report/washington-2018-report/" TargetMode="External"/><Relationship Id="rId35" Type="http://schemas.openxmlformats.org/officeDocument/2006/relationships/hyperlink" Target="https://talkpoverty.org/state-year-report/district-of-columbia-2018-report/" TargetMode="External"/><Relationship Id="rId43" Type="http://schemas.openxmlformats.org/officeDocument/2006/relationships/hyperlink" Target="https://talkpoverty.org/state-year-report/alabama-2018-report/" TargetMode="External"/><Relationship Id="rId48" Type="http://schemas.openxmlformats.org/officeDocument/2006/relationships/hyperlink" Target="https://talkpoverty.org/state-year-report/new-mexico-2018-report/" TargetMode="External"/><Relationship Id="rId8" Type="http://schemas.openxmlformats.org/officeDocument/2006/relationships/hyperlink" Target="https://talkpoverty.org/state-year-report/connecticut-2018-report/" TargetMode="External"/><Relationship Id="rId51" Type="http://schemas.openxmlformats.org/officeDocument/2006/relationships/hyperlink" Target="https://talkpoverty.org/state-year-report/louisiana-2018-report/" TargetMode="External"/><Relationship Id="rId3" Type="http://schemas.openxmlformats.org/officeDocument/2006/relationships/hyperlink" Target="https://talkpoverty.org/state-year-report/north-dakota-2018-report/" TargetMode="External"/><Relationship Id="rId12" Type="http://schemas.openxmlformats.org/officeDocument/2006/relationships/hyperlink" Target="https://talkpoverty.org/state-year-report/virginia-2018-report/" TargetMode="External"/><Relationship Id="rId17" Type="http://schemas.openxmlformats.org/officeDocument/2006/relationships/hyperlink" Target="https://talkpoverty.org/state-year-report/south-dakota-2018-report/" TargetMode="External"/><Relationship Id="rId25" Type="http://schemas.openxmlformats.org/officeDocument/2006/relationships/hyperlink" Target="https://talkpoverty.org/state-year-report/wyoming-2018-report/" TargetMode="External"/><Relationship Id="rId33" Type="http://schemas.openxmlformats.org/officeDocument/2006/relationships/hyperlink" Target="https://talkpoverty.org/state-year-report/north-carolina-2018-report/" TargetMode="External"/><Relationship Id="rId38" Type="http://schemas.openxmlformats.org/officeDocument/2006/relationships/hyperlink" Target="https://talkpoverty.org/state-year-report/arizona-2018-report/" TargetMode="External"/><Relationship Id="rId46" Type="http://schemas.openxmlformats.org/officeDocument/2006/relationships/hyperlink" Target="https://talkpoverty.org/state-year-report/nevada-2018-report/" TargetMode="External"/><Relationship Id="rId20" Type="http://schemas.openxmlformats.org/officeDocument/2006/relationships/hyperlink" Target="https://talkpoverty.org/state-year-report/illinois-2018-report/" TargetMode="External"/><Relationship Id="rId41" Type="http://schemas.openxmlformats.org/officeDocument/2006/relationships/hyperlink" Target="https://talkpoverty.org/state-year-report/kentucky-2018-report/" TargetMode="External"/><Relationship Id="rId1" Type="http://schemas.openxmlformats.org/officeDocument/2006/relationships/hyperlink" Target="https://talkpoverty.org/state-year-report/iowa-2018-report/" TargetMode="External"/><Relationship Id="rId6" Type="http://schemas.openxmlformats.org/officeDocument/2006/relationships/hyperlink" Target="https://talkpoverty.org/state-year-report/massachusetts-2018-report/" TargetMode="Externa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6.xml.rels><?xml version="1.0" encoding="UTF-8" standalone="yes"?>
<Relationships xmlns="http://schemas.openxmlformats.org/package/2006/relationships"><Relationship Id="rId1" Type="http://schemas.openxmlformats.org/officeDocument/2006/relationships/hyperlink" Target="https://statetaxindex.org/tax/corporate/" TargetMode="Externa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9.xml.rels><?xml version="1.0" encoding="UTF-8" standalone="yes"?>
<Relationships xmlns="http://schemas.openxmlformats.org/package/2006/relationships"><Relationship Id="rId1" Type="http://schemas.openxmlformats.org/officeDocument/2006/relationships/hyperlink" Target="https://wallethub.com/edu/states-with-the-highest-and-lowest-property-taxes/11585/"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epi.org/resources/budget/budget-map/" TargetMode="External"/><Relationship Id="rId1" Type="http://schemas.openxmlformats.org/officeDocument/2006/relationships/hyperlink" Target="https://www.epi.org/publication/family-budget-calculator-documentation/"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data.census.gov/cedsci/table?q=Median%20Home%20Value%20&amp;g=0100000US.04000.001&amp;hidePreview=true&amp;table=DP04&amp;tid=ACSDP1Y2018.DP04&amp;lastDisplayedRow=22&amp;tp=true&amp;moe=false"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www.api.org/oil-and-natural-gas/consumer-information/motor-fuel-tax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240C-8992-4A7D-A4E6-7F03E78592A0}">
  <dimension ref="A1:J106"/>
  <sheetViews>
    <sheetView tabSelected="1" topLeftCell="C1" zoomScale="130" zoomScaleNormal="130" workbookViewId="0">
      <selection activeCell="I93" sqref="I93"/>
    </sheetView>
  </sheetViews>
  <sheetFormatPr defaultRowHeight="12.75"/>
  <cols>
    <col min="1" max="1" width="19.140625" customWidth="1"/>
    <col min="2" max="2" width="20.42578125" customWidth="1"/>
    <col min="3" max="3" width="54.85546875" customWidth="1"/>
    <col min="4" max="4" width="20.7109375" customWidth="1"/>
    <col min="5" max="5" width="3.28515625" style="108" customWidth="1"/>
    <col min="6" max="6" width="15.5703125" customWidth="1"/>
    <col min="7" max="7" width="30.5703125" style="105" customWidth="1"/>
    <col min="8" max="8" width="92.140625" style="97" customWidth="1"/>
    <col min="9" max="9" width="9.140625" style="97"/>
  </cols>
  <sheetData>
    <row r="1" spans="1:10">
      <c r="A1" t="s">
        <v>0</v>
      </c>
      <c r="B1" t="s">
        <v>1</v>
      </c>
      <c r="C1" t="s">
        <v>2</v>
      </c>
      <c r="D1" s="97" t="s">
        <v>3</v>
      </c>
      <c r="E1" s="112" t="s">
        <v>4</v>
      </c>
      <c r="F1" t="s">
        <v>5</v>
      </c>
      <c r="G1" s="105" t="s">
        <v>6</v>
      </c>
      <c r="H1" s="97" t="s">
        <v>7</v>
      </c>
      <c r="I1" s="97" t="s">
        <v>1599</v>
      </c>
      <c r="J1" s="44" t="s">
        <v>1601</v>
      </c>
    </row>
    <row r="2" spans="1:10" ht="30">
      <c r="A2" s="179" t="s">
        <v>8</v>
      </c>
      <c r="B2" s="140" t="s">
        <v>9</v>
      </c>
      <c r="C2" s="141" t="s">
        <v>1610</v>
      </c>
      <c r="D2" s="147">
        <v>4.9000000000000002E-2</v>
      </c>
      <c r="E2" s="149"/>
      <c r="F2" s="140">
        <v>2021</v>
      </c>
      <c r="G2" s="140" t="s">
        <v>10</v>
      </c>
      <c r="H2" s="140"/>
      <c r="I2" s="97">
        <v>0</v>
      </c>
      <c r="J2" s="44" t="s">
        <v>1608</v>
      </c>
    </row>
    <row r="3" spans="1:10" ht="45">
      <c r="A3" s="139" t="s">
        <v>8</v>
      </c>
      <c r="B3" s="230" t="s">
        <v>11</v>
      </c>
      <c r="C3" s="167" t="s">
        <v>1611</v>
      </c>
      <c r="D3" s="282" t="s">
        <v>13</v>
      </c>
      <c r="E3" s="149"/>
      <c r="F3" s="175">
        <v>2022</v>
      </c>
      <c r="G3" s="140" t="s">
        <v>14</v>
      </c>
      <c r="I3" s="97">
        <v>1</v>
      </c>
      <c r="J3" s="44" t="s">
        <v>1608</v>
      </c>
    </row>
    <row r="4" spans="1:10" ht="30">
      <c r="A4" s="139" t="s">
        <v>8</v>
      </c>
      <c r="B4" s="230" t="s">
        <v>15</v>
      </c>
      <c r="C4" s="167" t="s">
        <v>1612</v>
      </c>
      <c r="D4" s="269">
        <v>0.251</v>
      </c>
      <c r="E4" s="149"/>
      <c r="F4" s="175">
        <v>2022</v>
      </c>
      <c r="G4" s="142" t="s">
        <v>10</v>
      </c>
      <c r="I4" s="97">
        <v>0</v>
      </c>
      <c r="J4" s="44" t="s">
        <v>1608</v>
      </c>
    </row>
    <row r="5" spans="1:10" ht="60">
      <c r="A5" s="139" t="s">
        <v>8</v>
      </c>
      <c r="B5" s="230" t="s">
        <v>17</v>
      </c>
      <c r="C5" s="167" t="s">
        <v>1613</v>
      </c>
      <c r="D5" s="269">
        <v>0.13500000000000001</v>
      </c>
      <c r="E5" s="149"/>
      <c r="F5" s="175">
        <v>2021</v>
      </c>
      <c r="G5" s="140" t="s">
        <v>19</v>
      </c>
      <c r="I5" s="97">
        <v>0</v>
      </c>
      <c r="J5" s="44" t="s">
        <v>1608</v>
      </c>
    </row>
    <row r="6" spans="1:10" ht="30">
      <c r="A6" s="139" t="s">
        <v>8</v>
      </c>
      <c r="B6" s="230" t="s">
        <v>904</v>
      </c>
      <c r="C6" s="167" t="s">
        <v>1614</v>
      </c>
      <c r="D6" s="269">
        <v>8.6999999999999994E-2</v>
      </c>
      <c r="E6" s="149"/>
      <c r="F6" s="175">
        <v>2022</v>
      </c>
      <c r="G6" s="140" t="s">
        <v>10</v>
      </c>
      <c r="I6" s="97">
        <v>0</v>
      </c>
      <c r="J6" s="44" t="s">
        <v>1609</v>
      </c>
    </row>
    <row r="7" spans="1:10" ht="30">
      <c r="A7" s="139" t="s">
        <v>8</v>
      </c>
      <c r="B7" s="140" t="s">
        <v>20</v>
      </c>
      <c r="C7" s="141" t="s">
        <v>1615</v>
      </c>
      <c r="D7" s="143">
        <v>0.22</v>
      </c>
      <c r="E7" s="148"/>
      <c r="F7" s="140">
        <v>2021</v>
      </c>
      <c r="G7" s="140" t="s">
        <v>10</v>
      </c>
      <c r="I7" s="97">
        <v>0</v>
      </c>
      <c r="J7" s="44" t="s">
        <v>1608</v>
      </c>
    </row>
    <row r="8" spans="1:10" ht="60">
      <c r="A8" s="139" t="s">
        <v>8</v>
      </c>
      <c r="B8" s="230" t="s">
        <v>21</v>
      </c>
      <c r="C8" s="142" t="s">
        <v>1616</v>
      </c>
      <c r="D8" s="223">
        <v>0.29699999999999999</v>
      </c>
      <c r="E8" s="149"/>
      <c r="F8" s="175">
        <v>2022</v>
      </c>
      <c r="G8" s="140" t="s">
        <v>10</v>
      </c>
      <c r="I8" s="97">
        <v>0</v>
      </c>
      <c r="J8" s="44" t="s">
        <v>1608</v>
      </c>
    </row>
    <row r="9" spans="1:10" ht="45">
      <c r="A9" s="139" t="s">
        <v>8</v>
      </c>
      <c r="B9" s="230" t="s">
        <v>1338</v>
      </c>
      <c r="C9" s="167" t="s">
        <v>1617</v>
      </c>
      <c r="D9" s="269">
        <v>0.23899999999999999</v>
      </c>
      <c r="E9" s="149"/>
      <c r="F9" s="175">
        <v>2022</v>
      </c>
      <c r="G9" s="140" t="s">
        <v>10</v>
      </c>
      <c r="I9" s="97">
        <v>0</v>
      </c>
      <c r="J9" s="44" t="s">
        <v>1608</v>
      </c>
    </row>
    <row r="10" spans="1:10" ht="45">
      <c r="A10" s="139" t="s">
        <v>8</v>
      </c>
      <c r="B10" s="230" t="s">
        <v>63</v>
      </c>
      <c r="C10" s="167" t="s">
        <v>64</v>
      </c>
      <c r="D10" s="269">
        <v>0.24299999999999999</v>
      </c>
      <c r="E10" s="149"/>
      <c r="F10" s="175">
        <v>2022</v>
      </c>
      <c r="G10" s="140" t="s">
        <v>14</v>
      </c>
      <c r="I10" s="97">
        <v>0</v>
      </c>
      <c r="J10" s="44" t="s">
        <v>1609</v>
      </c>
    </row>
    <row r="11" spans="1:10" ht="30">
      <c r="A11" s="179" t="s">
        <v>8</v>
      </c>
      <c r="B11" s="140" t="s">
        <v>23</v>
      </c>
      <c r="C11" s="141" t="s">
        <v>1619</v>
      </c>
      <c r="D11" s="147">
        <v>0.42499999999999999</v>
      </c>
      <c r="E11" s="148"/>
      <c r="F11" s="175" t="s">
        <v>25</v>
      </c>
      <c r="G11" s="142" t="s">
        <v>26</v>
      </c>
      <c r="I11" s="97">
        <v>0</v>
      </c>
      <c r="J11" s="44" t="s">
        <v>1609</v>
      </c>
    </row>
    <row r="12" spans="1:10" ht="29.25">
      <c r="A12" s="139" t="s">
        <v>181</v>
      </c>
      <c r="B12" s="230" t="s">
        <v>182</v>
      </c>
      <c r="C12" s="167" t="s">
        <v>1195</v>
      </c>
      <c r="D12" s="376" t="s">
        <v>1618</v>
      </c>
      <c r="E12" s="149"/>
      <c r="F12" s="175">
        <v>2020</v>
      </c>
      <c r="G12" s="142" t="s">
        <v>1193</v>
      </c>
      <c r="I12" s="97">
        <v>0</v>
      </c>
      <c r="J12" s="44" t="s">
        <v>1609</v>
      </c>
    </row>
    <row r="13" spans="1:10" ht="29.25">
      <c r="A13" s="139" t="s">
        <v>181</v>
      </c>
      <c r="B13" s="230" t="s">
        <v>1507</v>
      </c>
      <c r="C13" s="167" t="s">
        <v>1508</v>
      </c>
      <c r="D13" s="397" t="s">
        <v>1532</v>
      </c>
      <c r="E13" s="149"/>
      <c r="F13" s="175">
        <v>2022</v>
      </c>
      <c r="G13" s="142" t="s">
        <v>1515</v>
      </c>
      <c r="I13" s="97">
        <v>0</v>
      </c>
      <c r="J13" s="44" t="s">
        <v>1609</v>
      </c>
    </row>
    <row r="14" spans="1:10" ht="45">
      <c r="A14" s="139" t="s">
        <v>181</v>
      </c>
      <c r="B14" s="230" t="s">
        <v>1516</v>
      </c>
      <c r="C14" s="167" t="s">
        <v>1620</v>
      </c>
      <c r="D14" s="398" t="s">
        <v>1572</v>
      </c>
      <c r="E14" s="149"/>
      <c r="F14" s="175">
        <v>2020</v>
      </c>
      <c r="G14" s="230" t="s">
        <v>14</v>
      </c>
      <c r="I14" s="97">
        <v>0</v>
      </c>
      <c r="J14" s="44" t="s">
        <v>1609</v>
      </c>
    </row>
    <row r="15" spans="1:10" ht="30">
      <c r="A15" s="139" t="s">
        <v>181</v>
      </c>
      <c r="B15" s="230" t="s">
        <v>1522</v>
      </c>
      <c r="C15" s="167" t="s">
        <v>1531</v>
      </c>
      <c r="D15" s="269">
        <v>0.84699999999999998</v>
      </c>
      <c r="E15" s="149"/>
      <c r="F15" s="175">
        <v>2022</v>
      </c>
      <c r="G15" s="142" t="s">
        <v>1523</v>
      </c>
      <c r="I15" s="97">
        <v>0</v>
      </c>
      <c r="J15" s="44" t="s">
        <v>1609</v>
      </c>
    </row>
    <row r="16" spans="1:10" ht="30">
      <c r="A16" s="139" t="s">
        <v>27</v>
      </c>
      <c r="B16" s="140" t="s">
        <v>28</v>
      </c>
      <c r="C16" s="141" t="s">
        <v>1621</v>
      </c>
      <c r="D16" s="143">
        <v>0.161</v>
      </c>
      <c r="E16" s="148"/>
      <c r="F16" s="140">
        <v>2021</v>
      </c>
      <c r="G16" s="140" t="s">
        <v>10</v>
      </c>
      <c r="I16" s="97">
        <v>0</v>
      </c>
      <c r="J16" s="44" t="s">
        <v>1608</v>
      </c>
    </row>
    <row r="17" spans="1:10" ht="30">
      <c r="A17" s="139" t="s">
        <v>27</v>
      </c>
      <c r="B17" s="140" t="s">
        <v>30</v>
      </c>
      <c r="C17" s="141" t="s">
        <v>1622</v>
      </c>
      <c r="D17" s="147">
        <v>3.6999999999999998E-2</v>
      </c>
      <c r="E17" s="148"/>
      <c r="F17" s="140">
        <v>2022</v>
      </c>
      <c r="G17" s="140" t="s">
        <v>31</v>
      </c>
      <c r="I17" s="97">
        <v>0</v>
      </c>
      <c r="J17" s="44" t="s">
        <v>1608</v>
      </c>
    </row>
    <row r="18" spans="1:10" s="97" customFormat="1" ht="30">
      <c r="A18" s="139" t="s">
        <v>27</v>
      </c>
      <c r="B18" s="140" t="s">
        <v>32</v>
      </c>
      <c r="C18" s="141" t="s">
        <v>1624</v>
      </c>
      <c r="D18" s="143">
        <v>1.2E-2</v>
      </c>
      <c r="E18" s="148"/>
      <c r="F18" s="140">
        <v>2022</v>
      </c>
      <c r="G18" s="140" t="s">
        <v>33</v>
      </c>
      <c r="I18" s="97">
        <v>1</v>
      </c>
      <c r="J18" s="120" t="s">
        <v>1608</v>
      </c>
    </row>
    <row r="19" spans="1:10" ht="15">
      <c r="A19" s="139" t="s">
        <v>27</v>
      </c>
      <c r="B19" s="140" t="s">
        <v>34</v>
      </c>
      <c r="C19" s="167" t="s">
        <v>1623</v>
      </c>
      <c r="D19" s="218">
        <v>3.5999999999999997E-2</v>
      </c>
      <c r="E19" s="149"/>
      <c r="F19" s="175">
        <v>2022</v>
      </c>
      <c r="G19" s="142" t="s">
        <v>35</v>
      </c>
      <c r="I19" s="97">
        <v>1</v>
      </c>
      <c r="J19" s="44" t="s">
        <v>1609</v>
      </c>
    </row>
    <row r="20" spans="1:10" ht="45">
      <c r="A20" s="139" t="s">
        <v>27</v>
      </c>
      <c r="B20" s="140" t="s">
        <v>36</v>
      </c>
      <c r="C20" s="141" t="s">
        <v>37</v>
      </c>
      <c r="D20" s="181">
        <v>69367.198585263133</v>
      </c>
      <c r="E20" s="148"/>
      <c r="F20" s="175">
        <v>2020</v>
      </c>
      <c r="G20" s="142" t="s">
        <v>38</v>
      </c>
      <c r="H20" s="283"/>
      <c r="I20" s="97">
        <v>0</v>
      </c>
      <c r="J20" s="44" t="s">
        <v>1609</v>
      </c>
    </row>
    <row r="21" spans="1:10" ht="30">
      <c r="A21" s="139" t="s">
        <v>27</v>
      </c>
      <c r="B21" s="230" t="s">
        <v>39</v>
      </c>
      <c r="C21" s="167" t="s">
        <v>40</v>
      </c>
      <c r="D21" s="228">
        <v>48422.136842105261</v>
      </c>
      <c r="E21" s="149"/>
      <c r="F21" s="175">
        <v>2022</v>
      </c>
      <c r="G21" s="142" t="s">
        <v>41</v>
      </c>
      <c r="H21" s="201"/>
      <c r="I21" s="97">
        <v>1</v>
      </c>
      <c r="J21" t="s">
        <v>1609</v>
      </c>
    </row>
    <row r="22" spans="1:10" ht="30">
      <c r="A22" s="139" t="s">
        <v>27</v>
      </c>
      <c r="B22" s="140" t="s">
        <v>42</v>
      </c>
      <c r="C22" s="141" t="s">
        <v>43</v>
      </c>
      <c r="D22" s="182">
        <v>51733.905263157896</v>
      </c>
      <c r="E22" s="148"/>
      <c r="F22" s="175">
        <v>2021</v>
      </c>
      <c r="G22" s="140" t="s">
        <v>10</v>
      </c>
      <c r="H22" s="201"/>
      <c r="I22" s="97">
        <v>1</v>
      </c>
      <c r="J22" t="s">
        <v>1609</v>
      </c>
    </row>
    <row r="23" spans="1:10" ht="45">
      <c r="A23" s="179" t="s">
        <v>27</v>
      </c>
      <c r="B23" s="140" t="s">
        <v>44</v>
      </c>
      <c r="C23" s="141" t="s">
        <v>45</v>
      </c>
      <c r="D23" s="221">
        <v>0.45157052631578942</v>
      </c>
      <c r="E23" s="148"/>
      <c r="F23" s="175">
        <v>2022</v>
      </c>
      <c r="G23" s="142" t="s">
        <v>10</v>
      </c>
      <c r="H23" s="374"/>
      <c r="I23" s="97">
        <v>0</v>
      </c>
      <c r="J23" t="s">
        <v>1609</v>
      </c>
    </row>
    <row r="24" spans="1:10" ht="30">
      <c r="A24" s="139" t="s">
        <v>27</v>
      </c>
      <c r="B24" s="230" t="s">
        <v>46</v>
      </c>
      <c r="C24" s="167" t="s">
        <v>1625</v>
      </c>
      <c r="D24" s="269">
        <v>0.19606832050616707</v>
      </c>
      <c r="E24" s="149"/>
      <c r="F24" s="175" t="s">
        <v>48</v>
      </c>
      <c r="G24" s="142" t="s">
        <v>41</v>
      </c>
      <c r="I24" s="97">
        <v>1</v>
      </c>
      <c r="J24" t="s">
        <v>1608</v>
      </c>
    </row>
    <row r="25" spans="1:10" ht="30">
      <c r="A25" s="139" t="s">
        <v>27</v>
      </c>
      <c r="B25" s="230" t="s">
        <v>49</v>
      </c>
      <c r="C25" s="167" t="s">
        <v>50</v>
      </c>
      <c r="D25" s="269">
        <v>0.33600000000000002</v>
      </c>
      <c r="E25" s="149"/>
      <c r="F25" s="175">
        <v>2022</v>
      </c>
      <c r="G25" s="142" t="s">
        <v>51</v>
      </c>
      <c r="I25" s="97">
        <v>0</v>
      </c>
      <c r="J25" t="s">
        <v>1609</v>
      </c>
    </row>
    <row r="26" spans="1:10" ht="30">
      <c r="A26" s="139" t="s">
        <v>27</v>
      </c>
      <c r="B26" s="230" t="s">
        <v>52</v>
      </c>
      <c r="C26" s="167" t="s">
        <v>53</v>
      </c>
      <c r="D26" s="269">
        <v>0.20200000000000001</v>
      </c>
      <c r="E26" s="149"/>
      <c r="F26" s="175">
        <v>2022</v>
      </c>
      <c r="G26" s="142" t="s">
        <v>51</v>
      </c>
      <c r="I26" s="97">
        <v>0</v>
      </c>
      <c r="J26" t="s">
        <v>1609</v>
      </c>
    </row>
    <row r="27" spans="1:10" ht="30">
      <c r="A27" s="139" t="s">
        <v>27</v>
      </c>
      <c r="B27" s="230" t="s">
        <v>54</v>
      </c>
      <c r="C27" s="167" t="s">
        <v>55</v>
      </c>
      <c r="D27" s="269">
        <v>0.05</v>
      </c>
      <c r="E27" s="149"/>
      <c r="F27" s="175">
        <v>2022</v>
      </c>
      <c r="G27" s="142" t="s">
        <v>51</v>
      </c>
      <c r="H27" s="324"/>
      <c r="I27" s="97">
        <v>0</v>
      </c>
      <c r="J27" t="s">
        <v>1609</v>
      </c>
    </row>
    <row r="28" spans="1:10" ht="30">
      <c r="A28" s="139" t="s">
        <v>27</v>
      </c>
      <c r="B28" s="230" t="s">
        <v>56</v>
      </c>
      <c r="C28" s="167" t="s">
        <v>57</v>
      </c>
      <c r="D28" s="269">
        <v>9.8000000000000004E-2</v>
      </c>
      <c r="E28" s="149"/>
      <c r="F28" s="175">
        <v>2022</v>
      </c>
      <c r="G28" s="142" t="s">
        <v>51</v>
      </c>
      <c r="I28" s="97">
        <v>0</v>
      </c>
      <c r="J28" t="s">
        <v>1609</v>
      </c>
    </row>
    <row r="29" spans="1:10" ht="30">
      <c r="A29" s="139" t="s">
        <v>27</v>
      </c>
      <c r="B29" s="230" t="s">
        <v>179</v>
      </c>
      <c r="C29" s="142" t="s">
        <v>1626</v>
      </c>
      <c r="D29" s="321">
        <v>683</v>
      </c>
      <c r="E29" s="149"/>
      <c r="F29" s="175">
        <v>2021</v>
      </c>
      <c r="G29" s="230" t="s">
        <v>51</v>
      </c>
      <c r="I29" s="97">
        <v>1</v>
      </c>
      <c r="J29" t="s">
        <v>1609</v>
      </c>
    </row>
    <row r="30" spans="1:10" ht="30">
      <c r="A30" s="139" t="s">
        <v>27</v>
      </c>
      <c r="B30" s="230" t="s">
        <v>176</v>
      </c>
      <c r="C30" s="142" t="s">
        <v>1627</v>
      </c>
      <c r="D30" s="257" t="s">
        <v>1303</v>
      </c>
      <c r="E30" s="149"/>
      <c r="F30" s="175">
        <v>2023</v>
      </c>
      <c r="G30" s="142" t="s">
        <v>1203</v>
      </c>
      <c r="I30" s="97">
        <v>0</v>
      </c>
      <c r="J30" t="s">
        <v>1609</v>
      </c>
    </row>
    <row r="31" spans="1:10" ht="30">
      <c r="A31" s="139" t="s">
        <v>27</v>
      </c>
      <c r="B31" s="230" t="s">
        <v>178</v>
      </c>
      <c r="C31" s="142" t="s">
        <v>1628</v>
      </c>
      <c r="D31" s="223">
        <v>0.14499999999999999</v>
      </c>
      <c r="E31" s="149"/>
      <c r="F31" s="175">
        <v>2022</v>
      </c>
      <c r="G31" s="140" t="s">
        <v>10</v>
      </c>
      <c r="I31" s="97">
        <v>0</v>
      </c>
      <c r="J31" t="s">
        <v>1608</v>
      </c>
    </row>
    <row r="32" spans="1:10" ht="45">
      <c r="A32" s="139" t="s">
        <v>27</v>
      </c>
      <c r="B32" s="230" t="s">
        <v>1324</v>
      </c>
      <c r="C32" s="142" t="s">
        <v>1629</v>
      </c>
      <c r="D32" s="223">
        <v>0.22600000000000001</v>
      </c>
      <c r="E32" s="149"/>
      <c r="F32" s="175">
        <v>2022</v>
      </c>
      <c r="G32" s="140" t="s">
        <v>10</v>
      </c>
      <c r="I32" s="97">
        <v>0</v>
      </c>
      <c r="J32" t="s">
        <v>1609</v>
      </c>
    </row>
    <row r="33" spans="1:10" ht="45">
      <c r="A33" s="139" t="s">
        <v>27</v>
      </c>
      <c r="B33" s="230" t="s">
        <v>1332</v>
      </c>
      <c r="C33" s="142" t="s">
        <v>1630</v>
      </c>
      <c r="D33" s="223">
        <v>0.152</v>
      </c>
      <c r="E33" s="149"/>
      <c r="F33" s="175">
        <v>2022</v>
      </c>
      <c r="G33" s="140" t="s">
        <v>10</v>
      </c>
      <c r="I33" s="97">
        <v>0</v>
      </c>
      <c r="J33" t="s">
        <v>1609</v>
      </c>
    </row>
    <row r="34" spans="1:10" ht="30">
      <c r="A34" s="139" t="s">
        <v>27</v>
      </c>
      <c r="B34" s="230" t="s">
        <v>62</v>
      </c>
      <c r="C34" s="142" t="s">
        <v>1631</v>
      </c>
      <c r="D34" s="223">
        <v>0.78400000000000003</v>
      </c>
      <c r="E34" s="149"/>
      <c r="F34" s="175">
        <v>2022</v>
      </c>
      <c r="G34" s="140" t="s">
        <v>10</v>
      </c>
      <c r="I34" s="97">
        <v>1</v>
      </c>
      <c r="J34" t="s">
        <v>1609</v>
      </c>
    </row>
    <row r="35" spans="1:10" ht="30">
      <c r="A35" s="179" t="s">
        <v>27</v>
      </c>
      <c r="B35" s="140" t="s">
        <v>65</v>
      </c>
      <c r="C35" s="140" t="s">
        <v>66</v>
      </c>
      <c r="D35" s="280">
        <v>8.4000000000000005E-2</v>
      </c>
      <c r="E35" s="149"/>
      <c r="F35" s="175">
        <v>2022</v>
      </c>
      <c r="G35" s="140" t="s">
        <v>10</v>
      </c>
      <c r="I35" s="97">
        <v>0</v>
      </c>
      <c r="J35" t="s">
        <v>1609</v>
      </c>
    </row>
    <row r="36" spans="1:10" ht="30">
      <c r="A36" s="139" t="s">
        <v>27</v>
      </c>
      <c r="B36" s="140" t="s">
        <v>84</v>
      </c>
      <c r="C36" s="140" t="s">
        <v>1632</v>
      </c>
      <c r="D36" s="281">
        <v>0.17699999999999999</v>
      </c>
      <c r="E36" s="148"/>
      <c r="F36" s="140">
        <v>2021</v>
      </c>
      <c r="G36" s="140" t="s">
        <v>10</v>
      </c>
      <c r="I36" s="97">
        <v>0</v>
      </c>
      <c r="J36" t="s">
        <v>1608</v>
      </c>
    </row>
    <row r="37" spans="1:10" ht="45">
      <c r="A37" s="139" t="s">
        <v>27</v>
      </c>
      <c r="B37" s="230" t="s">
        <v>1337</v>
      </c>
      <c r="C37" s="142" t="s">
        <v>1633</v>
      </c>
      <c r="D37" s="223">
        <v>0.11700000000000001</v>
      </c>
      <c r="E37" s="149"/>
      <c r="F37" s="175">
        <v>2022</v>
      </c>
      <c r="G37" s="140" t="s">
        <v>10</v>
      </c>
      <c r="I37" s="97">
        <v>0</v>
      </c>
      <c r="J37" t="s">
        <v>1608</v>
      </c>
    </row>
    <row r="38" spans="1:10" ht="30">
      <c r="A38" s="139" t="s">
        <v>27</v>
      </c>
      <c r="B38" s="140" t="s">
        <v>171</v>
      </c>
      <c r="C38" s="140" t="s">
        <v>1634</v>
      </c>
      <c r="D38" s="281">
        <v>0.11</v>
      </c>
      <c r="E38" s="148"/>
      <c r="F38" s="140">
        <v>2021</v>
      </c>
      <c r="G38" s="140" t="s">
        <v>10</v>
      </c>
      <c r="I38" s="97">
        <v>0</v>
      </c>
      <c r="J38" t="s">
        <v>1608</v>
      </c>
    </row>
    <row r="39" spans="1:10" ht="30">
      <c r="A39" s="139" t="s">
        <v>58</v>
      </c>
      <c r="B39" s="230" t="s">
        <v>59</v>
      </c>
      <c r="C39" s="142" t="s">
        <v>60</v>
      </c>
      <c r="D39" s="393">
        <v>2.36</v>
      </c>
      <c r="E39" s="149"/>
      <c r="F39" s="175">
        <v>2022</v>
      </c>
      <c r="G39" s="142" t="s">
        <v>61</v>
      </c>
      <c r="H39" s="120"/>
      <c r="I39" s="97">
        <v>0</v>
      </c>
      <c r="J39" t="s">
        <v>1609</v>
      </c>
    </row>
    <row r="40" spans="1:10" ht="45" customHeight="1">
      <c r="A40" s="139" t="s">
        <v>173</v>
      </c>
      <c r="B40" s="230" t="s">
        <v>752</v>
      </c>
      <c r="C40" s="142" t="s">
        <v>1635</v>
      </c>
      <c r="D40" s="223">
        <v>0.38200000000000001</v>
      </c>
      <c r="E40" s="149"/>
      <c r="F40" s="175">
        <v>2023</v>
      </c>
      <c r="G40" s="140" t="s">
        <v>26</v>
      </c>
      <c r="I40" s="97">
        <v>1</v>
      </c>
      <c r="J40" t="s">
        <v>1609</v>
      </c>
    </row>
    <row r="41" spans="1:10" ht="45">
      <c r="A41" s="139" t="s">
        <v>173</v>
      </c>
      <c r="B41" s="140" t="s">
        <v>174</v>
      </c>
      <c r="C41" s="389" t="s">
        <v>1636</v>
      </c>
      <c r="D41" s="223">
        <v>0.86699999999999999</v>
      </c>
      <c r="E41" s="149"/>
      <c r="F41" s="175">
        <v>2023</v>
      </c>
      <c r="G41" s="142" t="s">
        <v>26</v>
      </c>
      <c r="I41" s="97">
        <v>1</v>
      </c>
      <c r="J41" t="s">
        <v>1609</v>
      </c>
    </row>
    <row r="42" spans="1:10" s="97" customFormat="1" ht="75">
      <c r="A42" s="390" t="s">
        <v>173</v>
      </c>
      <c r="B42" s="140" t="s">
        <v>1372</v>
      </c>
      <c r="C42" s="377" t="s">
        <v>1637</v>
      </c>
      <c r="D42" s="269">
        <v>0.83099999999999996</v>
      </c>
      <c r="E42" s="149"/>
      <c r="F42" s="175">
        <v>2023</v>
      </c>
      <c r="G42" s="142" t="s">
        <v>26</v>
      </c>
      <c r="I42" s="97">
        <v>1</v>
      </c>
      <c r="J42" s="97" t="s">
        <v>1609</v>
      </c>
    </row>
    <row r="43" spans="1:10" s="97" customFormat="1" ht="75">
      <c r="A43" s="139" t="s">
        <v>173</v>
      </c>
      <c r="B43" s="140" t="s">
        <v>1373</v>
      </c>
      <c r="C43" s="377" t="s">
        <v>1638</v>
      </c>
      <c r="D43" s="269">
        <v>0.79800000000000004</v>
      </c>
      <c r="E43" s="149"/>
      <c r="F43" s="175">
        <v>2023</v>
      </c>
      <c r="G43" s="142" t="s">
        <v>26</v>
      </c>
      <c r="I43" s="97">
        <v>1</v>
      </c>
      <c r="J43" s="97" t="s">
        <v>1609</v>
      </c>
    </row>
    <row r="44" spans="1:10" s="97" customFormat="1" ht="60">
      <c r="A44" s="139" t="s">
        <v>173</v>
      </c>
      <c r="B44" s="140" t="s">
        <v>1374</v>
      </c>
      <c r="C44" s="377" t="s">
        <v>1639</v>
      </c>
      <c r="D44" s="269">
        <v>0.39800000000000002</v>
      </c>
      <c r="E44" s="149"/>
      <c r="F44" s="175">
        <v>2023</v>
      </c>
      <c r="G44" s="142" t="s">
        <v>26</v>
      </c>
      <c r="I44" s="97">
        <v>1</v>
      </c>
      <c r="J44" s="97" t="s">
        <v>1609</v>
      </c>
    </row>
    <row r="45" spans="1:10" s="97" customFormat="1" ht="30">
      <c r="A45" s="139" t="s">
        <v>173</v>
      </c>
      <c r="B45" s="230" t="s">
        <v>175</v>
      </c>
      <c r="C45" s="167" t="s">
        <v>1640</v>
      </c>
      <c r="D45" s="320">
        <v>54790</v>
      </c>
      <c r="E45" s="149"/>
      <c r="F45" s="175">
        <v>2023</v>
      </c>
      <c r="G45" s="142" t="s">
        <v>1370</v>
      </c>
      <c r="I45" s="97">
        <v>1</v>
      </c>
      <c r="J45" s="97" t="s">
        <v>1609</v>
      </c>
    </row>
    <row r="46" spans="1:10" s="97" customFormat="1" ht="45">
      <c r="A46" s="139" t="s">
        <v>173</v>
      </c>
      <c r="B46" s="230" t="s">
        <v>1491</v>
      </c>
      <c r="C46" s="167" t="s">
        <v>1641</v>
      </c>
      <c r="D46" s="269">
        <v>0.26500000000000001</v>
      </c>
      <c r="E46" s="149"/>
      <c r="F46" s="175">
        <v>2022</v>
      </c>
      <c r="G46" s="140" t="s">
        <v>10</v>
      </c>
      <c r="I46" s="97">
        <v>1</v>
      </c>
      <c r="J46" s="97" t="s">
        <v>1608</v>
      </c>
    </row>
    <row r="47" spans="1:10" ht="45" customHeight="1">
      <c r="A47" s="139" t="s">
        <v>68</v>
      </c>
      <c r="B47" s="140" t="s">
        <v>1566</v>
      </c>
      <c r="C47" s="142" t="s">
        <v>1642</v>
      </c>
      <c r="D47" s="223">
        <v>0.33300000000000002</v>
      </c>
      <c r="E47" s="149"/>
      <c r="F47" s="175">
        <v>2022</v>
      </c>
      <c r="G47" s="140" t="s">
        <v>67</v>
      </c>
      <c r="I47" s="97">
        <v>1</v>
      </c>
      <c r="J47" t="s">
        <v>1609</v>
      </c>
    </row>
    <row r="48" spans="1:10" ht="45">
      <c r="A48" s="139" t="s">
        <v>68</v>
      </c>
      <c r="B48" s="140" t="s">
        <v>1568</v>
      </c>
      <c r="C48" s="142" t="s">
        <v>1643</v>
      </c>
      <c r="D48" s="223">
        <v>0.58599999999999997</v>
      </c>
      <c r="E48" s="149"/>
      <c r="F48" s="175">
        <v>2022</v>
      </c>
      <c r="G48" s="140" t="s">
        <v>67</v>
      </c>
      <c r="I48" s="97">
        <v>1</v>
      </c>
      <c r="J48" t="s">
        <v>1609</v>
      </c>
    </row>
    <row r="49" spans="1:10" ht="45">
      <c r="A49" s="179" t="s">
        <v>68</v>
      </c>
      <c r="B49" s="140" t="s">
        <v>1565</v>
      </c>
      <c r="C49" s="140" t="s">
        <v>1644</v>
      </c>
      <c r="D49" s="280">
        <v>0.39300000000000002</v>
      </c>
      <c r="E49" s="149"/>
      <c r="F49" s="140">
        <v>2022</v>
      </c>
      <c r="G49" s="140" t="s">
        <v>67</v>
      </c>
      <c r="H49" s="140"/>
      <c r="I49" s="97">
        <v>1</v>
      </c>
      <c r="J49" t="s">
        <v>1608</v>
      </c>
    </row>
    <row r="50" spans="1:10" ht="45">
      <c r="A50" s="179" t="s">
        <v>68</v>
      </c>
      <c r="B50" s="140" t="s">
        <v>69</v>
      </c>
      <c r="C50" s="140" t="s">
        <v>1645</v>
      </c>
      <c r="D50" s="280">
        <v>0.84799999999999998</v>
      </c>
      <c r="E50" s="149"/>
      <c r="F50" s="203">
        <v>2022</v>
      </c>
      <c r="G50" s="142" t="s">
        <v>67</v>
      </c>
      <c r="H50" s="202"/>
      <c r="I50" s="97">
        <v>1</v>
      </c>
      <c r="J50" t="s">
        <v>1608</v>
      </c>
    </row>
    <row r="51" spans="1:10" ht="45">
      <c r="A51" s="179" t="s">
        <v>68</v>
      </c>
      <c r="B51" s="140" t="s">
        <v>1567</v>
      </c>
      <c r="C51" s="140" t="s">
        <v>1646</v>
      </c>
      <c r="D51" s="280">
        <v>0.69299999999999995</v>
      </c>
      <c r="E51" s="149"/>
      <c r="F51" s="140">
        <v>2022</v>
      </c>
      <c r="G51" s="142" t="s">
        <v>67</v>
      </c>
      <c r="H51" s="202"/>
      <c r="I51" s="97">
        <v>1</v>
      </c>
      <c r="J51" t="s">
        <v>1608</v>
      </c>
    </row>
    <row r="52" spans="1:10" ht="43.5" customHeight="1">
      <c r="A52" s="179" t="s">
        <v>68</v>
      </c>
      <c r="B52" s="140" t="s">
        <v>70</v>
      </c>
      <c r="C52" s="140" t="s">
        <v>1645</v>
      </c>
      <c r="D52" s="280">
        <v>0.84499999999999997</v>
      </c>
      <c r="E52" s="149"/>
      <c r="F52" s="140">
        <v>2022</v>
      </c>
      <c r="G52" s="142" t="s">
        <v>67</v>
      </c>
      <c r="H52" s="202"/>
      <c r="I52" s="97">
        <v>1</v>
      </c>
      <c r="J52" t="s">
        <v>1608</v>
      </c>
    </row>
    <row r="53" spans="1:10" ht="30" customHeight="1">
      <c r="A53" s="139" t="s">
        <v>68</v>
      </c>
      <c r="B53" s="230" t="s">
        <v>71</v>
      </c>
      <c r="C53" s="142" t="s">
        <v>72</v>
      </c>
      <c r="D53" s="395">
        <v>20</v>
      </c>
      <c r="E53" s="149"/>
      <c r="F53" s="175">
        <v>2022</v>
      </c>
      <c r="G53" s="142" t="s">
        <v>67</v>
      </c>
      <c r="H53" s="374"/>
      <c r="I53" s="97">
        <v>0</v>
      </c>
      <c r="J53" t="s">
        <v>1609</v>
      </c>
    </row>
    <row r="54" spans="1:10" ht="30" customHeight="1">
      <c r="A54" s="139" t="s">
        <v>68</v>
      </c>
      <c r="B54" s="230" t="s">
        <v>73</v>
      </c>
      <c r="C54" s="142" t="s">
        <v>1647</v>
      </c>
      <c r="D54" s="223">
        <v>9.5000000000000001E-2</v>
      </c>
      <c r="E54" s="149"/>
      <c r="F54" s="175">
        <v>2022</v>
      </c>
      <c r="G54" s="142" t="s">
        <v>67</v>
      </c>
      <c r="I54" s="97">
        <v>0</v>
      </c>
      <c r="J54" t="s">
        <v>1608</v>
      </c>
    </row>
    <row r="55" spans="1:10" ht="45">
      <c r="A55" s="139" t="s">
        <v>68</v>
      </c>
      <c r="B55" s="230" t="s">
        <v>75</v>
      </c>
      <c r="C55" s="142" t="s">
        <v>76</v>
      </c>
      <c r="D55" s="223">
        <v>0.53500000000000003</v>
      </c>
      <c r="E55" s="149"/>
      <c r="F55" s="175">
        <v>2022</v>
      </c>
      <c r="G55" s="142" t="s">
        <v>67</v>
      </c>
      <c r="I55" s="97">
        <v>1</v>
      </c>
      <c r="J55" t="s">
        <v>1609</v>
      </c>
    </row>
    <row r="56" spans="1:10" ht="45">
      <c r="A56" s="139" t="s">
        <v>68</v>
      </c>
      <c r="B56" s="230" t="s">
        <v>77</v>
      </c>
      <c r="C56" s="167" t="s">
        <v>78</v>
      </c>
      <c r="D56" s="269">
        <v>0.44</v>
      </c>
      <c r="E56" s="149"/>
      <c r="F56" s="175">
        <v>2022</v>
      </c>
      <c r="G56" s="142" t="s">
        <v>67</v>
      </c>
      <c r="I56" s="97">
        <v>1</v>
      </c>
      <c r="J56" t="s">
        <v>1609</v>
      </c>
    </row>
    <row r="57" spans="1:10" ht="45" customHeight="1">
      <c r="A57" s="139" t="s">
        <v>68</v>
      </c>
      <c r="B57" s="230" t="s">
        <v>1503</v>
      </c>
      <c r="C57" s="167" t="s">
        <v>1504</v>
      </c>
      <c r="D57" s="282" t="s">
        <v>79</v>
      </c>
      <c r="E57" s="149"/>
      <c r="F57" s="175">
        <v>2022</v>
      </c>
      <c r="G57" s="142" t="s">
        <v>67</v>
      </c>
      <c r="I57" s="97">
        <v>0</v>
      </c>
      <c r="J57" t="s">
        <v>1609</v>
      </c>
    </row>
    <row r="58" spans="1:10" ht="30" customHeight="1">
      <c r="A58" s="139" t="s">
        <v>68</v>
      </c>
      <c r="B58" s="230" t="s">
        <v>183</v>
      </c>
      <c r="C58" s="167" t="s">
        <v>1648</v>
      </c>
      <c r="D58" s="312">
        <v>392</v>
      </c>
      <c r="E58" s="149"/>
      <c r="F58" s="175">
        <v>2019</v>
      </c>
      <c r="G58" s="142" t="s">
        <v>51</v>
      </c>
      <c r="I58" s="97">
        <v>1</v>
      </c>
      <c r="J58" t="s">
        <v>1609</v>
      </c>
    </row>
    <row r="59" spans="1:10" ht="30">
      <c r="A59" s="139" t="s">
        <v>1550</v>
      </c>
      <c r="B59" s="230" t="s">
        <v>1542</v>
      </c>
      <c r="C59" s="167" t="s">
        <v>1649</v>
      </c>
      <c r="D59" s="269">
        <v>0.13</v>
      </c>
      <c r="E59" s="149"/>
      <c r="F59" s="175">
        <v>2022</v>
      </c>
      <c r="G59" s="142" t="s">
        <v>1546</v>
      </c>
      <c r="I59" s="97">
        <v>0</v>
      </c>
      <c r="J59" t="s">
        <v>1609</v>
      </c>
    </row>
    <row r="60" spans="1:10" ht="45.75">
      <c r="A60" s="139" t="s">
        <v>80</v>
      </c>
      <c r="B60" s="230" t="s">
        <v>81</v>
      </c>
      <c r="C60" s="167" t="s">
        <v>82</v>
      </c>
      <c r="D60" s="333" t="s">
        <v>83</v>
      </c>
      <c r="E60" s="149"/>
      <c r="F60" s="175">
        <v>2019</v>
      </c>
      <c r="G60" s="140" t="s">
        <v>14</v>
      </c>
      <c r="I60" s="97">
        <v>0</v>
      </c>
      <c r="J60" t="s">
        <v>1609</v>
      </c>
    </row>
    <row r="61" spans="1:10" ht="30">
      <c r="A61" s="139" t="s">
        <v>80</v>
      </c>
      <c r="B61" s="230" t="s">
        <v>1490</v>
      </c>
      <c r="C61" s="167" t="s">
        <v>1389</v>
      </c>
      <c r="D61" s="282" t="s">
        <v>1489</v>
      </c>
      <c r="E61" s="149"/>
      <c r="F61" s="175">
        <v>2021</v>
      </c>
      <c r="G61" s="142" t="s">
        <v>1391</v>
      </c>
      <c r="I61" s="97">
        <v>1</v>
      </c>
      <c r="J61" t="s">
        <v>1609</v>
      </c>
    </row>
    <row r="62" spans="1:10" ht="45">
      <c r="A62" s="139" t="s">
        <v>80</v>
      </c>
      <c r="B62" s="230" t="s">
        <v>1533</v>
      </c>
      <c r="C62" s="167" t="s">
        <v>1650</v>
      </c>
      <c r="D62" s="320">
        <v>1847</v>
      </c>
      <c r="E62" s="149"/>
      <c r="F62" s="175">
        <v>2020</v>
      </c>
      <c r="G62" s="142" t="s">
        <v>1535</v>
      </c>
      <c r="I62" s="97">
        <v>0</v>
      </c>
      <c r="J62" t="s">
        <v>1609</v>
      </c>
    </row>
    <row r="63" spans="1:10" ht="30">
      <c r="A63" s="139" t="s">
        <v>80</v>
      </c>
      <c r="B63" s="230" t="s">
        <v>1541</v>
      </c>
      <c r="C63" s="167" t="s">
        <v>1651</v>
      </c>
      <c r="D63" s="269">
        <v>2.9000000000000001E-2</v>
      </c>
      <c r="E63" s="149"/>
      <c r="F63" s="175">
        <v>2020</v>
      </c>
      <c r="G63" s="142" t="s">
        <v>1535</v>
      </c>
      <c r="I63" s="97">
        <v>0</v>
      </c>
      <c r="J63" t="s">
        <v>1609</v>
      </c>
    </row>
    <row r="64" spans="1:10" ht="45">
      <c r="A64" s="139" t="s">
        <v>80</v>
      </c>
      <c r="B64" s="230" t="s">
        <v>1543</v>
      </c>
      <c r="C64" s="167" t="s">
        <v>1652</v>
      </c>
      <c r="D64" s="269">
        <v>0.13900000000000001</v>
      </c>
      <c r="E64" s="149"/>
      <c r="F64" s="175">
        <v>2022</v>
      </c>
      <c r="G64" s="142" t="s">
        <v>1546</v>
      </c>
      <c r="H64" s="374" t="s">
        <v>1551</v>
      </c>
      <c r="I64" s="97">
        <v>0</v>
      </c>
      <c r="J64" t="s">
        <v>1609</v>
      </c>
    </row>
    <row r="65" spans="1:10" ht="30">
      <c r="A65" s="139" t="s">
        <v>87</v>
      </c>
      <c r="B65" s="230" t="s">
        <v>86</v>
      </c>
      <c r="C65" s="141" t="s">
        <v>1653</v>
      </c>
      <c r="D65" s="218">
        <v>0.09</v>
      </c>
      <c r="E65" s="149"/>
      <c r="F65" s="175">
        <v>2021</v>
      </c>
      <c r="G65" s="140" t="s">
        <v>10</v>
      </c>
      <c r="I65" s="97">
        <v>0</v>
      </c>
      <c r="J65" t="s">
        <v>1608</v>
      </c>
    </row>
    <row r="66" spans="1:10" ht="45">
      <c r="A66" s="179" t="s">
        <v>87</v>
      </c>
      <c r="B66" s="140" t="s">
        <v>88</v>
      </c>
      <c r="C66" s="141" t="s">
        <v>1654</v>
      </c>
      <c r="D66" s="396">
        <v>0.376</v>
      </c>
      <c r="E66" s="149"/>
      <c r="F66" s="175">
        <v>2020</v>
      </c>
      <c r="G66" s="140" t="s">
        <v>14</v>
      </c>
      <c r="H66" s="140"/>
      <c r="I66" s="97">
        <v>0</v>
      </c>
      <c r="J66" t="s">
        <v>1609</v>
      </c>
    </row>
    <row r="67" spans="1:10" ht="45">
      <c r="A67" s="179" t="s">
        <v>87</v>
      </c>
      <c r="B67" s="140" t="s">
        <v>90</v>
      </c>
      <c r="C67" s="141" t="s">
        <v>1655</v>
      </c>
      <c r="D67" s="147">
        <v>0.246</v>
      </c>
      <c r="E67" s="149"/>
      <c r="F67" s="175">
        <v>2020</v>
      </c>
      <c r="G67" s="140" t="s">
        <v>14</v>
      </c>
      <c r="H67" s="140"/>
      <c r="I67" s="97">
        <v>0</v>
      </c>
      <c r="J67" t="s">
        <v>1609</v>
      </c>
    </row>
    <row r="68" spans="1:10" ht="45">
      <c r="A68" s="179" t="s">
        <v>87</v>
      </c>
      <c r="B68" s="140" t="s">
        <v>92</v>
      </c>
      <c r="C68" s="141" t="s">
        <v>1656</v>
      </c>
      <c r="D68" s="147">
        <v>0.11700000000000001</v>
      </c>
      <c r="E68" s="149"/>
      <c r="F68" s="140">
        <v>2020</v>
      </c>
      <c r="G68" s="140" t="s">
        <v>14</v>
      </c>
      <c r="H68" s="140"/>
      <c r="I68" s="97">
        <v>0</v>
      </c>
      <c r="J68" t="s">
        <v>1609</v>
      </c>
    </row>
    <row r="69" spans="1:10" ht="45">
      <c r="A69" s="139" t="s">
        <v>87</v>
      </c>
      <c r="B69" s="140" t="s">
        <v>94</v>
      </c>
      <c r="C69" s="167" t="s">
        <v>95</v>
      </c>
      <c r="D69" s="376" t="s">
        <v>96</v>
      </c>
      <c r="E69" s="149"/>
      <c r="F69" s="175">
        <v>2021</v>
      </c>
      <c r="G69" s="140" t="s">
        <v>97</v>
      </c>
      <c r="H69" s="201" t="s">
        <v>98</v>
      </c>
      <c r="I69" s="97">
        <v>0</v>
      </c>
      <c r="J69" t="s">
        <v>1609</v>
      </c>
    </row>
    <row r="70" spans="1:10" ht="30">
      <c r="A70" s="139" t="s">
        <v>87</v>
      </c>
      <c r="B70" s="230" t="s">
        <v>99</v>
      </c>
      <c r="C70" s="167" t="s">
        <v>1657</v>
      </c>
      <c r="D70" s="218">
        <v>0.152</v>
      </c>
      <c r="E70" s="149"/>
      <c r="F70" s="140">
        <v>2021</v>
      </c>
      <c r="G70" s="140" t="s">
        <v>10</v>
      </c>
      <c r="I70" s="97">
        <v>0</v>
      </c>
      <c r="J70" t="s">
        <v>1609</v>
      </c>
    </row>
    <row r="71" spans="1:10" ht="30">
      <c r="A71" s="139" t="s">
        <v>87</v>
      </c>
      <c r="B71" s="230" t="s">
        <v>101</v>
      </c>
      <c r="C71" s="167" t="s">
        <v>1658</v>
      </c>
      <c r="D71" s="218">
        <v>0.248</v>
      </c>
      <c r="E71" s="149"/>
      <c r="F71" s="140">
        <v>2021</v>
      </c>
      <c r="G71" s="140" t="s">
        <v>10</v>
      </c>
      <c r="I71" s="97">
        <v>0</v>
      </c>
      <c r="J71" t="s">
        <v>1609</v>
      </c>
    </row>
    <row r="72" spans="1:10" ht="30">
      <c r="A72" s="139" t="s">
        <v>87</v>
      </c>
      <c r="B72" s="230" t="s">
        <v>103</v>
      </c>
      <c r="C72" s="167" t="s">
        <v>1659</v>
      </c>
      <c r="D72" s="218">
        <v>0.19</v>
      </c>
      <c r="E72" s="149"/>
      <c r="F72" s="140">
        <v>2021</v>
      </c>
      <c r="G72" s="140" t="s">
        <v>10</v>
      </c>
      <c r="I72" s="97">
        <v>0</v>
      </c>
      <c r="J72" t="s">
        <v>1608</v>
      </c>
    </row>
    <row r="73" spans="1:10" ht="30">
      <c r="A73" s="179" t="s">
        <v>87</v>
      </c>
      <c r="B73" s="140" t="s">
        <v>105</v>
      </c>
      <c r="C73" s="141" t="s">
        <v>1660</v>
      </c>
      <c r="D73" s="147">
        <v>9.2999999999999999E-2</v>
      </c>
      <c r="E73" s="149"/>
      <c r="F73" s="140">
        <v>2021</v>
      </c>
      <c r="G73" s="140" t="s">
        <v>10</v>
      </c>
      <c r="H73" s="140"/>
      <c r="I73" s="97">
        <v>0</v>
      </c>
      <c r="J73" t="s">
        <v>1608</v>
      </c>
    </row>
    <row r="74" spans="1:10" ht="45">
      <c r="A74" s="139" t="s">
        <v>87</v>
      </c>
      <c r="B74" s="230" t="s">
        <v>106</v>
      </c>
      <c r="C74" s="167" t="s">
        <v>1661</v>
      </c>
      <c r="D74" s="392" t="s">
        <v>107</v>
      </c>
      <c r="E74" s="149"/>
      <c r="F74" s="175">
        <v>2022</v>
      </c>
      <c r="G74" s="140" t="s">
        <v>14</v>
      </c>
      <c r="I74" s="97">
        <v>0</v>
      </c>
      <c r="J74" t="s">
        <v>1608</v>
      </c>
    </row>
    <row r="75" spans="1:10" ht="30">
      <c r="A75" s="139" t="s">
        <v>87</v>
      </c>
      <c r="B75" s="230" t="s">
        <v>108</v>
      </c>
      <c r="C75" s="167" t="s">
        <v>109</v>
      </c>
      <c r="D75" s="269" t="s">
        <v>110</v>
      </c>
      <c r="E75" s="149"/>
      <c r="F75" s="175">
        <v>2022</v>
      </c>
      <c r="G75" s="140" t="s">
        <v>97</v>
      </c>
      <c r="I75" s="97">
        <v>0</v>
      </c>
      <c r="J75" t="s">
        <v>1608</v>
      </c>
    </row>
    <row r="76" spans="1:10" ht="45">
      <c r="A76" s="139" t="s">
        <v>87</v>
      </c>
      <c r="B76" s="230" t="s">
        <v>111</v>
      </c>
      <c r="C76" s="167" t="s">
        <v>1662</v>
      </c>
      <c r="D76" s="333" t="s">
        <v>113</v>
      </c>
      <c r="E76" s="149"/>
      <c r="F76" s="175">
        <v>2020</v>
      </c>
      <c r="G76" s="140" t="s">
        <v>14</v>
      </c>
      <c r="I76" s="97">
        <v>0</v>
      </c>
      <c r="J76" t="s">
        <v>1608</v>
      </c>
    </row>
    <row r="77" spans="1:10" ht="45">
      <c r="A77" s="139" t="s">
        <v>87</v>
      </c>
      <c r="B77" s="230" t="s">
        <v>180</v>
      </c>
      <c r="C77" s="167" t="s">
        <v>1187</v>
      </c>
      <c r="D77" s="333" t="s">
        <v>1180</v>
      </c>
      <c r="E77" s="149"/>
      <c r="F77" s="175">
        <v>2020</v>
      </c>
      <c r="G77" s="230" t="s">
        <v>14</v>
      </c>
      <c r="I77" s="97">
        <v>1</v>
      </c>
      <c r="J77" t="s">
        <v>1609</v>
      </c>
    </row>
    <row r="78" spans="1:10" s="97" customFormat="1" ht="45">
      <c r="A78" s="139" t="s">
        <v>87</v>
      </c>
      <c r="B78" s="230" t="s">
        <v>1506</v>
      </c>
      <c r="C78" s="167" t="s">
        <v>1186</v>
      </c>
      <c r="D78" s="333" t="s">
        <v>1185</v>
      </c>
      <c r="E78" s="149"/>
      <c r="F78" s="175">
        <v>2020</v>
      </c>
      <c r="G78" s="230" t="s">
        <v>14</v>
      </c>
      <c r="I78" s="97">
        <v>0</v>
      </c>
      <c r="J78" s="97" t="s">
        <v>1609</v>
      </c>
    </row>
    <row r="79" spans="1:10" ht="45">
      <c r="A79" s="139" t="s">
        <v>87</v>
      </c>
      <c r="B79" s="230" t="s">
        <v>1189</v>
      </c>
      <c r="C79" s="167" t="s">
        <v>1663</v>
      </c>
      <c r="D79" s="269">
        <v>0.19700000000000001</v>
      </c>
      <c r="E79" s="149"/>
      <c r="F79" s="175">
        <v>2021</v>
      </c>
      <c r="G79" s="142" t="s">
        <v>1188</v>
      </c>
      <c r="I79" s="97">
        <v>0</v>
      </c>
      <c r="J79" t="s">
        <v>1609</v>
      </c>
    </row>
    <row r="80" spans="1:10" ht="45">
      <c r="A80" s="139" t="s">
        <v>87</v>
      </c>
      <c r="B80" s="230" t="s">
        <v>177</v>
      </c>
      <c r="C80" s="167" t="s">
        <v>1664</v>
      </c>
      <c r="D80" s="269">
        <v>8.7999999999999995E-2</v>
      </c>
      <c r="E80" s="149"/>
      <c r="F80" s="175">
        <v>2020</v>
      </c>
      <c r="G80" s="230" t="s">
        <v>14</v>
      </c>
      <c r="I80" s="97">
        <v>0</v>
      </c>
      <c r="J80" t="s">
        <v>1609</v>
      </c>
    </row>
    <row r="81" spans="1:10" ht="33" customHeight="1">
      <c r="A81" s="139" t="s">
        <v>114</v>
      </c>
      <c r="B81" s="230" t="s">
        <v>115</v>
      </c>
      <c r="C81" s="167" t="s">
        <v>1666</v>
      </c>
      <c r="D81" s="269">
        <v>6.0999999999999999E-2</v>
      </c>
      <c r="E81" s="149"/>
      <c r="F81" s="253" t="s">
        <v>48</v>
      </c>
      <c r="G81" s="142" t="s">
        <v>10</v>
      </c>
      <c r="H81" s="374"/>
      <c r="I81" s="97">
        <v>1</v>
      </c>
      <c r="J81" t="s">
        <v>1608</v>
      </c>
    </row>
    <row r="82" spans="1:10" ht="33.75" customHeight="1">
      <c r="A82" s="139" t="s">
        <v>114</v>
      </c>
      <c r="B82" s="230" t="s">
        <v>117</v>
      </c>
      <c r="C82" s="142" t="s">
        <v>1665</v>
      </c>
      <c r="D82" s="391">
        <v>1.2999999999999999E-2</v>
      </c>
      <c r="E82" s="149"/>
      <c r="F82" s="175" t="s">
        <v>118</v>
      </c>
      <c r="G82" s="142" t="s">
        <v>10</v>
      </c>
      <c r="H82" s="374"/>
      <c r="I82" s="97">
        <v>1</v>
      </c>
      <c r="J82" t="s">
        <v>1608</v>
      </c>
    </row>
    <row r="83" spans="1:10" ht="45">
      <c r="A83" s="139" t="s">
        <v>114</v>
      </c>
      <c r="B83" s="230" t="s">
        <v>119</v>
      </c>
      <c r="C83" s="377" t="s">
        <v>1667</v>
      </c>
      <c r="D83" s="269">
        <v>0.435</v>
      </c>
      <c r="E83" s="149"/>
      <c r="F83" s="175">
        <v>2022</v>
      </c>
      <c r="G83" s="142" t="s">
        <v>10</v>
      </c>
      <c r="I83" s="97">
        <v>0</v>
      </c>
      <c r="J83" t="s">
        <v>1608</v>
      </c>
    </row>
    <row r="84" spans="1:10" ht="60">
      <c r="A84" s="139" t="s">
        <v>114</v>
      </c>
      <c r="B84" s="230" t="s">
        <v>121</v>
      </c>
      <c r="C84" s="377" t="s">
        <v>1668</v>
      </c>
      <c r="D84" s="269">
        <v>0.34399999999999997</v>
      </c>
      <c r="E84" s="149"/>
      <c r="F84" s="175">
        <v>2022</v>
      </c>
      <c r="G84" s="142" t="s">
        <v>10</v>
      </c>
      <c r="I84" s="97">
        <v>0</v>
      </c>
      <c r="J84" t="s">
        <v>1608</v>
      </c>
    </row>
    <row r="85" spans="1:10" ht="45">
      <c r="A85" s="139" t="s">
        <v>114</v>
      </c>
      <c r="B85" s="230" t="s">
        <v>123</v>
      </c>
      <c r="C85" s="377" t="s">
        <v>1669</v>
      </c>
      <c r="D85" s="269">
        <v>0.23400000000000001</v>
      </c>
      <c r="E85" s="149"/>
      <c r="F85" s="175">
        <v>2022</v>
      </c>
      <c r="G85" s="142" t="s">
        <v>10</v>
      </c>
      <c r="I85" s="97">
        <v>0</v>
      </c>
      <c r="J85" t="s">
        <v>1608</v>
      </c>
    </row>
    <row r="86" spans="1:10" ht="30">
      <c r="A86" s="139" t="s">
        <v>114</v>
      </c>
      <c r="B86" s="230" t="s">
        <v>125</v>
      </c>
      <c r="C86" s="167" t="s">
        <v>126</v>
      </c>
      <c r="D86" s="269">
        <v>0.251</v>
      </c>
      <c r="E86" s="149"/>
      <c r="F86" s="175" t="s">
        <v>118</v>
      </c>
      <c r="G86" s="142" t="s">
        <v>10</v>
      </c>
      <c r="I86" s="97">
        <v>0</v>
      </c>
      <c r="J86" t="s">
        <v>1608</v>
      </c>
    </row>
    <row r="87" spans="1:10" ht="30">
      <c r="A87" s="139" t="s">
        <v>114</v>
      </c>
      <c r="B87" s="230" t="s">
        <v>127</v>
      </c>
      <c r="C87" s="167" t="s">
        <v>128</v>
      </c>
      <c r="D87" s="269">
        <v>0.122</v>
      </c>
      <c r="E87" s="149"/>
      <c r="F87" s="175">
        <v>2022</v>
      </c>
      <c r="G87" s="142" t="s">
        <v>129</v>
      </c>
      <c r="I87" s="97">
        <v>1</v>
      </c>
      <c r="J87" t="s">
        <v>1608</v>
      </c>
    </row>
    <row r="88" spans="1:10" ht="30">
      <c r="A88" s="139" t="s">
        <v>114</v>
      </c>
      <c r="B88" s="230" t="s">
        <v>130</v>
      </c>
      <c r="C88" s="167" t="s">
        <v>131</v>
      </c>
      <c r="D88" s="269">
        <v>0.746</v>
      </c>
      <c r="E88" s="149"/>
      <c r="F88" s="175">
        <v>2022</v>
      </c>
      <c r="G88" s="140" t="s">
        <v>10</v>
      </c>
      <c r="H88" s="120"/>
      <c r="I88" s="97">
        <v>0</v>
      </c>
      <c r="J88" t="s">
        <v>1608</v>
      </c>
    </row>
    <row r="89" spans="1:10" ht="30">
      <c r="A89" s="379" t="s">
        <v>114</v>
      </c>
      <c r="B89" s="380" t="s">
        <v>132</v>
      </c>
      <c r="C89" s="167" t="s">
        <v>133</v>
      </c>
      <c r="D89" s="320">
        <v>35778</v>
      </c>
      <c r="E89" s="149"/>
      <c r="F89" s="175">
        <v>2023</v>
      </c>
      <c r="G89" s="142" t="s">
        <v>134</v>
      </c>
      <c r="H89" s="120"/>
      <c r="I89" s="97">
        <v>0</v>
      </c>
      <c r="J89" t="s">
        <v>1609</v>
      </c>
    </row>
    <row r="90" spans="1:10" ht="30">
      <c r="A90" s="379" t="s">
        <v>114</v>
      </c>
      <c r="B90" s="380" t="s">
        <v>135</v>
      </c>
      <c r="C90" s="167" t="s">
        <v>136</v>
      </c>
      <c r="D90" s="269">
        <v>4.8000000000000001E-2</v>
      </c>
      <c r="E90" s="149"/>
      <c r="F90" s="175" t="s">
        <v>118</v>
      </c>
      <c r="G90" s="140" t="s">
        <v>10</v>
      </c>
      <c r="H90" s="324" t="s">
        <v>137</v>
      </c>
      <c r="I90" s="97">
        <v>1</v>
      </c>
      <c r="J90" t="s">
        <v>1609</v>
      </c>
    </row>
    <row r="91" spans="1:10" s="97" customFormat="1" ht="30">
      <c r="A91" s="388" t="s">
        <v>114</v>
      </c>
      <c r="B91" s="404" t="s">
        <v>138</v>
      </c>
      <c r="C91" s="167" t="s">
        <v>1670</v>
      </c>
      <c r="D91" s="269">
        <v>0.93899999999999995</v>
      </c>
      <c r="E91" s="149"/>
      <c r="F91" s="175" t="s">
        <v>118</v>
      </c>
      <c r="G91" s="140" t="s">
        <v>10</v>
      </c>
      <c r="H91" s="324" t="s">
        <v>137</v>
      </c>
      <c r="I91" s="97">
        <v>1</v>
      </c>
      <c r="J91" s="97" t="s">
        <v>1609</v>
      </c>
    </row>
    <row r="92" spans="1:10" s="97" customFormat="1" ht="30">
      <c r="A92" s="139" t="s">
        <v>114</v>
      </c>
      <c r="B92" s="230" t="s">
        <v>140</v>
      </c>
      <c r="C92" s="167" t="s">
        <v>141</v>
      </c>
      <c r="D92" s="269">
        <v>0.28599999999999998</v>
      </c>
      <c r="E92" s="149"/>
      <c r="F92" s="175" t="s">
        <v>118</v>
      </c>
      <c r="G92" s="140" t="s">
        <v>10</v>
      </c>
      <c r="H92" s="324" t="s">
        <v>137</v>
      </c>
      <c r="I92" s="97">
        <v>1</v>
      </c>
      <c r="J92" s="97" t="s">
        <v>1609</v>
      </c>
    </row>
    <row r="93" spans="1:10" s="97" customFormat="1" ht="33" customHeight="1">
      <c r="A93" s="139" t="s">
        <v>114</v>
      </c>
      <c r="B93" s="230" t="s">
        <v>142</v>
      </c>
      <c r="C93" s="167" t="s">
        <v>143</v>
      </c>
      <c r="D93" s="269">
        <v>0.75</v>
      </c>
      <c r="E93" s="149"/>
      <c r="F93" s="175" t="s">
        <v>118</v>
      </c>
      <c r="G93" s="140" t="s">
        <v>10</v>
      </c>
      <c r="H93" s="324" t="s">
        <v>137</v>
      </c>
      <c r="I93" s="97">
        <v>1</v>
      </c>
      <c r="J93" s="97" t="s">
        <v>1609</v>
      </c>
    </row>
    <row r="94" spans="1:10" s="97" customFormat="1" ht="45">
      <c r="A94" s="139" t="s">
        <v>114</v>
      </c>
      <c r="B94" s="403" t="s">
        <v>147</v>
      </c>
      <c r="C94" s="167" t="s">
        <v>1671</v>
      </c>
      <c r="D94" s="282" t="s">
        <v>149</v>
      </c>
      <c r="E94" s="149"/>
      <c r="F94" s="175">
        <v>2023</v>
      </c>
      <c r="G94" s="142" t="s">
        <v>134</v>
      </c>
      <c r="H94" s="120"/>
      <c r="I94" s="97">
        <v>0</v>
      </c>
      <c r="J94" s="97" t="s">
        <v>1609</v>
      </c>
    </row>
    <row r="95" spans="1:10" s="97" customFormat="1" ht="30">
      <c r="A95" s="139" t="s">
        <v>144</v>
      </c>
      <c r="B95" s="230" t="s">
        <v>145</v>
      </c>
      <c r="C95" s="167" t="s">
        <v>146</v>
      </c>
      <c r="D95" s="312">
        <v>270884.01052631577</v>
      </c>
      <c r="E95" s="149"/>
      <c r="F95" s="175">
        <v>2022</v>
      </c>
      <c r="G95" s="142" t="s">
        <v>129</v>
      </c>
      <c r="I95" s="97">
        <v>0</v>
      </c>
      <c r="J95" s="97" t="s">
        <v>1609</v>
      </c>
    </row>
    <row r="96" spans="1:10" ht="30">
      <c r="A96" s="139" t="s">
        <v>150</v>
      </c>
      <c r="B96" s="230" t="s">
        <v>151</v>
      </c>
      <c r="C96" s="311" t="s">
        <v>1672</v>
      </c>
      <c r="D96" s="282" t="s">
        <v>153</v>
      </c>
      <c r="E96" s="149"/>
      <c r="F96" s="175">
        <v>2022</v>
      </c>
      <c r="G96" s="142" t="s">
        <v>10</v>
      </c>
      <c r="I96" s="97">
        <v>0</v>
      </c>
      <c r="J96" t="s">
        <v>1609</v>
      </c>
    </row>
    <row r="97" spans="1:10" ht="45">
      <c r="A97" s="139" t="s">
        <v>150</v>
      </c>
      <c r="B97" s="230" t="s">
        <v>154</v>
      </c>
      <c r="C97" s="167" t="s">
        <v>1673</v>
      </c>
      <c r="D97" s="269">
        <v>0.39</v>
      </c>
      <c r="E97" s="149"/>
      <c r="F97" s="175">
        <v>2022</v>
      </c>
      <c r="G97" s="140" t="s">
        <v>10</v>
      </c>
      <c r="I97" s="97">
        <v>0</v>
      </c>
      <c r="J97" t="s">
        <v>1609</v>
      </c>
    </row>
    <row r="98" spans="1:10" ht="30">
      <c r="A98" s="139" t="s">
        <v>150</v>
      </c>
      <c r="B98" s="230" t="s">
        <v>155</v>
      </c>
      <c r="C98" s="167" t="s">
        <v>156</v>
      </c>
      <c r="D98" s="333" t="s">
        <v>157</v>
      </c>
      <c r="E98" s="149"/>
      <c r="F98" s="175">
        <v>2022</v>
      </c>
      <c r="G98" s="140" t="s">
        <v>158</v>
      </c>
      <c r="I98" s="97">
        <v>0</v>
      </c>
      <c r="J98" t="s">
        <v>1609</v>
      </c>
    </row>
    <row r="99" spans="1:10" ht="30">
      <c r="A99" s="139" t="s">
        <v>150</v>
      </c>
      <c r="B99" s="230" t="s">
        <v>159</v>
      </c>
      <c r="C99" s="167" t="s">
        <v>160</v>
      </c>
      <c r="D99" s="333" t="s">
        <v>161</v>
      </c>
      <c r="E99" s="149"/>
      <c r="F99" s="175">
        <v>2022</v>
      </c>
      <c r="G99" s="140" t="s">
        <v>158</v>
      </c>
      <c r="I99" s="97">
        <v>0</v>
      </c>
      <c r="J99" t="s">
        <v>1609</v>
      </c>
    </row>
    <row r="100" spans="1:10" ht="30">
      <c r="A100" s="139" t="s">
        <v>150</v>
      </c>
      <c r="B100" s="230" t="s">
        <v>162</v>
      </c>
      <c r="C100" s="167" t="s">
        <v>1674</v>
      </c>
      <c r="D100" s="269">
        <v>0.154</v>
      </c>
      <c r="E100" s="149"/>
      <c r="F100" s="175">
        <v>2023</v>
      </c>
      <c r="G100" s="140" t="s">
        <v>164</v>
      </c>
      <c r="I100" s="97">
        <v>0</v>
      </c>
      <c r="J100" t="s">
        <v>1609</v>
      </c>
    </row>
    <row r="101" spans="1:10" ht="30">
      <c r="A101" s="139" t="s">
        <v>150</v>
      </c>
      <c r="B101" s="230" t="s">
        <v>165</v>
      </c>
      <c r="C101" s="167" t="s">
        <v>1675</v>
      </c>
      <c r="D101" s="269">
        <v>0.33800000000000002</v>
      </c>
      <c r="E101" s="149"/>
      <c r="F101" s="175">
        <v>2023</v>
      </c>
      <c r="G101" s="140" t="s">
        <v>164</v>
      </c>
      <c r="I101" s="97">
        <v>1</v>
      </c>
      <c r="J101" t="s">
        <v>1609</v>
      </c>
    </row>
    <row r="102" spans="1:10" ht="45">
      <c r="A102" s="139" t="s">
        <v>150</v>
      </c>
      <c r="B102" s="230" t="s">
        <v>167</v>
      </c>
      <c r="C102" s="167" t="s">
        <v>1676</v>
      </c>
      <c r="D102" s="333">
        <v>1</v>
      </c>
      <c r="E102" s="149"/>
      <c r="F102" s="175">
        <v>2023</v>
      </c>
      <c r="G102" s="140" t="s">
        <v>164</v>
      </c>
      <c r="H102" s="374" t="s">
        <v>169</v>
      </c>
      <c r="I102" s="97">
        <v>1</v>
      </c>
      <c r="J102" t="s">
        <v>1609</v>
      </c>
    </row>
    <row r="103" spans="1:10" ht="30">
      <c r="A103" s="139" t="s">
        <v>150</v>
      </c>
      <c r="B103" s="230" t="s">
        <v>170</v>
      </c>
      <c r="C103" s="167" t="s">
        <v>1677</v>
      </c>
      <c r="D103" s="269">
        <v>0.79500000000000004</v>
      </c>
      <c r="E103" s="149"/>
      <c r="F103" s="175">
        <v>2023</v>
      </c>
      <c r="G103" s="140" t="s">
        <v>164</v>
      </c>
      <c r="I103" s="97">
        <v>1</v>
      </c>
      <c r="J103" t="s">
        <v>1609</v>
      </c>
    </row>
    <row r="104" spans="1:10" ht="30">
      <c r="A104" s="139" t="s">
        <v>150</v>
      </c>
      <c r="B104" s="230" t="s">
        <v>188</v>
      </c>
      <c r="C104" s="167" t="s">
        <v>1386</v>
      </c>
      <c r="D104" s="269">
        <v>0.317</v>
      </c>
      <c r="E104" s="149"/>
      <c r="F104" s="175">
        <v>2023</v>
      </c>
      <c r="G104" s="142" t="s">
        <v>1488</v>
      </c>
      <c r="I104" s="97">
        <v>0</v>
      </c>
      <c r="J104" t="s">
        <v>1609</v>
      </c>
    </row>
    <row r="105" spans="1:10" ht="30">
      <c r="A105" s="139" t="s">
        <v>150</v>
      </c>
      <c r="B105" s="230" t="s">
        <v>187</v>
      </c>
      <c r="C105" s="167" t="s">
        <v>1385</v>
      </c>
      <c r="D105" s="269">
        <v>4.3999999999999997E-2</v>
      </c>
      <c r="E105" s="149"/>
      <c r="F105" s="175">
        <v>2022</v>
      </c>
      <c r="G105" s="142" t="s">
        <v>1488</v>
      </c>
      <c r="I105" s="97">
        <v>0</v>
      </c>
      <c r="J105" t="s">
        <v>1609</v>
      </c>
    </row>
    <row r="106" spans="1:10" ht="15">
      <c r="A106" s="140"/>
      <c r="B106" s="140"/>
      <c r="C106" s="140"/>
      <c r="D106" s="140"/>
      <c r="E106" s="149"/>
      <c r="F106" s="119"/>
      <c r="G106" s="142"/>
    </row>
  </sheetData>
  <conditionalFormatting sqref="F8:F13 F15 F26:F106">
    <cfRule type="cellIs" dxfId="4" priority="5" operator="equal">
      <formula>2019</formula>
    </cfRule>
  </conditionalFormatting>
  <conditionalFormatting sqref="I1:I1048576">
    <cfRule type="cellIs" dxfId="3" priority="3" operator="equal">
      <formula>0</formula>
    </cfRule>
    <cfRule type="cellIs" dxfId="2" priority="4" operator="equal">
      <formula>1</formula>
    </cfRule>
  </conditionalFormatting>
  <conditionalFormatting sqref="J2:J105">
    <cfRule type="cellIs" dxfId="1" priority="1" operator="equal">
      <formula>"Y"</formula>
    </cfRule>
    <cfRule type="cellIs" dxfId="0" priority="2" operator="equal">
      <formula>"N"</formula>
    </cfRule>
  </conditionalFormatting>
  <pageMargins left="0.25" right="0.25"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91">
    <tabColor rgb="FFFFC000"/>
    <outlinePr summaryBelow="0" summaryRight="0"/>
  </sheetPr>
  <dimension ref="A1:D115"/>
  <sheetViews>
    <sheetView workbookViewId="0">
      <selection activeCell="B113" sqref="B113"/>
    </sheetView>
  </sheetViews>
  <sheetFormatPr defaultColWidth="14.42578125" defaultRowHeight="15" customHeight="1"/>
  <cols>
    <col min="1" max="1" width="19.28515625" customWidth="1"/>
    <col min="2" max="6" width="14.42578125" customWidth="1"/>
  </cols>
  <sheetData>
    <row r="1" spans="1:4" ht="12.75">
      <c r="A1" s="168" t="s">
        <v>189</v>
      </c>
      <c r="B1" s="568" t="s">
        <v>193</v>
      </c>
      <c r="C1" s="569"/>
      <c r="D1" s="570"/>
    </row>
    <row r="2" spans="1:4" ht="12.75">
      <c r="A2" s="168" t="s">
        <v>194</v>
      </c>
      <c r="B2" s="538" t="s">
        <v>42</v>
      </c>
      <c r="C2" s="566"/>
      <c r="D2" s="567"/>
    </row>
    <row r="3" spans="1:4" ht="12.75">
      <c r="A3" s="579" t="s">
        <v>196</v>
      </c>
      <c r="B3" s="514" t="s">
        <v>43</v>
      </c>
      <c r="C3" s="515"/>
      <c r="D3" s="516"/>
    </row>
    <row r="4" spans="1:4" ht="12.75">
      <c r="A4" s="580"/>
      <c r="B4" s="517"/>
      <c r="C4" s="518"/>
      <c r="D4" s="519"/>
    </row>
    <row r="5" spans="1:4" ht="12.75">
      <c r="A5" s="580"/>
      <c r="B5" s="517"/>
      <c r="C5" s="518"/>
      <c r="D5" s="519"/>
    </row>
    <row r="6" spans="1:4" ht="12.75">
      <c r="A6" s="580"/>
      <c r="B6" s="517"/>
      <c r="C6" s="518"/>
      <c r="D6" s="519"/>
    </row>
    <row r="7" spans="1:4" ht="12.75">
      <c r="A7" s="581"/>
      <c r="B7" s="520"/>
      <c r="C7" s="521"/>
      <c r="D7" s="522"/>
    </row>
    <row r="8" spans="1:4" ht="25.5">
      <c r="A8" s="169" t="s">
        <v>198</v>
      </c>
      <c r="B8" s="535" t="s">
        <v>356</v>
      </c>
      <c r="C8" s="590"/>
      <c r="D8" s="591"/>
    </row>
    <row r="9" spans="1:4" ht="30" customHeight="1">
      <c r="A9" s="323" t="s">
        <v>200</v>
      </c>
      <c r="B9" s="551" t="s">
        <v>357</v>
      </c>
      <c r="C9" s="552"/>
      <c r="D9" s="553"/>
    </row>
    <row r="10" spans="1:4" ht="12.75">
      <c r="A10" s="338" t="s">
        <v>314</v>
      </c>
      <c r="B10" s="582">
        <v>2021</v>
      </c>
      <c r="C10" s="536"/>
      <c r="D10" s="537"/>
    </row>
    <row r="11" spans="1:4" ht="12.75">
      <c r="A11" s="511" t="s">
        <v>202</v>
      </c>
      <c r="B11" s="514" t="s">
        <v>358</v>
      </c>
      <c r="C11" s="515"/>
      <c r="D11" s="516"/>
    </row>
    <row r="12" spans="1:4" ht="12.75">
      <c r="A12" s="578"/>
      <c r="B12" s="517"/>
      <c r="C12" s="518"/>
      <c r="D12" s="519"/>
    </row>
    <row r="13" spans="1:4" ht="12.75">
      <c r="A13" s="513"/>
      <c r="B13" s="520"/>
      <c r="C13" s="521"/>
      <c r="D13" s="522"/>
    </row>
    <row r="14" spans="1:4" ht="15.75" customHeight="1"/>
    <row r="15" spans="1:4" ht="15.75" customHeight="1">
      <c r="B15" s="589" t="s">
        <v>359</v>
      </c>
      <c r="C15" s="589" t="s">
        <v>1588</v>
      </c>
    </row>
    <row r="16" spans="1:4" ht="15.75" customHeight="1">
      <c r="B16" s="589"/>
      <c r="C16" s="589"/>
    </row>
    <row r="17" spans="1:3" ht="15.75" customHeight="1">
      <c r="A17" s="155" t="s">
        <v>216</v>
      </c>
      <c r="B17" s="180">
        <v>55414</v>
      </c>
      <c r="C17">
        <f>RANK(B17,$B$17:$B$111)</f>
        <v>23</v>
      </c>
    </row>
    <row r="18" spans="1:3" ht="15.75" customHeight="1">
      <c r="A18" s="155" t="s">
        <v>217</v>
      </c>
      <c r="B18" s="180">
        <v>55354</v>
      </c>
      <c r="C18">
        <f t="shared" ref="C18:C81" si="0">RANK(B18,$B$17:$B$111)</f>
        <v>24</v>
      </c>
    </row>
    <row r="19" spans="1:3" ht="15.75" customHeight="1">
      <c r="A19" s="155" t="s">
        <v>218</v>
      </c>
      <c r="B19" s="180">
        <v>40258</v>
      </c>
      <c r="C19">
        <f t="shared" si="0"/>
        <v>88</v>
      </c>
    </row>
    <row r="20" spans="1:3" ht="15.75" customHeight="1">
      <c r="A20" s="155" t="s">
        <v>219</v>
      </c>
      <c r="B20" s="180">
        <v>51884</v>
      </c>
      <c r="C20">
        <f t="shared" si="0"/>
        <v>39</v>
      </c>
    </row>
    <row r="21" spans="1:3" ht="15.75" customHeight="1">
      <c r="A21" s="155" t="s">
        <v>220</v>
      </c>
      <c r="B21" s="180">
        <v>64593</v>
      </c>
      <c r="C21">
        <f t="shared" si="0"/>
        <v>12</v>
      </c>
    </row>
    <row r="22" spans="1:3" ht="15.75" customHeight="1">
      <c r="A22" s="155" t="s">
        <v>221</v>
      </c>
      <c r="B22" s="180">
        <v>55426</v>
      </c>
      <c r="C22">
        <f t="shared" si="0"/>
        <v>22</v>
      </c>
    </row>
    <row r="23" spans="1:3" ht="15.75" customHeight="1">
      <c r="A23" s="155" t="s">
        <v>223</v>
      </c>
      <c r="B23" s="180">
        <v>46110</v>
      </c>
      <c r="C23">
        <f t="shared" si="0"/>
        <v>61</v>
      </c>
    </row>
    <row r="24" spans="1:3" ht="15.75" customHeight="1">
      <c r="A24" s="155" t="s">
        <v>224</v>
      </c>
      <c r="B24" s="180">
        <v>54223</v>
      </c>
      <c r="C24">
        <f t="shared" si="0"/>
        <v>29</v>
      </c>
    </row>
    <row r="25" spans="1:3" ht="15.75" customHeight="1">
      <c r="A25" s="155" t="s">
        <v>225</v>
      </c>
      <c r="B25" s="180">
        <v>44794</v>
      </c>
      <c r="C25">
        <f t="shared" si="0"/>
        <v>71</v>
      </c>
    </row>
    <row r="26" spans="1:3" ht="15.75" customHeight="1">
      <c r="A26" s="155" t="s">
        <v>226</v>
      </c>
      <c r="B26" s="180">
        <v>44280</v>
      </c>
      <c r="C26">
        <f t="shared" si="0"/>
        <v>74</v>
      </c>
    </row>
    <row r="27" spans="1:3" ht="15.75" customHeight="1">
      <c r="A27" s="155" t="s">
        <v>227</v>
      </c>
      <c r="B27" s="180">
        <v>69132</v>
      </c>
      <c r="C27">
        <f t="shared" si="0"/>
        <v>6</v>
      </c>
    </row>
    <row r="28" spans="1:3" ht="15.75" customHeight="1">
      <c r="A28" s="155" t="s">
        <v>228</v>
      </c>
      <c r="B28" s="180">
        <v>52692</v>
      </c>
      <c r="C28">
        <f t="shared" si="0"/>
        <v>32</v>
      </c>
    </row>
    <row r="29" spans="1:3" ht="15.75" customHeight="1">
      <c r="A29" s="155" t="s">
        <v>229</v>
      </c>
      <c r="B29" s="180">
        <v>41938</v>
      </c>
      <c r="C29">
        <f t="shared" si="0"/>
        <v>84</v>
      </c>
    </row>
    <row r="30" spans="1:3" ht="15.75" customHeight="1">
      <c r="A30" s="155" t="s">
        <v>230</v>
      </c>
      <c r="B30" s="180">
        <v>38709</v>
      </c>
      <c r="C30">
        <f t="shared" si="0"/>
        <v>91</v>
      </c>
    </row>
    <row r="31" spans="1:3" ht="15.75" customHeight="1">
      <c r="A31" s="155" t="s">
        <v>231</v>
      </c>
      <c r="B31" s="180">
        <v>41558</v>
      </c>
      <c r="C31">
        <f t="shared" si="0"/>
        <v>86</v>
      </c>
    </row>
    <row r="32" spans="1:3" ht="15.75" customHeight="1">
      <c r="A32" s="155" t="s">
        <v>232</v>
      </c>
      <c r="B32" s="180">
        <v>52626</v>
      </c>
      <c r="C32">
        <f t="shared" si="0"/>
        <v>34</v>
      </c>
    </row>
    <row r="33" spans="1:3" ht="15.75" customHeight="1">
      <c r="A33" s="155" t="s">
        <v>233</v>
      </c>
      <c r="B33" s="180">
        <v>52136</v>
      </c>
      <c r="C33">
        <f t="shared" si="0"/>
        <v>37</v>
      </c>
    </row>
    <row r="34" spans="1:3" ht="15.75" customHeight="1">
      <c r="A34" s="155" t="s">
        <v>234</v>
      </c>
      <c r="B34" s="180">
        <v>52630</v>
      </c>
      <c r="C34">
        <f t="shared" si="0"/>
        <v>33</v>
      </c>
    </row>
    <row r="35" spans="1:3" ht="15.75" customHeight="1">
      <c r="A35" s="155" t="s">
        <v>235</v>
      </c>
      <c r="B35" s="180">
        <v>66047</v>
      </c>
      <c r="C35">
        <f t="shared" si="0"/>
        <v>10</v>
      </c>
    </row>
    <row r="36" spans="1:3" ht="15.75" customHeight="1">
      <c r="A36" s="155" t="s">
        <v>236</v>
      </c>
      <c r="B36" s="180">
        <v>43817</v>
      </c>
      <c r="C36">
        <f t="shared" si="0"/>
        <v>75</v>
      </c>
    </row>
    <row r="37" spans="1:3" ht="15.75" customHeight="1">
      <c r="A37" s="155" t="s">
        <v>237</v>
      </c>
      <c r="B37" s="180">
        <v>45728</v>
      </c>
      <c r="C37">
        <f t="shared" si="0"/>
        <v>62</v>
      </c>
    </row>
    <row r="38" spans="1:3" ht="15.75" customHeight="1">
      <c r="A38" s="155" t="s">
        <v>238</v>
      </c>
      <c r="B38" s="180">
        <v>61388</v>
      </c>
      <c r="C38">
        <f t="shared" si="0"/>
        <v>16</v>
      </c>
    </row>
    <row r="39" spans="1:3" ht="15.75" customHeight="1">
      <c r="A39" s="155" t="s">
        <v>239</v>
      </c>
      <c r="B39" s="180">
        <v>50245</v>
      </c>
      <c r="C39">
        <f t="shared" si="0"/>
        <v>45</v>
      </c>
    </row>
    <row r="40" spans="1:3" ht="15.75" customHeight="1">
      <c r="A40" s="155" t="s">
        <v>240</v>
      </c>
      <c r="B40" s="180">
        <v>69729</v>
      </c>
      <c r="C40">
        <f t="shared" si="0"/>
        <v>5</v>
      </c>
    </row>
    <row r="41" spans="1:3" ht="15.75" customHeight="1">
      <c r="A41" s="155" t="s">
        <v>241</v>
      </c>
      <c r="B41" s="180">
        <v>43464</v>
      </c>
      <c r="C41">
        <f t="shared" si="0"/>
        <v>78</v>
      </c>
    </row>
    <row r="42" spans="1:3" ht="15.75" customHeight="1">
      <c r="A42" s="155" t="s">
        <v>242</v>
      </c>
      <c r="B42" s="180">
        <v>52189</v>
      </c>
      <c r="C42">
        <f t="shared" si="0"/>
        <v>36</v>
      </c>
    </row>
    <row r="43" spans="1:3" ht="15.75" customHeight="1">
      <c r="A43" s="155" t="s">
        <v>243</v>
      </c>
      <c r="B43" s="180">
        <v>49615</v>
      </c>
      <c r="C43">
        <f t="shared" si="0"/>
        <v>48</v>
      </c>
    </row>
    <row r="44" spans="1:3" ht="15.75" customHeight="1">
      <c r="A44" s="155" t="s">
        <v>244</v>
      </c>
      <c r="B44" s="180">
        <v>54061</v>
      </c>
      <c r="C44">
        <f t="shared" si="0"/>
        <v>30</v>
      </c>
    </row>
    <row r="45" spans="1:3" ht="15.75" customHeight="1">
      <c r="A45" s="155" t="s">
        <v>245</v>
      </c>
      <c r="B45" s="180">
        <v>44917</v>
      </c>
      <c r="C45">
        <f t="shared" si="0"/>
        <v>70</v>
      </c>
    </row>
    <row r="46" spans="1:3" ht="15.75" customHeight="1">
      <c r="A46" s="155" t="s">
        <v>246</v>
      </c>
      <c r="B46" s="180">
        <v>47361</v>
      </c>
      <c r="C46">
        <f t="shared" si="0"/>
        <v>58</v>
      </c>
    </row>
    <row r="47" spans="1:3" ht="15.75" customHeight="1">
      <c r="A47" s="155" t="s">
        <v>247</v>
      </c>
      <c r="B47" s="180">
        <v>45150</v>
      </c>
      <c r="C47">
        <f t="shared" si="0"/>
        <v>67</v>
      </c>
    </row>
    <row r="48" spans="1:3" ht="15.75" customHeight="1">
      <c r="A48" s="155" t="s">
        <v>248</v>
      </c>
      <c r="B48" s="180">
        <v>45275</v>
      </c>
      <c r="C48">
        <f t="shared" si="0"/>
        <v>66</v>
      </c>
    </row>
    <row r="49" spans="1:3" ht="15.75" customHeight="1">
      <c r="A49" s="155" t="s">
        <v>249</v>
      </c>
      <c r="B49" s="180">
        <v>61050</v>
      </c>
      <c r="C49">
        <f t="shared" si="0"/>
        <v>17</v>
      </c>
    </row>
    <row r="50" spans="1:3" ht="15.75" customHeight="1">
      <c r="A50" s="155" t="s">
        <v>250</v>
      </c>
      <c r="B50" s="180">
        <v>29650</v>
      </c>
      <c r="C50">
        <f t="shared" si="0"/>
        <v>95</v>
      </c>
    </row>
    <row r="51" spans="1:3" ht="15.75" customHeight="1">
      <c r="A51" s="155" t="s">
        <v>251</v>
      </c>
      <c r="B51" s="180">
        <v>41138</v>
      </c>
      <c r="C51">
        <f t="shared" si="0"/>
        <v>87</v>
      </c>
    </row>
    <row r="52" spans="1:3" ht="15.75" customHeight="1">
      <c r="A52" s="155" t="s">
        <v>252</v>
      </c>
      <c r="B52" s="180">
        <v>45092</v>
      </c>
      <c r="C52">
        <f t="shared" si="0"/>
        <v>69</v>
      </c>
    </row>
    <row r="53" spans="1:3" ht="15.75" customHeight="1">
      <c r="A53" s="155" t="s">
        <v>253</v>
      </c>
      <c r="B53" s="180">
        <v>49101</v>
      </c>
      <c r="C53">
        <f t="shared" si="0"/>
        <v>51</v>
      </c>
    </row>
    <row r="54" spans="1:3" ht="15.75" customHeight="1">
      <c r="A54" s="155" t="s">
        <v>254</v>
      </c>
      <c r="B54" s="180">
        <v>39952</v>
      </c>
      <c r="C54">
        <f t="shared" si="0"/>
        <v>89</v>
      </c>
    </row>
    <row r="55" spans="1:3" ht="15.75" customHeight="1">
      <c r="A55" s="155" t="s">
        <v>255</v>
      </c>
      <c r="B55" s="180">
        <v>47885</v>
      </c>
      <c r="C55">
        <f t="shared" si="0"/>
        <v>55</v>
      </c>
    </row>
    <row r="56" spans="1:3" ht="15.75" customHeight="1">
      <c r="A56" s="155" t="s">
        <v>256</v>
      </c>
      <c r="B56" s="180">
        <v>43444</v>
      </c>
      <c r="C56">
        <f t="shared" si="0"/>
        <v>79</v>
      </c>
    </row>
    <row r="57" spans="1:3" ht="15.75" customHeight="1">
      <c r="A57" s="155" t="s">
        <v>257</v>
      </c>
      <c r="B57" s="180">
        <v>48527</v>
      </c>
      <c r="C57">
        <f t="shared" si="0"/>
        <v>53</v>
      </c>
    </row>
    <row r="58" spans="1:3" ht="15.75" customHeight="1">
      <c r="A58" s="155" t="s">
        <v>258</v>
      </c>
      <c r="B58" s="180">
        <v>46535</v>
      </c>
      <c r="C58">
        <f t="shared" si="0"/>
        <v>59</v>
      </c>
    </row>
    <row r="59" spans="1:3" ht="15.75" customHeight="1">
      <c r="A59" s="155" t="s">
        <v>259</v>
      </c>
      <c r="B59" s="180">
        <v>49745</v>
      </c>
      <c r="C59">
        <f t="shared" si="0"/>
        <v>46</v>
      </c>
    </row>
    <row r="60" spans="1:3" ht="15.75" customHeight="1">
      <c r="A60" s="155" t="s">
        <v>260</v>
      </c>
      <c r="B60" s="180">
        <v>41890</v>
      </c>
      <c r="C60">
        <f t="shared" si="0"/>
        <v>85</v>
      </c>
    </row>
    <row r="61" spans="1:3" ht="15.75" customHeight="1">
      <c r="A61" s="155" t="s">
        <v>261</v>
      </c>
      <c r="B61" s="180">
        <v>54371</v>
      </c>
      <c r="C61">
        <f t="shared" si="0"/>
        <v>27</v>
      </c>
    </row>
    <row r="62" spans="1:3" ht="15.75" customHeight="1">
      <c r="A62" s="155" t="s">
        <v>262</v>
      </c>
      <c r="B62" s="180">
        <v>42552</v>
      </c>
      <c r="C62">
        <f t="shared" si="0"/>
        <v>83</v>
      </c>
    </row>
    <row r="63" spans="1:3" ht="15.75" customHeight="1">
      <c r="A63" s="155" t="s">
        <v>263</v>
      </c>
      <c r="B63" s="180">
        <v>62911</v>
      </c>
      <c r="C63">
        <f t="shared" si="0"/>
        <v>15</v>
      </c>
    </row>
    <row r="64" spans="1:3" ht="15.75" customHeight="1">
      <c r="A64" s="155" t="s">
        <v>264</v>
      </c>
      <c r="B64" s="180">
        <v>34923</v>
      </c>
      <c r="C64">
        <f t="shared" si="0"/>
        <v>94</v>
      </c>
    </row>
    <row r="65" spans="1:3" ht="15.75" customHeight="1">
      <c r="A65" s="155" t="s">
        <v>265</v>
      </c>
      <c r="B65" s="180">
        <v>43025</v>
      </c>
      <c r="C65">
        <f t="shared" si="0"/>
        <v>80</v>
      </c>
    </row>
    <row r="66" spans="1:3" ht="15.75" customHeight="1">
      <c r="A66" s="155" t="s">
        <v>266</v>
      </c>
      <c r="B66" s="180">
        <v>45721</v>
      </c>
      <c r="C66">
        <f t="shared" si="0"/>
        <v>63</v>
      </c>
    </row>
    <row r="67" spans="1:3" ht="15.75" customHeight="1">
      <c r="A67" s="155" t="s">
        <v>267</v>
      </c>
      <c r="B67" s="180">
        <v>38664</v>
      </c>
      <c r="C67">
        <f t="shared" si="0"/>
        <v>92</v>
      </c>
    </row>
    <row r="68" spans="1:3" ht="15.75" customHeight="1">
      <c r="A68" s="155" t="s">
        <v>268</v>
      </c>
      <c r="B68" s="180">
        <v>57455</v>
      </c>
      <c r="C68">
        <f t="shared" si="0"/>
        <v>21</v>
      </c>
    </row>
    <row r="69" spans="1:3" ht="15.75" customHeight="1">
      <c r="A69" s="155" t="s">
        <v>269</v>
      </c>
      <c r="B69" s="180">
        <v>66151</v>
      </c>
      <c r="C69">
        <f t="shared" si="0"/>
        <v>9</v>
      </c>
    </row>
    <row r="70" spans="1:3" ht="15.75" customHeight="1">
      <c r="A70" s="155" t="s">
        <v>270</v>
      </c>
      <c r="B70" s="180">
        <v>51253</v>
      </c>
      <c r="C70">
        <f t="shared" si="0"/>
        <v>43</v>
      </c>
    </row>
    <row r="71" spans="1:3" ht="15.75" customHeight="1">
      <c r="A71" s="155" t="s">
        <v>271</v>
      </c>
      <c r="B71" s="180">
        <v>42691</v>
      </c>
      <c r="C71">
        <f t="shared" si="0"/>
        <v>82</v>
      </c>
    </row>
    <row r="72" spans="1:3" ht="15.75" customHeight="1">
      <c r="A72" s="155" t="s">
        <v>272</v>
      </c>
      <c r="B72" s="180">
        <v>43605</v>
      </c>
      <c r="C72">
        <f t="shared" si="0"/>
        <v>77</v>
      </c>
    </row>
    <row r="73" spans="1:3" ht="15.75" customHeight="1">
      <c r="A73" s="155" t="s">
        <v>273</v>
      </c>
      <c r="B73" s="180">
        <v>51526</v>
      </c>
      <c r="C73">
        <f t="shared" si="0"/>
        <v>41</v>
      </c>
    </row>
    <row r="74" spans="1:3" ht="15.75" customHeight="1">
      <c r="A74" s="155" t="s">
        <v>274</v>
      </c>
      <c r="B74" s="180">
        <v>53148</v>
      </c>
      <c r="C74">
        <f t="shared" si="0"/>
        <v>31</v>
      </c>
    </row>
    <row r="75" spans="1:3" ht="15.75" customHeight="1">
      <c r="A75" s="155" t="s">
        <v>275</v>
      </c>
      <c r="B75" s="180">
        <v>60036</v>
      </c>
      <c r="C75">
        <f t="shared" si="0"/>
        <v>19</v>
      </c>
    </row>
    <row r="76" spans="1:3" ht="15.75" customHeight="1">
      <c r="A76" s="155" t="s">
        <v>276</v>
      </c>
      <c r="B76" s="180">
        <v>66353</v>
      </c>
      <c r="C76">
        <f t="shared" si="0"/>
        <v>8</v>
      </c>
    </row>
    <row r="77" spans="1:3" ht="15.75" customHeight="1">
      <c r="A77" s="155" t="s">
        <v>277</v>
      </c>
      <c r="B77" s="180">
        <v>54420</v>
      </c>
      <c r="C77">
        <f t="shared" si="0"/>
        <v>26</v>
      </c>
    </row>
    <row r="78" spans="1:3" ht="15.75" customHeight="1">
      <c r="A78" s="155" t="s">
        <v>278</v>
      </c>
      <c r="B78" s="180">
        <v>48488</v>
      </c>
      <c r="C78">
        <f t="shared" si="0"/>
        <v>54</v>
      </c>
    </row>
    <row r="79" spans="1:3" ht="15.75" customHeight="1">
      <c r="A79" s="155" t="s">
        <v>279</v>
      </c>
      <c r="B79" s="180">
        <v>63768</v>
      </c>
      <c r="C79">
        <f t="shared" si="0"/>
        <v>14</v>
      </c>
    </row>
    <row r="80" spans="1:3" ht="15.75" customHeight="1">
      <c r="A80" s="155" t="s">
        <v>280</v>
      </c>
      <c r="B80" s="180">
        <v>64926</v>
      </c>
      <c r="C80">
        <f t="shared" si="0"/>
        <v>11</v>
      </c>
    </row>
    <row r="81" spans="1:3" ht="15.75" customHeight="1">
      <c r="A81" s="155" t="s">
        <v>281</v>
      </c>
      <c r="B81" s="180">
        <v>45133</v>
      </c>
      <c r="C81">
        <f t="shared" si="0"/>
        <v>68</v>
      </c>
    </row>
    <row r="82" spans="1:3" ht="15.75" customHeight="1">
      <c r="A82" s="155" t="s">
        <v>282</v>
      </c>
      <c r="B82" s="180">
        <v>45606</v>
      </c>
      <c r="C82">
        <f t="shared" ref="C82:C111" si="1">RANK(B82,$B$17:$B$111)</f>
        <v>64</v>
      </c>
    </row>
    <row r="83" spans="1:3" ht="15.75" customHeight="1">
      <c r="A83" s="155" t="s">
        <v>283</v>
      </c>
      <c r="B83" s="180">
        <v>39737</v>
      </c>
      <c r="C83">
        <f t="shared" si="1"/>
        <v>90</v>
      </c>
    </row>
    <row r="84" spans="1:3" ht="15.75" customHeight="1">
      <c r="A84" s="155" t="s">
        <v>284</v>
      </c>
      <c r="B84" s="180">
        <v>51786</v>
      </c>
      <c r="C84">
        <f t="shared" si="1"/>
        <v>40</v>
      </c>
    </row>
    <row r="85" spans="1:3" ht="15.75" customHeight="1">
      <c r="A85" s="155" t="s">
        <v>285</v>
      </c>
      <c r="B85" s="180">
        <v>42931</v>
      </c>
      <c r="C85">
        <f t="shared" si="1"/>
        <v>81</v>
      </c>
    </row>
    <row r="86" spans="1:3" ht="15.75" customHeight="1">
      <c r="A86" s="155" t="s">
        <v>286</v>
      </c>
      <c r="B86" s="180">
        <v>49446</v>
      </c>
      <c r="C86">
        <f t="shared" si="1"/>
        <v>49</v>
      </c>
    </row>
    <row r="87" spans="1:3" ht="15.75" customHeight="1">
      <c r="A87" s="155" t="s">
        <v>287</v>
      </c>
      <c r="B87" s="180">
        <v>49228</v>
      </c>
      <c r="C87">
        <f t="shared" si="1"/>
        <v>50</v>
      </c>
    </row>
    <row r="88" spans="1:3" ht="15.75" customHeight="1">
      <c r="A88" s="155" t="s">
        <v>288</v>
      </c>
      <c r="B88" s="180">
        <v>48872</v>
      </c>
      <c r="C88">
        <f t="shared" si="1"/>
        <v>52</v>
      </c>
    </row>
    <row r="89" spans="1:3" ht="15.75" customHeight="1">
      <c r="A89" s="155" t="s">
        <v>289</v>
      </c>
      <c r="B89" s="180">
        <v>60044</v>
      </c>
      <c r="C89">
        <f t="shared" si="1"/>
        <v>18</v>
      </c>
    </row>
    <row r="90" spans="1:3" ht="15.75" customHeight="1">
      <c r="A90" s="155" t="s">
        <v>290</v>
      </c>
      <c r="B90" s="180">
        <v>67597</v>
      </c>
      <c r="C90">
        <f t="shared" si="1"/>
        <v>7</v>
      </c>
    </row>
    <row r="91" spans="1:3" ht="15.75" customHeight="1">
      <c r="A91" s="155" t="s">
        <v>291</v>
      </c>
      <c r="B91" s="180">
        <v>72985</v>
      </c>
      <c r="C91">
        <f t="shared" si="1"/>
        <v>4</v>
      </c>
    </row>
    <row r="92" spans="1:3" ht="15.75" customHeight="1">
      <c r="A92" s="155" t="s">
        <v>292</v>
      </c>
      <c r="B92" s="180">
        <v>38409</v>
      </c>
      <c r="C92">
        <f t="shared" si="1"/>
        <v>93</v>
      </c>
    </row>
    <row r="93" spans="1:3" ht="15.75" customHeight="1">
      <c r="A93" s="155" t="s">
        <v>293</v>
      </c>
      <c r="B93" s="180">
        <v>47835</v>
      </c>
      <c r="C93">
        <f t="shared" si="1"/>
        <v>56</v>
      </c>
    </row>
    <row r="94" spans="1:3" ht="15.75" customHeight="1">
      <c r="A94" s="155" t="s">
        <v>294</v>
      </c>
      <c r="B94" s="180">
        <v>54363</v>
      </c>
      <c r="C94">
        <f t="shared" si="1"/>
        <v>28</v>
      </c>
    </row>
    <row r="95" spans="1:3" ht="15.75" customHeight="1">
      <c r="A95" s="155" t="s">
        <v>295</v>
      </c>
      <c r="B95" s="180">
        <v>55015</v>
      </c>
      <c r="C95">
        <f t="shared" si="1"/>
        <v>25</v>
      </c>
    </row>
    <row r="96" spans="1:3" ht="15.75" customHeight="1">
      <c r="A96" s="155" t="s">
        <v>296</v>
      </c>
      <c r="B96" s="180">
        <v>52018</v>
      </c>
      <c r="C96">
        <f t="shared" si="1"/>
        <v>38</v>
      </c>
    </row>
    <row r="97" spans="1:3" ht="15.75" customHeight="1">
      <c r="A97" s="155" t="s">
        <v>297</v>
      </c>
      <c r="B97" s="180">
        <v>51460</v>
      </c>
      <c r="C97">
        <f t="shared" si="1"/>
        <v>42</v>
      </c>
    </row>
    <row r="98" spans="1:3" ht="15.75" customHeight="1">
      <c r="A98" s="155" t="s">
        <v>298</v>
      </c>
      <c r="B98" s="180">
        <v>49661</v>
      </c>
      <c r="C98">
        <f t="shared" si="1"/>
        <v>47</v>
      </c>
    </row>
    <row r="99" spans="1:3" ht="15.75" customHeight="1">
      <c r="A99" s="155" t="s">
        <v>299</v>
      </c>
      <c r="B99" s="180">
        <v>73517</v>
      </c>
      <c r="C99">
        <f t="shared" si="1"/>
        <v>3</v>
      </c>
    </row>
    <row r="100" spans="1:3" ht="15.75" customHeight="1">
      <c r="A100" s="155" t="s">
        <v>300</v>
      </c>
      <c r="B100" s="180">
        <v>63783</v>
      </c>
      <c r="C100">
        <f t="shared" si="1"/>
        <v>13</v>
      </c>
    </row>
    <row r="101" spans="1:3" ht="15.75" customHeight="1">
      <c r="A101" s="155" t="s">
        <v>301</v>
      </c>
      <c r="B101" s="180">
        <v>58274</v>
      </c>
      <c r="C101">
        <f t="shared" si="1"/>
        <v>20</v>
      </c>
    </row>
    <row r="102" spans="1:3" ht="15.75" customHeight="1">
      <c r="A102" s="155" t="s">
        <v>302</v>
      </c>
      <c r="B102" s="180">
        <v>47610</v>
      </c>
      <c r="C102">
        <f t="shared" si="1"/>
        <v>57</v>
      </c>
    </row>
    <row r="103" spans="1:3" ht="15.75" customHeight="1">
      <c r="A103" s="155" t="s">
        <v>303</v>
      </c>
      <c r="B103" s="180">
        <v>50868</v>
      </c>
      <c r="C103">
        <f t="shared" si="1"/>
        <v>44</v>
      </c>
    </row>
    <row r="104" spans="1:3" ht="15.75" customHeight="1">
      <c r="A104" s="155" t="s">
        <v>304</v>
      </c>
      <c r="B104" s="180">
        <v>44444</v>
      </c>
      <c r="C104">
        <f t="shared" si="1"/>
        <v>73</v>
      </c>
    </row>
    <row r="105" spans="1:3" ht="15.75" customHeight="1">
      <c r="A105" s="155" t="s">
        <v>305</v>
      </c>
      <c r="B105" s="180">
        <v>46189</v>
      </c>
      <c r="C105">
        <f t="shared" si="1"/>
        <v>60</v>
      </c>
    </row>
    <row r="106" spans="1:3" ht="15.75" customHeight="1">
      <c r="A106" s="155" t="s">
        <v>306</v>
      </c>
      <c r="B106" s="180">
        <v>52503</v>
      </c>
      <c r="C106">
        <f t="shared" si="1"/>
        <v>35</v>
      </c>
    </row>
    <row r="107" spans="1:3" ht="15.75" customHeight="1">
      <c r="A107" s="155" t="s">
        <v>307</v>
      </c>
      <c r="B107" s="180">
        <v>45402</v>
      </c>
      <c r="C107">
        <f t="shared" si="1"/>
        <v>65</v>
      </c>
    </row>
    <row r="108" spans="1:3" ht="15.75" customHeight="1">
      <c r="A108" s="155" t="s">
        <v>308</v>
      </c>
      <c r="B108" s="180">
        <v>43773</v>
      </c>
      <c r="C108">
        <f t="shared" si="1"/>
        <v>76</v>
      </c>
    </row>
    <row r="109" spans="1:3" ht="15.75" customHeight="1">
      <c r="A109" s="155" t="s">
        <v>309</v>
      </c>
      <c r="B109" s="180">
        <v>44777</v>
      </c>
      <c r="C109">
        <f t="shared" si="1"/>
        <v>72</v>
      </c>
    </row>
    <row r="110" spans="1:3" ht="15.75" customHeight="1">
      <c r="A110" s="155" t="s">
        <v>310</v>
      </c>
      <c r="B110" s="180">
        <v>116492</v>
      </c>
      <c r="C110">
        <f t="shared" si="1"/>
        <v>1</v>
      </c>
    </row>
    <row r="111" spans="1:3" ht="15.75" customHeight="1">
      <c r="A111" s="155" t="s">
        <v>311</v>
      </c>
      <c r="B111" s="180">
        <v>82224</v>
      </c>
      <c r="C111">
        <f t="shared" si="1"/>
        <v>2</v>
      </c>
    </row>
    <row r="112" spans="1:3" ht="15.75" customHeight="1"/>
    <row r="113" spans="1:2" ht="15" customHeight="1">
      <c r="A113" t="s">
        <v>3</v>
      </c>
      <c r="B113" s="446">
        <f>AVERAGE(B17:B111)</f>
        <v>51733.905263157896</v>
      </c>
    </row>
    <row r="115" spans="1:2" ht="15" customHeight="1">
      <c r="B115" s="44"/>
    </row>
  </sheetData>
  <mergeCells count="11">
    <mergeCell ref="B1:D1"/>
    <mergeCell ref="B2:D2"/>
    <mergeCell ref="A3:A7"/>
    <mergeCell ref="B3:D7"/>
    <mergeCell ref="B8:D8"/>
    <mergeCell ref="B15:B16"/>
    <mergeCell ref="C15:C16"/>
    <mergeCell ref="B9:D9"/>
    <mergeCell ref="B10:D10"/>
    <mergeCell ref="A11:A13"/>
    <mergeCell ref="B11:D13"/>
  </mergeCells>
  <hyperlinks>
    <hyperlink ref="B9:D9" r:id="rId1" display="US Census Bureau - American Community Survey 5-Year Estimates" xr:uid="{EA38B487-F4CA-4C55-9DC1-51C3F0AB4ABA}"/>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FA09-4938-4D50-87C2-B292D3D063BD}">
  <sheetPr>
    <tabColor theme="6"/>
  </sheetPr>
  <dimension ref="A1:O113"/>
  <sheetViews>
    <sheetView workbookViewId="0">
      <selection activeCell="N110" sqref="N110"/>
    </sheetView>
  </sheetViews>
  <sheetFormatPr defaultRowHeight="12.75"/>
  <cols>
    <col min="1" max="1" width="14.42578125" customWidth="1"/>
    <col min="14" max="14" width="9.85546875" bestFit="1" customWidth="1"/>
  </cols>
  <sheetData>
    <row r="1" spans="1:15" ht="25.5">
      <c r="A1" s="168" t="s">
        <v>189</v>
      </c>
      <c r="B1" s="568" t="s">
        <v>193</v>
      </c>
      <c r="C1" s="569"/>
      <c r="D1" s="570"/>
    </row>
    <row r="2" spans="1:15" ht="25.5">
      <c r="A2" s="168" t="s">
        <v>194</v>
      </c>
      <c r="B2" s="538" t="s">
        <v>1345</v>
      </c>
      <c r="C2" s="566"/>
      <c r="D2" s="567"/>
      <c r="F2" s="44" t="s">
        <v>1344</v>
      </c>
    </row>
    <row r="3" spans="1:15" ht="17.25">
      <c r="A3" s="579" t="s">
        <v>196</v>
      </c>
      <c r="B3" s="514" t="s">
        <v>360</v>
      </c>
      <c r="C3" s="515"/>
      <c r="D3" s="516"/>
      <c r="F3" s="385" t="s">
        <v>1343</v>
      </c>
    </row>
    <row r="4" spans="1:15">
      <c r="A4" s="580"/>
      <c r="B4" s="517"/>
      <c r="C4" s="518"/>
      <c r="D4" s="519"/>
    </row>
    <row r="5" spans="1:15">
      <c r="A5" s="580"/>
      <c r="B5" s="517"/>
      <c r="C5" s="518"/>
      <c r="D5" s="519"/>
    </row>
    <row r="6" spans="1:15">
      <c r="A6" s="580"/>
      <c r="B6" s="517"/>
      <c r="C6" s="518"/>
      <c r="D6" s="519"/>
    </row>
    <row r="7" spans="1:15">
      <c r="A7" s="581"/>
      <c r="B7" s="520"/>
      <c r="C7" s="521"/>
      <c r="D7" s="522"/>
    </row>
    <row r="8" spans="1:15" ht="38.25">
      <c r="A8" s="169" t="s">
        <v>198</v>
      </c>
      <c r="B8" s="535" t="s">
        <v>356</v>
      </c>
      <c r="C8" s="590"/>
      <c r="D8" s="591"/>
    </row>
    <row r="9" spans="1:15" ht="28.5" customHeight="1">
      <c r="A9" s="323" t="s">
        <v>200</v>
      </c>
      <c r="B9" s="551" t="s">
        <v>41</v>
      </c>
      <c r="C9" s="552"/>
      <c r="D9" s="553"/>
    </row>
    <row r="10" spans="1:15">
      <c r="A10" s="338" t="s">
        <v>314</v>
      </c>
      <c r="B10" s="582">
        <v>2022</v>
      </c>
      <c r="C10" s="536"/>
      <c r="D10" s="537"/>
    </row>
    <row r="11" spans="1:15">
      <c r="A11" s="511" t="s">
        <v>202</v>
      </c>
      <c r="B11" s="514" t="s">
        <v>321</v>
      </c>
      <c r="C11" s="515"/>
      <c r="D11" s="516"/>
    </row>
    <row r="12" spans="1:15">
      <c r="A12" s="578"/>
      <c r="B12" s="517"/>
      <c r="C12" s="518"/>
      <c r="D12" s="519"/>
    </row>
    <row r="13" spans="1:15">
      <c r="A13" s="513"/>
      <c r="B13" s="520"/>
      <c r="C13" s="521"/>
      <c r="D13" s="522"/>
    </row>
    <row r="16" spans="1:15" ht="57">
      <c r="B16" s="104">
        <v>2010</v>
      </c>
      <c r="C16" s="104">
        <v>2011</v>
      </c>
      <c r="D16" s="104">
        <v>2012</v>
      </c>
      <c r="E16" s="104">
        <v>2013</v>
      </c>
      <c r="F16" s="104">
        <v>2014</v>
      </c>
      <c r="G16" s="104">
        <v>2015</v>
      </c>
      <c r="H16" s="104">
        <v>2016</v>
      </c>
      <c r="I16" s="104">
        <v>2017</v>
      </c>
      <c r="J16" s="104">
        <v>2018</v>
      </c>
      <c r="K16" s="104">
        <v>2019</v>
      </c>
      <c r="L16" s="104">
        <v>2020</v>
      </c>
      <c r="M16" s="104">
        <v>2021</v>
      </c>
      <c r="N16" s="440">
        <v>2022</v>
      </c>
      <c r="O16" s="467" t="s">
        <v>1589</v>
      </c>
    </row>
    <row r="17" spans="1:15">
      <c r="A17" s="101" t="s">
        <v>216</v>
      </c>
      <c r="B17" s="224">
        <v>49356</v>
      </c>
      <c r="C17" s="224">
        <v>50050</v>
      </c>
      <c r="D17" s="224">
        <v>50807</v>
      </c>
      <c r="E17" s="224">
        <v>51222</v>
      </c>
      <c r="F17" s="224">
        <v>52701</v>
      </c>
      <c r="G17" s="224">
        <v>53554</v>
      </c>
      <c r="H17" s="224">
        <v>54351</v>
      </c>
      <c r="I17" s="224">
        <v>55522</v>
      </c>
      <c r="J17" s="224">
        <v>57424</v>
      </c>
      <c r="K17" s="224">
        <v>59623</v>
      </c>
      <c r="L17" s="224">
        <v>62828</v>
      </c>
      <c r="M17" s="224">
        <v>66688</v>
      </c>
      <c r="N17" s="224">
        <v>71484</v>
      </c>
      <c r="O17">
        <f>RANK(N17,$N$17:$N$111)</f>
        <v>4</v>
      </c>
    </row>
    <row r="18" spans="1:15">
      <c r="A18" s="101" t="s">
        <v>217</v>
      </c>
      <c r="B18" s="224">
        <v>31927</v>
      </c>
      <c r="C18" s="224">
        <v>33104</v>
      </c>
      <c r="D18" s="224">
        <v>34026</v>
      </c>
      <c r="E18" s="224">
        <v>34041</v>
      </c>
      <c r="F18" s="224">
        <v>35701</v>
      </c>
      <c r="G18" s="224">
        <v>37249</v>
      </c>
      <c r="H18" s="224">
        <v>38422</v>
      </c>
      <c r="I18" s="224">
        <v>38373</v>
      </c>
      <c r="J18" s="224">
        <v>39776</v>
      </c>
      <c r="K18" s="224">
        <v>40442</v>
      </c>
      <c r="L18" s="224">
        <v>43133</v>
      </c>
      <c r="M18" s="224">
        <v>46128</v>
      </c>
      <c r="N18" s="224">
        <v>48982</v>
      </c>
      <c r="O18">
        <f t="shared" ref="O18:O81" si="0">RANK(N18,$N$17:$N$111)</f>
        <v>36</v>
      </c>
    </row>
    <row r="19" spans="1:15">
      <c r="A19" s="101" t="s">
        <v>218</v>
      </c>
      <c r="B19" s="224">
        <v>27052</v>
      </c>
      <c r="C19" s="224">
        <v>27752</v>
      </c>
      <c r="D19" s="224">
        <v>28711</v>
      </c>
      <c r="E19" s="224">
        <v>29458</v>
      </c>
      <c r="F19" s="224">
        <v>30297</v>
      </c>
      <c r="G19" s="224">
        <v>30891</v>
      </c>
      <c r="H19" s="224">
        <v>31595</v>
      </c>
      <c r="I19" s="224">
        <v>33066</v>
      </c>
      <c r="J19" s="224">
        <v>34201</v>
      </c>
      <c r="K19" s="224">
        <v>35628</v>
      </c>
      <c r="L19" s="224">
        <v>38562</v>
      </c>
      <c r="M19" s="224">
        <v>41948</v>
      </c>
      <c r="N19" s="224">
        <v>43945</v>
      </c>
      <c r="O19">
        <f t="shared" si="0"/>
        <v>65</v>
      </c>
    </row>
    <row r="20" spans="1:15">
      <c r="A20" s="101" t="s">
        <v>219</v>
      </c>
      <c r="B20" s="224">
        <v>27554</v>
      </c>
      <c r="C20" s="224">
        <v>27545</v>
      </c>
      <c r="D20" s="224">
        <v>28153</v>
      </c>
      <c r="E20" s="224">
        <v>29105</v>
      </c>
      <c r="F20" s="224">
        <v>29610</v>
      </c>
      <c r="G20" s="224">
        <v>29748</v>
      </c>
      <c r="H20" s="224">
        <v>31501</v>
      </c>
      <c r="I20" s="224">
        <v>32409</v>
      </c>
      <c r="J20" s="224">
        <v>33884</v>
      </c>
      <c r="K20" s="224">
        <v>35031</v>
      </c>
      <c r="L20" s="224">
        <v>36385</v>
      </c>
      <c r="M20" s="224">
        <v>38333</v>
      </c>
      <c r="N20" s="224">
        <v>40540</v>
      </c>
      <c r="O20">
        <f t="shared" si="0"/>
        <v>84</v>
      </c>
    </row>
    <row r="21" spans="1:15">
      <c r="A21" s="101" t="s">
        <v>220</v>
      </c>
      <c r="B21" s="224">
        <v>39438</v>
      </c>
      <c r="C21" s="224">
        <v>39967</v>
      </c>
      <c r="D21" s="224">
        <v>40844</v>
      </c>
      <c r="E21" s="224">
        <v>42069</v>
      </c>
      <c r="F21" s="224">
        <v>42721</v>
      </c>
      <c r="G21" s="224">
        <v>44698</v>
      </c>
      <c r="H21" s="224">
        <v>45347</v>
      </c>
      <c r="I21" s="224">
        <v>46873</v>
      </c>
      <c r="J21" s="224">
        <v>47519</v>
      </c>
      <c r="K21" s="224">
        <v>47645</v>
      </c>
      <c r="L21" s="224">
        <v>50444</v>
      </c>
      <c r="M21" s="224">
        <v>55133</v>
      </c>
      <c r="N21" s="224">
        <v>59479</v>
      </c>
      <c r="O21">
        <f t="shared" si="0"/>
        <v>8</v>
      </c>
    </row>
    <row r="22" spans="1:15">
      <c r="A22" s="101" t="s">
        <v>221</v>
      </c>
      <c r="B22" s="224">
        <v>36027</v>
      </c>
      <c r="C22" s="224">
        <v>37248</v>
      </c>
      <c r="D22" s="224">
        <v>38420</v>
      </c>
      <c r="E22" s="224">
        <v>37286</v>
      </c>
      <c r="F22" s="224">
        <v>37782</v>
      </c>
      <c r="G22" s="224">
        <v>38639</v>
      </c>
      <c r="H22" s="224">
        <v>38831</v>
      </c>
      <c r="I22" s="224">
        <v>40368</v>
      </c>
      <c r="J22" s="224">
        <v>41773</v>
      </c>
      <c r="K22" s="224">
        <v>42632</v>
      </c>
      <c r="L22" s="224">
        <v>45449</v>
      </c>
      <c r="M22" s="224">
        <v>48270</v>
      </c>
      <c r="N22" s="224">
        <v>50079</v>
      </c>
      <c r="O22">
        <f t="shared" si="0"/>
        <v>28</v>
      </c>
    </row>
    <row r="23" spans="1:15">
      <c r="A23" s="101" t="s">
        <v>223</v>
      </c>
      <c r="B23" s="224">
        <v>30680</v>
      </c>
      <c r="C23" s="224">
        <v>30435</v>
      </c>
      <c r="D23" s="224">
        <v>31311</v>
      </c>
      <c r="E23" s="224">
        <v>32331</v>
      </c>
      <c r="F23" s="224">
        <v>32492</v>
      </c>
      <c r="G23" s="224">
        <v>33279</v>
      </c>
      <c r="H23" s="224">
        <v>34122</v>
      </c>
      <c r="I23" s="224">
        <v>35170</v>
      </c>
      <c r="J23" s="224">
        <v>35357</v>
      </c>
      <c r="K23" s="224">
        <v>36467</v>
      </c>
      <c r="L23" s="224">
        <v>38654</v>
      </c>
      <c r="M23" s="224">
        <v>39940</v>
      </c>
      <c r="N23" s="224">
        <v>42749</v>
      </c>
      <c r="O23">
        <f t="shared" si="0"/>
        <v>71</v>
      </c>
    </row>
    <row r="24" spans="1:15">
      <c r="A24" s="101" t="s">
        <v>224</v>
      </c>
      <c r="B24" s="224">
        <v>27695</v>
      </c>
      <c r="C24" s="224">
        <v>27695</v>
      </c>
      <c r="D24" s="224">
        <v>29365</v>
      </c>
      <c r="E24" s="224">
        <v>30262</v>
      </c>
      <c r="F24" s="224">
        <v>31761</v>
      </c>
      <c r="G24" s="224">
        <v>33029</v>
      </c>
      <c r="H24" s="224">
        <v>33226</v>
      </c>
      <c r="I24" s="224">
        <v>33632</v>
      </c>
      <c r="J24" s="224">
        <v>34566</v>
      </c>
      <c r="K24" s="224">
        <v>35993</v>
      </c>
      <c r="L24" s="224">
        <v>38462</v>
      </c>
      <c r="M24" s="224">
        <v>40726</v>
      </c>
      <c r="N24" s="224">
        <v>45435</v>
      </c>
      <c r="O24">
        <f t="shared" si="0"/>
        <v>58</v>
      </c>
    </row>
    <row r="25" spans="1:15">
      <c r="A25" s="101" t="s">
        <v>225</v>
      </c>
      <c r="B25" s="224">
        <v>30177</v>
      </c>
      <c r="C25" s="224">
        <v>31104</v>
      </c>
      <c r="D25" s="224">
        <v>32506</v>
      </c>
      <c r="E25" s="224">
        <v>32352</v>
      </c>
      <c r="F25" s="224">
        <v>32971</v>
      </c>
      <c r="G25" s="224">
        <v>33318</v>
      </c>
      <c r="H25" s="224">
        <v>35034</v>
      </c>
      <c r="I25" s="224">
        <v>36567</v>
      </c>
      <c r="J25" s="224">
        <v>37676</v>
      </c>
      <c r="K25" s="224">
        <v>38506</v>
      </c>
      <c r="L25" s="224">
        <v>36875</v>
      </c>
      <c r="M25" s="224">
        <v>37749</v>
      </c>
      <c r="N25" s="224">
        <v>40835</v>
      </c>
      <c r="O25">
        <f t="shared" si="0"/>
        <v>83</v>
      </c>
    </row>
    <row r="26" spans="1:15">
      <c r="A26" s="101" t="s">
        <v>226</v>
      </c>
      <c r="B26" s="224">
        <v>28638</v>
      </c>
      <c r="C26" s="224">
        <v>29222</v>
      </c>
      <c r="D26" s="224">
        <v>30523</v>
      </c>
      <c r="E26" s="224">
        <v>30962</v>
      </c>
      <c r="F26" s="224">
        <v>31177</v>
      </c>
      <c r="G26" s="224">
        <v>32241</v>
      </c>
      <c r="H26" s="224">
        <v>33003</v>
      </c>
      <c r="I26" s="224">
        <v>35056</v>
      </c>
      <c r="J26" s="224">
        <v>35540</v>
      </c>
      <c r="K26" s="224">
        <v>36477</v>
      </c>
      <c r="L26" s="224">
        <v>39057</v>
      </c>
      <c r="M26" s="224">
        <v>40215</v>
      </c>
      <c r="N26" s="224">
        <v>42968</v>
      </c>
      <c r="O26">
        <f t="shared" si="0"/>
        <v>70</v>
      </c>
    </row>
    <row r="27" spans="1:15">
      <c r="A27" s="101" t="s">
        <v>227</v>
      </c>
      <c r="B27" s="224">
        <v>34484</v>
      </c>
      <c r="C27" s="224">
        <v>35458</v>
      </c>
      <c r="D27" s="224">
        <v>36739</v>
      </c>
      <c r="E27" s="224">
        <v>37361</v>
      </c>
      <c r="F27" s="224">
        <v>38653</v>
      </c>
      <c r="G27" s="224">
        <v>39099</v>
      </c>
      <c r="H27" s="224">
        <v>40756</v>
      </c>
      <c r="I27" s="224">
        <v>41269</v>
      </c>
      <c r="J27" s="224">
        <v>42837</v>
      </c>
      <c r="K27" s="224">
        <v>45211</v>
      </c>
      <c r="L27" s="224">
        <v>48324</v>
      </c>
      <c r="M27" s="224">
        <v>50669</v>
      </c>
      <c r="N27" s="224">
        <v>53804</v>
      </c>
      <c r="O27">
        <f t="shared" si="0"/>
        <v>19</v>
      </c>
    </row>
    <row r="28" spans="1:15">
      <c r="A28" s="101" t="s">
        <v>228</v>
      </c>
      <c r="B28" s="224">
        <v>28703</v>
      </c>
      <c r="C28" s="224">
        <v>29638</v>
      </c>
      <c r="D28" s="224">
        <v>30042</v>
      </c>
      <c r="E28" s="224">
        <v>31151</v>
      </c>
      <c r="F28" s="224">
        <v>32054</v>
      </c>
      <c r="G28" s="224">
        <v>33058</v>
      </c>
      <c r="H28" s="224">
        <v>33825</v>
      </c>
      <c r="I28" s="224">
        <v>33859</v>
      </c>
      <c r="J28" s="224">
        <v>35032</v>
      </c>
      <c r="K28" s="224">
        <v>36584</v>
      </c>
      <c r="L28" s="224">
        <v>38669</v>
      </c>
      <c r="M28" s="224">
        <v>39050</v>
      </c>
      <c r="N28" s="224">
        <v>40126</v>
      </c>
      <c r="O28">
        <f t="shared" si="0"/>
        <v>86</v>
      </c>
    </row>
    <row r="29" spans="1:15">
      <c r="A29" s="101" t="s">
        <v>229</v>
      </c>
      <c r="B29" s="224">
        <v>28654</v>
      </c>
      <c r="C29" s="224">
        <v>29772</v>
      </c>
      <c r="D29" s="224">
        <v>30969</v>
      </c>
      <c r="E29" s="224">
        <v>32162</v>
      </c>
      <c r="F29" s="224">
        <v>32244</v>
      </c>
      <c r="G29" s="224">
        <v>33359</v>
      </c>
      <c r="H29" s="224">
        <v>33935</v>
      </c>
      <c r="I29" s="224">
        <v>35677</v>
      </c>
      <c r="J29" s="224">
        <v>35994</v>
      </c>
      <c r="K29" s="224">
        <v>36016</v>
      </c>
      <c r="L29" s="224">
        <v>37676</v>
      </c>
      <c r="M29" s="224">
        <v>40639</v>
      </c>
      <c r="N29" s="224">
        <v>42461</v>
      </c>
      <c r="O29">
        <f t="shared" si="0"/>
        <v>74</v>
      </c>
    </row>
    <row r="30" spans="1:15">
      <c r="A30" s="101" t="s">
        <v>230</v>
      </c>
      <c r="B30" s="224">
        <v>26793</v>
      </c>
      <c r="C30" s="224">
        <v>26514</v>
      </c>
      <c r="D30" s="224">
        <v>27554</v>
      </c>
      <c r="E30" s="224">
        <v>28082</v>
      </c>
      <c r="F30" s="224">
        <v>28502</v>
      </c>
      <c r="G30" s="224">
        <v>29364</v>
      </c>
      <c r="H30" s="224">
        <v>30735</v>
      </c>
      <c r="I30" s="224">
        <v>31107</v>
      </c>
      <c r="J30" s="224">
        <v>31989</v>
      </c>
      <c r="K30" s="224">
        <v>32378</v>
      </c>
      <c r="L30" s="224">
        <v>35402</v>
      </c>
      <c r="M30" s="224">
        <v>36697</v>
      </c>
      <c r="N30" s="224">
        <v>37746</v>
      </c>
      <c r="O30">
        <f t="shared" si="0"/>
        <v>93</v>
      </c>
    </row>
    <row r="31" spans="1:15">
      <c r="A31" s="101" t="s">
        <v>231</v>
      </c>
      <c r="B31" s="224">
        <v>30349</v>
      </c>
      <c r="C31" s="224">
        <v>30561</v>
      </c>
      <c r="D31" s="224">
        <v>30821</v>
      </c>
      <c r="E31" s="224">
        <v>31994</v>
      </c>
      <c r="F31" s="224">
        <v>32074</v>
      </c>
      <c r="G31" s="224">
        <v>33362</v>
      </c>
      <c r="H31" s="224">
        <v>33694</v>
      </c>
      <c r="I31" s="224">
        <v>34786</v>
      </c>
      <c r="J31" s="224">
        <v>35632</v>
      </c>
      <c r="K31" s="224">
        <v>37598</v>
      </c>
      <c r="L31" s="224">
        <v>40388</v>
      </c>
      <c r="M31" s="224">
        <v>43375</v>
      </c>
      <c r="N31" s="224">
        <v>43305</v>
      </c>
      <c r="O31">
        <f t="shared" si="0"/>
        <v>67</v>
      </c>
    </row>
    <row r="32" spans="1:15">
      <c r="A32" s="101" t="s">
        <v>232</v>
      </c>
      <c r="B32" s="224">
        <v>37813</v>
      </c>
      <c r="C32" s="224">
        <v>37629</v>
      </c>
      <c r="D32" s="224">
        <v>38680</v>
      </c>
      <c r="E32" s="224">
        <v>38959</v>
      </c>
      <c r="F32" s="224">
        <v>39452</v>
      </c>
      <c r="G32" s="224">
        <v>40638</v>
      </c>
      <c r="H32" s="224">
        <v>41406</v>
      </c>
      <c r="I32" s="224">
        <v>42788</v>
      </c>
      <c r="J32" s="224">
        <v>44073</v>
      </c>
      <c r="K32" s="224">
        <v>46747</v>
      </c>
      <c r="L32" s="224">
        <v>49058</v>
      </c>
      <c r="M32" s="224">
        <v>51686</v>
      </c>
      <c r="N32" s="224">
        <v>54364</v>
      </c>
      <c r="O32">
        <f t="shared" si="0"/>
        <v>17</v>
      </c>
    </row>
    <row r="33" spans="1:15">
      <c r="A33" s="101" t="s">
        <v>233</v>
      </c>
      <c r="B33" s="224">
        <v>33279</v>
      </c>
      <c r="C33" s="224">
        <v>33126</v>
      </c>
      <c r="D33" s="224">
        <v>35159</v>
      </c>
      <c r="E33" s="224">
        <v>36836</v>
      </c>
      <c r="F33" s="224">
        <v>37866</v>
      </c>
      <c r="G33" s="224">
        <v>37019</v>
      </c>
      <c r="H33" s="224">
        <v>38535</v>
      </c>
      <c r="I33" s="224">
        <v>39591</v>
      </c>
      <c r="J33" s="224">
        <v>40244</v>
      </c>
      <c r="K33" s="224">
        <v>42420</v>
      </c>
      <c r="L33" s="224">
        <v>46948</v>
      </c>
      <c r="M33" s="224">
        <v>47135</v>
      </c>
      <c r="N33" s="224">
        <v>50422</v>
      </c>
      <c r="O33">
        <f t="shared" si="0"/>
        <v>25</v>
      </c>
    </row>
    <row r="34" spans="1:15">
      <c r="A34" s="101" t="s">
        <v>234</v>
      </c>
      <c r="B34" s="224">
        <v>29801</v>
      </c>
      <c r="C34" s="224">
        <v>29867</v>
      </c>
      <c r="D34" s="224">
        <v>30972</v>
      </c>
      <c r="E34" s="224">
        <v>31172</v>
      </c>
      <c r="F34" s="224">
        <v>32637</v>
      </c>
      <c r="G34" s="224">
        <v>32723</v>
      </c>
      <c r="H34" s="224">
        <v>33365</v>
      </c>
      <c r="I34" s="224">
        <v>34408</v>
      </c>
      <c r="J34" s="224">
        <v>34202</v>
      </c>
      <c r="K34" s="224">
        <v>35072</v>
      </c>
      <c r="L34" s="224">
        <v>37108</v>
      </c>
      <c r="M34" s="224">
        <v>40113</v>
      </c>
      <c r="N34" s="224">
        <v>42589</v>
      </c>
      <c r="O34">
        <f t="shared" si="0"/>
        <v>73</v>
      </c>
    </row>
    <row r="35" spans="1:15">
      <c r="A35" s="101" t="s">
        <v>235</v>
      </c>
      <c r="B35" s="224">
        <v>48529</v>
      </c>
      <c r="C35" s="224">
        <v>49486</v>
      </c>
      <c r="D35" s="224">
        <v>52404</v>
      </c>
      <c r="E35" s="224">
        <v>51565</v>
      </c>
      <c r="F35" s="224">
        <v>52833</v>
      </c>
      <c r="G35" s="224">
        <v>55922</v>
      </c>
      <c r="H35" s="224">
        <v>56338</v>
      </c>
      <c r="I35" s="224">
        <v>58065</v>
      </c>
      <c r="J35" s="224">
        <v>60759</v>
      </c>
      <c r="K35" s="224">
        <v>62260</v>
      </c>
      <c r="L35" s="224">
        <v>66724</v>
      </c>
      <c r="M35" s="224">
        <v>72863</v>
      </c>
      <c r="N35" s="224">
        <v>76709</v>
      </c>
      <c r="O35">
        <f t="shared" si="0"/>
        <v>2</v>
      </c>
    </row>
    <row r="36" spans="1:15">
      <c r="A36" s="101" t="s">
        <v>236</v>
      </c>
      <c r="B36" s="224">
        <v>32349</v>
      </c>
      <c r="C36" s="224">
        <v>34896</v>
      </c>
      <c r="D36" s="224">
        <v>34779</v>
      </c>
      <c r="E36" s="224">
        <v>34630</v>
      </c>
      <c r="F36" s="224">
        <v>35281</v>
      </c>
      <c r="G36" s="224">
        <v>34678</v>
      </c>
      <c r="H36" s="224">
        <v>36155</v>
      </c>
      <c r="I36" s="224">
        <v>37543</v>
      </c>
      <c r="J36" s="224">
        <v>38623</v>
      </c>
      <c r="K36" s="224">
        <v>38116</v>
      </c>
      <c r="L36" s="224">
        <v>40235</v>
      </c>
      <c r="M36" s="224">
        <v>41687</v>
      </c>
      <c r="N36" s="224">
        <v>44495</v>
      </c>
      <c r="O36">
        <f t="shared" si="0"/>
        <v>64</v>
      </c>
    </row>
    <row r="37" spans="1:15">
      <c r="A37" s="101" t="s">
        <v>237</v>
      </c>
      <c r="B37" s="224">
        <v>30786</v>
      </c>
      <c r="C37" s="224">
        <v>30178</v>
      </c>
      <c r="D37" s="224">
        <v>32162</v>
      </c>
      <c r="E37" s="224">
        <v>33555</v>
      </c>
      <c r="F37" s="224">
        <v>35066</v>
      </c>
      <c r="G37" s="224">
        <v>35723</v>
      </c>
      <c r="H37" s="224">
        <v>36477</v>
      </c>
      <c r="I37" s="224">
        <v>37370</v>
      </c>
      <c r="J37" s="224">
        <v>39082</v>
      </c>
      <c r="K37" s="224">
        <v>39290</v>
      </c>
      <c r="L37" s="224">
        <v>41199</v>
      </c>
      <c r="M37" s="224">
        <v>42991</v>
      </c>
      <c r="N37" s="224">
        <v>46539</v>
      </c>
      <c r="O37">
        <f t="shared" si="0"/>
        <v>51</v>
      </c>
    </row>
    <row r="38" spans="1:15">
      <c r="A38" s="101" t="s">
        <v>238</v>
      </c>
      <c r="B38" s="224">
        <v>33143</v>
      </c>
      <c r="C38" s="224">
        <v>33225</v>
      </c>
      <c r="D38" s="224">
        <v>34015</v>
      </c>
      <c r="E38" s="224">
        <v>34264</v>
      </c>
      <c r="F38" s="224">
        <v>35375</v>
      </c>
      <c r="G38" s="224">
        <v>36683</v>
      </c>
      <c r="H38" s="224">
        <v>37714</v>
      </c>
      <c r="I38" s="224">
        <v>38666</v>
      </c>
      <c r="J38" s="224">
        <v>39390</v>
      </c>
      <c r="K38" s="224">
        <v>40608</v>
      </c>
      <c r="L38" s="224">
        <v>43412</v>
      </c>
      <c r="M38" s="224">
        <v>46118</v>
      </c>
      <c r="N38" s="224">
        <v>47870</v>
      </c>
      <c r="O38">
        <f t="shared" si="0"/>
        <v>42</v>
      </c>
    </row>
    <row r="39" spans="1:15">
      <c r="A39" s="101" t="s">
        <v>239</v>
      </c>
      <c r="B39" s="224">
        <v>32340</v>
      </c>
      <c r="C39" s="224">
        <v>34115</v>
      </c>
      <c r="D39" s="224">
        <v>34996</v>
      </c>
      <c r="E39" s="224">
        <v>34021</v>
      </c>
      <c r="F39" s="224">
        <v>35824</v>
      </c>
      <c r="G39" s="224">
        <v>36260</v>
      </c>
      <c r="H39" s="224">
        <v>36968</v>
      </c>
      <c r="I39" s="224">
        <v>38624</v>
      </c>
      <c r="J39" s="224">
        <v>39465</v>
      </c>
      <c r="K39" s="224">
        <v>40600</v>
      </c>
      <c r="L39" s="224">
        <v>43983</v>
      </c>
      <c r="M39" s="224">
        <v>47267</v>
      </c>
      <c r="N39" s="224">
        <v>49162</v>
      </c>
      <c r="O39">
        <f t="shared" si="0"/>
        <v>34</v>
      </c>
    </row>
    <row r="40" spans="1:15">
      <c r="A40" s="101" t="s">
        <v>240</v>
      </c>
      <c r="B40" s="224">
        <v>35009</v>
      </c>
      <c r="C40" s="224">
        <v>35959</v>
      </c>
      <c r="D40" s="224">
        <v>37222</v>
      </c>
      <c r="E40" s="224">
        <v>38561</v>
      </c>
      <c r="F40" s="224">
        <v>39805</v>
      </c>
      <c r="G40" s="224">
        <v>40942</v>
      </c>
      <c r="H40" s="224">
        <v>42367</v>
      </c>
      <c r="I40" s="224">
        <v>46451</v>
      </c>
      <c r="J40" s="224">
        <v>43723</v>
      </c>
      <c r="K40" s="224">
        <v>43002</v>
      </c>
      <c r="L40" s="224">
        <v>46604</v>
      </c>
      <c r="M40" s="224">
        <v>47951</v>
      </c>
      <c r="N40" s="224">
        <v>52090</v>
      </c>
      <c r="O40">
        <f t="shared" si="0"/>
        <v>23</v>
      </c>
    </row>
    <row r="41" spans="1:15">
      <c r="A41" s="101" t="s">
        <v>241</v>
      </c>
      <c r="B41" s="224">
        <v>27467</v>
      </c>
      <c r="C41" s="224">
        <v>27860</v>
      </c>
      <c r="D41" s="224">
        <v>29405</v>
      </c>
      <c r="E41" s="224">
        <v>32380</v>
      </c>
      <c r="F41" s="224">
        <v>30067</v>
      </c>
      <c r="G41" s="224">
        <v>29576</v>
      </c>
      <c r="H41" s="224">
        <v>31799</v>
      </c>
      <c r="I41" s="224">
        <v>32528</v>
      </c>
      <c r="J41" s="224">
        <v>32890</v>
      </c>
      <c r="K41" s="224">
        <v>33437</v>
      </c>
      <c r="L41" s="224">
        <v>34744</v>
      </c>
      <c r="M41" s="224">
        <v>36269</v>
      </c>
      <c r="N41" s="224">
        <v>38362</v>
      </c>
      <c r="O41">
        <f t="shared" si="0"/>
        <v>92</v>
      </c>
    </row>
    <row r="42" spans="1:15">
      <c r="A42" s="101" t="s">
        <v>242</v>
      </c>
      <c r="B42" s="224">
        <v>29628</v>
      </c>
      <c r="C42" s="224">
        <v>30441</v>
      </c>
      <c r="D42" s="224">
        <v>31513</v>
      </c>
      <c r="E42" s="224">
        <v>31781</v>
      </c>
      <c r="F42" s="224">
        <v>33204</v>
      </c>
      <c r="G42" s="224">
        <v>33848</v>
      </c>
      <c r="H42" s="224">
        <v>34034</v>
      </c>
      <c r="I42" s="224">
        <v>35048</v>
      </c>
      <c r="J42" s="224">
        <v>37137</v>
      </c>
      <c r="K42" s="224">
        <v>38478</v>
      </c>
      <c r="L42" s="224">
        <v>41000</v>
      </c>
      <c r="M42" s="224">
        <v>44400</v>
      </c>
      <c r="N42" s="224">
        <v>46520</v>
      </c>
      <c r="O42">
        <f t="shared" si="0"/>
        <v>52</v>
      </c>
    </row>
    <row r="43" spans="1:15">
      <c r="A43" s="101" t="s">
        <v>243</v>
      </c>
      <c r="B43" s="224">
        <v>30906</v>
      </c>
      <c r="C43" s="224">
        <v>30877</v>
      </c>
      <c r="D43" s="224">
        <v>32310</v>
      </c>
      <c r="E43" s="224">
        <v>32905</v>
      </c>
      <c r="F43" s="224">
        <v>33794</v>
      </c>
      <c r="G43" s="224">
        <v>34466</v>
      </c>
      <c r="H43" s="224">
        <v>34762</v>
      </c>
      <c r="I43" s="224">
        <v>36071</v>
      </c>
      <c r="J43" s="224">
        <v>37874</v>
      </c>
      <c r="K43" s="224">
        <v>38699</v>
      </c>
      <c r="L43" s="224">
        <v>40873</v>
      </c>
      <c r="M43" s="224">
        <v>43667</v>
      </c>
      <c r="N43" s="224">
        <v>44869</v>
      </c>
      <c r="O43">
        <f t="shared" si="0"/>
        <v>63</v>
      </c>
    </row>
    <row r="44" spans="1:15">
      <c r="A44" s="101" t="s">
        <v>244</v>
      </c>
      <c r="B44" s="224">
        <v>32738</v>
      </c>
      <c r="C44" s="224">
        <v>32650</v>
      </c>
      <c r="D44" s="224">
        <v>33670</v>
      </c>
      <c r="E44" s="224">
        <v>34214</v>
      </c>
      <c r="F44" s="224">
        <v>35019</v>
      </c>
      <c r="G44" s="224">
        <v>36652</v>
      </c>
      <c r="H44" s="224">
        <v>37371</v>
      </c>
      <c r="I44" s="224">
        <v>38405</v>
      </c>
      <c r="J44" s="224">
        <v>39908</v>
      </c>
      <c r="K44" s="224">
        <v>39612</v>
      </c>
      <c r="L44" s="224">
        <v>42196</v>
      </c>
      <c r="M44" s="224">
        <v>43238</v>
      </c>
      <c r="N44" s="224">
        <v>46596</v>
      </c>
      <c r="O44">
        <f t="shared" si="0"/>
        <v>50</v>
      </c>
    </row>
    <row r="45" spans="1:15">
      <c r="A45" s="101" t="s">
        <v>245</v>
      </c>
      <c r="B45" s="224">
        <v>28975</v>
      </c>
      <c r="C45" s="224">
        <v>28986</v>
      </c>
      <c r="D45" s="224">
        <v>30512</v>
      </c>
      <c r="E45" s="224">
        <v>30885</v>
      </c>
      <c r="F45" s="224">
        <v>32758</v>
      </c>
      <c r="G45" s="224">
        <v>33108</v>
      </c>
      <c r="H45" s="224">
        <v>34951</v>
      </c>
      <c r="I45" s="224">
        <v>37222</v>
      </c>
      <c r="J45" s="224">
        <v>38475</v>
      </c>
      <c r="K45" s="224">
        <v>39408</v>
      </c>
      <c r="L45" s="224">
        <v>41474</v>
      </c>
      <c r="M45" s="224">
        <v>45597</v>
      </c>
      <c r="N45" s="224">
        <v>49925</v>
      </c>
      <c r="O45">
        <f t="shared" si="0"/>
        <v>31</v>
      </c>
    </row>
    <row r="46" spans="1:15">
      <c r="A46" s="101" t="s">
        <v>246</v>
      </c>
      <c r="B46" s="224">
        <v>33502</v>
      </c>
      <c r="C46" s="224">
        <v>34244</v>
      </c>
      <c r="D46" s="224">
        <v>34732</v>
      </c>
      <c r="E46" s="224">
        <v>34724</v>
      </c>
      <c r="F46" s="224">
        <v>35602</v>
      </c>
      <c r="G46" s="224">
        <v>36427</v>
      </c>
      <c r="H46" s="224">
        <v>36893</v>
      </c>
      <c r="I46" s="224">
        <v>37776</v>
      </c>
      <c r="J46" s="224">
        <v>39066</v>
      </c>
      <c r="K46" s="224">
        <v>39628</v>
      </c>
      <c r="L46" s="224">
        <v>41436</v>
      </c>
      <c r="M46" s="224">
        <v>43933</v>
      </c>
      <c r="N46" s="224">
        <v>45731</v>
      </c>
      <c r="O46">
        <f t="shared" si="0"/>
        <v>55</v>
      </c>
    </row>
    <row r="47" spans="1:15">
      <c r="A47" s="101" t="s">
        <v>247</v>
      </c>
      <c r="B47" s="224">
        <v>25732</v>
      </c>
      <c r="C47" s="224">
        <v>26344</v>
      </c>
      <c r="D47" s="224">
        <v>26206</v>
      </c>
      <c r="E47" s="224">
        <v>25799</v>
      </c>
      <c r="F47" s="224">
        <v>25898</v>
      </c>
      <c r="G47" s="224">
        <v>26894</v>
      </c>
      <c r="H47" s="224">
        <v>27668</v>
      </c>
      <c r="I47" s="224">
        <v>28355</v>
      </c>
      <c r="J47" s="224">
        <v>29126</v>
      </c>
      <c r="K47" s="224">
        <v>30655</v>
      </c>
      <c r="L47" s="224">
        <v>32482</v>
      </c>
      <c r="M47" s="224">
        <v>35184</v>
      </c>
      <c r="N47" s="224">
        <v>38408</v>
      </c>
      <c r="O47">
        <f t="shared" si="0"/>
        <v>91</v>
      </c>
    </row>
    <row r="48" spans="1:15">
      <c r="A48" s="101" t="s">
        <v>248</v>
      </c>
      <c r="B48" s="224">
        <v>34908</v>
      </c>
      <c r="C48" s="224">
        <v>35446</v>
      </c>
      <c r="D48" s="224">
        <v>36355</v>
      </c>
      <c r="E48" s="224">
        <v>35811</v>
      </c>
      <c r="F48" s="224">
        <v>36890</v>
      </c>
      <c r="G48" s="224">
        <v>37457</v>
      </c>
      <c r="H48" s="224">
        <v>37558</v>
      </c>
      <c r="I48" s="224">
        <v>38949</v>
      </c>
      <c r="J48" s="224">
        <v>40303</v>
      </c>
      <c r="K48" s="224">
        <v>40962</v>
      </c>
      <c r="L48" s="224">
        <v>42396</v>
      </c>
      <c r="M48" s="224">
        <v>45286</v>
      </c>
      <c r="N48" s="224">
        <v>47115</v>
      </c>
      <c r="O48">
        <f t="shared" si="0"/>
        <v>47</v>
      </c>
    </row>
    <row r="49" spans="1:15">
      <c r="A49" s="101" t="s">
        <v>249</v>
      </c>
      <c r="B49" s="224">
        <v>41361</v>
      </c>
      <c r="C49" s="224">
        <v>42179</v>
      </c>
      <c r="D49" s="224">
        <v>43647</v>
      </c>
      <c r="E49" s="224">
        <v>43895</v>
      </c>
      <c r="F49" s="224">
        <v>45783</v>
      </c>
      <c r="G49" s="224">
        <v>47346</v>
      </c>
      <c r="H49" s="224">
        <v>47897</v>
      </c>
      <c r="I49" s="224">
        <v>49479</v>
      </c>
      <c r="J49" s="224">
        <v>50264</v>
      </c>
      <c r="K49" s="224">
        <v>51892</v>
      </c>
      <c r="L49" s="224">
        <v>55836</v>
      </c>
      <c r="M49" s="224">
        <v>59654</v>
      </c>
      <c r="N49" s="224">
        <v>63541</v>
      </c>
      <c r="O49">
        <f t="shared" si="0"/>
        <v>6</v>
      </c>
    </row>
    <row r="50" spans="1:15">
      <c r="A50" s="101" t="s">
        <v>250</v>
      </c>
      <c r="B50" s="224">
        <v>23866</v>
      </c>
      <c r="C50" s="224">
        <v>24188</v>
      </c>
      <c r="D50" s="224">
        <v>25183</v>
      </c>
      <c r="E50" s="224">
        <v>25905</v>
      </c>
      <c r="F50" s="224">
        <v>26171</v>
      </c>
      <c r="G50" s="224">
        <v>26897</v>
      </c>
      <c r="H50" s="224">
        <v>27030</v>
      </c>
      <c r="I50" s="224">
        <v>27691</v>
      </c>
      <c r="J50" s="224">
        <v>28832</v>
      </c>
      <c r="K50" s="224">
        <v>29328</v>
      </c>
      <c r="L50" s="224">
        <v>32191</v>
      </c>
      <c r="M50" s="224">
        <v>31989</v>
      </c>
      <c r="N50" s="224">
        <v>32882</v>
      </c>
      <c r="O50">
        <f t="shared" si="0"/>
        <v>95</v>
      </c>
    </row>
    <row r="51" spans="1:15">
      <c r="A51" s="101" t="s">
        <v>251</v>
      </c>
      <c r="B51" s="224">
        <v>35084</v>
      </c>
      <c r="C51" s="224">
        <v>34891</v>
      </c>
      <c r="D51" s="224">
        <v>35875</v>
      </c>
      <c r="E51" s="224">
        <v>36512</v>
      </c>
      <c r="F51" s="224">
        <v>34844</v>
      </c>
      <c r="G51" s="224">
        <v>36063</v>
      </c>
      <c r="H51" s="224">
        <v>37113</v>
      </c>
      <c r="I51" s="224">
        <v>37856</v>
      </c>
      <c r="J51" s="224">
        <v>39650</v>
      </c>
      <c r="K51" s="224">
        <v>39559</v>
      </c>
      <c r="L51" s="224">
        <v>41918</v>
      </c>
      <c r="M51" s="224">
        <v>42924</v>
      </c>
      <c r="N51" s="224">
        <v>47623</v>
      </c>
      <c r="O51">
        <f t="shared" si="0"/>
        <v>45</v>
      </c>
    </row>
    <row r="52" spans="1:15">
      <c r="A52" s="101" t="s">
        <v>252</v>
      </c>
      <c r="B52" s="224">
        <v>35227</v>
      </c>
      <c r="C52" s="224">
        <v>36350</v>
      </c>
      <c r="D52" s="224">
        <v>36807</v>
      </c>
      <c r="E52" s="224">
        <v>36513</v>
      </c>
      <c r="F52" s="224">
        <v>36949</v>
      </c>
      <c r="G52" s="224">
        <v>37597</v>
      </c>
      <c r="H52" s="224">
        <v>42311</v>
      </c>
      <c r="I52" s="224">
        <v>40867</v>
      </c>
      <c r="J52" s="224">
        <v>42150</v>
      </c>
      <c r="K52" s="224">
        <v>42282</v>
      </c>
      <c r="L52" s="224">
        <v>45656</v>
      </c>
      <c r="M52" s="224">
        <v>46345</v>
      </c>
      <c r="N52" s="224">
        <v>48424</v>
      </c>
      <c r="O52">
        <f t="shared" si="0"/>
        <v>40</v>
      </c>
    </row>
    <row r="53" spans="1:15">
      <c r="A53" s="101" t="s">
        <v>253</v>
      </c>
      <c r="B53" s="224">
        <v>34971</v>
      </c>
      <c r="C53" s="224">
        <v>37085</v>
      </c>
      <c r="D53" s="224">
        <v>37408</v>
      </c>
      <c r="E53" s="224">
        <v>35971</v>
      </c>
      <c r="F53" s="224">
        <v>36265</v>
      </c>
      <c r="G53" s="224">
        <v>37682</v>
      </c>
      <c r="H53" s="224">
        <v>38937</v>
      </c>
      <c r="I53" s="224">
        <v>41565</v>
      </c>
      <c r="J53" s="224">
        <v>41807</v>
      </c>
      <c r="K53" s="224">
        <v>42742</v>
      </c>
      <c r="L53" s="224">
        <v>44308</v>
      </c>
      <c r="M53" s="224">
        <v>47013</v>
      </c>
      <c r="N53" s="224">
        <v>49559</v>
      </c>
      <c r="O53">
        <f t="shared" si="0"/>
        <v>32</v>
      </c>
    </row>
    <row r="54" spans="1:15">
      <c r="A54" s="101" t="s">
        <v>254</v>
      </c>
      <c r="B54" s="224">
        <v>38853</v>
      </c>
      <c r="C54" s="224">
        <v>34179</v>
      </c>
      <c r="D54" s="224">
        <v>34898</v>
      </c>
      <c r="E54" s="224">
        <v>35695</v>
      </c>
      <c r="F54" s="224">
        <v>36525</v>
      </c>
      <c r="G54" s="224">
        <v>36569</v>
      </c>
      <c r="H54" s="224">
        <v>37535</v>
      </c>
      <c r="I54" s="224">
        <v>38546</v>
      </c>
      <c r="J54" s="224">
        <v>39389</v>
      </c>
      <c r="K54" s="224">
        <v>40619</v>
      </c>
      <c r="L54" s="224">
        <v>43192</v>
      </c>
      <c r="M54" s="224">
        <v>46378</v>
      </c>
      <c r="N54" s="224">
        <v>50303</v>
      </c>
      <c r="O54">
        <f t="shared" si="0"/>
        <v>26</v>
      </c>
    </row>
    <row r="55" spans="1:15">
      <c r="A55" s="101" t="s">
        <v>255</v>
      </c>
      <c r="B55" s="224">
        <v>32127</v>
      </c>
      <c r="C55" s="224">
        <v>32315</v>
      </c>
      <c r="D55" s="224">
        <v>33744</v>
      </c>
      <c r="E55" s="224">
        <v>33161</v>
      </c>
      <c r="F55" s="224">
        <v>34165</v>
      </c>
      <c r="G55" s="224">
        <v>35224</v>
      </c>
      <c r="H55" s="224">
        <v>36890</v>
      </c>
      <c r="I55" s="224">
        <v>37457</v>
      </c>
      <c r="J55" s="224">
        <v>39612</v>
      </c>
      <c r="K55" s="224">
        <v>39919</v>
      </c>
      <c r="L55" s="224">
        <v>39048</v>
      </c>
      <c r="M55" s="224">
        <v>46405</v>
      </c>
      <c r="N55" s="224">
        <v>47670</v>
      </c>
      <c r="O55">
        <f t="shared" si="0"/>
        <v>44</v>
      </c>
    </row>
    <row r="56" spans="1:15">
      <c r="A56" s="101" t="s">
        <v>256</v>
      </c>
      <c r="B56" s="224">
        <v>30499</v>
      </c>
      <c r="C56" s="224">
        <v>30890</v>
      </c>
      <c r="D56" s="224">
        <v>31868</v>
      </c>
      <c r="E56" s="224">
        <v>33038</v>
      </c>
      <c r="F56" s="224">
        <v>34342</v>
      </c>
      <c r="G56" s="224">
        <v>35036</v>
      </c>
      <c r="H56" s="224">
        <v>36310</v>
      </c>
      <c r="I56" s="224">
        <v>37582</v>
      </c>
      <c r="J56" s="224">
        <v>38460</v>
      </c>
      <c r="K56" s="224">
        <v>38809</v>
      </c>
      <c r="L56" s="224">
        <v>40337</v>
      </c>
      <c r="M56" s="224">
        <v>42077</v>
      </c>
      <c r="N56" s="224">
        <v>45568</v>
      </c>
      <c r="O56">
        <f t="shared" si="0"/>
        <v>56</v>
      </c>
    </row>
    <row r="57" spans="1:15">
      <c r="A57" s="101" t="s">
        <v>257</v>
      </c>
      <c r="B57" s="224">
        <v>29243</v>
      </c>
      <c r="C57" s="224">
        <v>29889</v>
      </c>
      <c r="D57" s="224">
        <v>31390</v>
      </c>
      <c r="E57" s="224">
        <v>31294</v>
      </c>
      <c r="F57" s="224">
        <v>33572</v>
      </c>
      <c r="G57" s="224">
        <v>34567</v>
      </c>
      <c r="H57" s="224">
        <v>35837</v>
      </c>
      <c r="I57" s="224">
        <v>35959</v>
      </c>
      <c r="J57" s="224">
        <v>37098</v>
      </c>
      <c r="K57" s="224">
        <v>38557</v>
      </c>
      <c r="L57" s="224">
        <v>41741</v>
      </c>
      <c r="M57" s="224">
        <v>45028</v>
      </c>
      <c r="N57" s="224">
        <v>48579</v>
      </c>
      <c r="O57">
        <f t="shared" si="0"/>
        <v>39</v>
      </c>
    </row>
    <row r="58" spans="1:15">
      <c r="A58" s="101" t="s">
        <v>258</v>
      </c>
      <c r="B58" s="224">
        <v>26346</v>
      </c>
      <c r="C58" s="224">
        <v>27499</v>
      </c>
      <c r="D58" s="224">
        <v>27482</v>
      </c>
      <c r="E58" s="224">
        <v>28573</v>
      </c>
      <c r="F58" s="224">
        <v>29038</v>
      </c>
      <c r="G58" s="224">
        <v>30494</v>
      </c>
      <c r="H58" s="224">
        <v>30012</v>
      </c>
      <c r="I58" s="224">
        <v>31423</v>
      </c>
      <c r="J58" s="224">
        <v>31945</v>
      </c>
      <c r="K58" s="224">
        <v>34099</v>
      </c>
      <c r="L58" s="224">
        <v>35720</v>
      </c>
      <c r="M58" s="224">
        <v>36845</v>
      </c>
      <c r="N58" s="224">
        <v>39599</v>
      </c>
      <c r="O58">
        <f t="shared" si="0"/>
        <v>87</v>
      </c>
    </row>
    <row r="59" spans="1:15">
      <c r="A59" s="101" t="s">
        <v>259</v>
      </c>
      <c r="B59" s="224">
        <v>41153</v>
      </c>
      <c r="C59" s="224">
        <v>42371</v>
      </c>
      <c r="D59" s="224">
        <v>43501</v>
      </c>
      <c r="E59" s="224">
        <v>44524</v>
      </c>
      <c r="F59" s="224">
        <v>46156</v>
      </c>
      <c r="G59" s="224">
        <v>46953</v>
      </c>
      <c r="H59" s="224">
        <v>46310</v>
      </c>
      <c r="I59" s="224">
        <v>48959</v>
      </c>
      <c r="J59" s="224">
        <v>47211</v>
      </c>
      <c r="K59" s="224">
        <v>48450</v>
      </c>
      <c r="L59" s="224">
        <v>49108</v>
      </c>
      <c r="M59" s="224">
        <v>51752</v>
      </c>
      <c r="N59" s="224">
        <v>55447</v>
      </c>
      <c r="O59">
        <f t="shared" si="0"/>
        <v>13</v>
      </c>
    </row>
    <row r="60" spans="1:15">
      <c r="A60" s="101" t="s">
        <v>260</v>
      </c>
      <c r="B60" s="224">
        <v>30639</v>
      </c>
      <c r="C60" s="224">
        <v>31075</v>
      </c>
      <c r="D60" s="224">
        <v>31349</v>
      </c>
      <c r="E60" s="224">
        <v>30471</v>
      </c>
      <c r="F60" s="224">
        <v>32136</v>
      </c>
      <c r="G60" s="224">
        <v>32505</v>
      </c>
      <c r="H60" s="224">
        <v>33335</v>
      </c>
      <c r="I60" s="224">
        <v>32532</v>
      </c>
      <c r="J60" s="224">
        <v>33338</v>
      </c>
      <c r="K60" s="224">
        <v>33827</v>
      </c>
      <c r="L60" s="224">
        <v>37812</v>
      </c>
      <c r="M60" s="224">
        <v>39707</v>
      </c>
      <c r="N60" s="224">
        <v>40938</v>
      </c>
      <c r="O60">
        <f t="shared" si="0"/>
        <v>82</v>
      </c>
    </row>
    <row r="61" spans="1:15">
      <c r="A61" s="101" t="s">
        <v>261</v>
      </c>
      <c r="B61" s="224">
        <v>34786</v>
      </c>
      <c r="C61" s="224">
        <v>35475</v>
      </c>
      <c r="D61" s="224">
        <v>36322</v>
      </c>
      <c r="E61" s="224">
        <v>37419</v>
      </c>
      <c r="F61" s="224">
        <v>37976</v>
      </c>
      <c r="G61" s="224">
        <v>38575</v>
      </c>
      <c r="H61" s="224">
        <v>39710</v>
      </c>
      <c r="I61" s="224">
        <v>41120</v>
      </c>
      <c r="J61" s="224">
        <v>42304</v>
      </c>
      <c r="K61" s="224">
        <v>43427</v>
      </c>
      <c r="L61" s="224">
        <v>45780</v>
      </c>
      <c r="M61" s="224">
        <v>47801</v>
      </c>
      <c r="N61" s="224">
        <v>50198</v>
      </c>
      <c r="O61">
        <f t="shared" si="0"/>
        <v>27</v>
      </c>
    </row>
    <row r="62" spans="1:15">
      <c r="A62" s="101" t="s">
        <v>262</v>
      </c>
      <c r="B62" s="224">
        <v>32516</v>
      </c>
      <c r="C62" s="224">
        <v>33868</v>
      </c>
      <c r="D62" s="224">
        <v>35567</v>
      </c>
      <c r="E62" s="224">
        <v>36895</v>
      </c>
      <c r="F62" s="224">
        <v>38490</v>
      </c>
      <c r="G62" s="224">
        <v>40024</v>
      </c>
      <c r="H62" s="224">
        <v>41197</v>
      </c>
      <c r="I62" s="224">
        <v>42834</v>
      </c>
      <c r="J62" s="224">
        <v>42617</v>
      </c>
      <c r="K62" s="224">
        <v>43259</v>
      </c>
      <c r="L62" s="224">
        <v>44648</v>
      </c>
      <c r="M62" s="224">
        <v>46046</v>
      </c>
      <c r="N62" s="224">
        <v>47928</v>
      </c>
      <c r="O62">
        <f t="shared" si="0"/>
        <v>41</v>
      </c>
    </row>
    <row r="63" spans="1:15">
      <c r="A63" s="101" t="s">
        <v>263</v>
      </c>
      <c r="B63" s="224">
        <v>39841</v>
      </c>
      <c r="C63" s="224">
        <v>41018</v>
      </c>
      <c r="D63" s="224">
        <v>42388</v>
      </c>
      <c r="E63" s="224">
        <v>42903</v>
      </c>
      <c r="F63" s="224">
        <v>44166</v>
      </c>
      <c r="G63" s="224">
        <v>45474</v>
      </c>
      <c r="H63" s="224">
        <v>46522</v>
      </c>
      <c r="I63" s="224">
        <v>47745</v>
      </c>
      <c r="J63" s="224">
        <v>49676</v>
      </c>
      <c r="K63" s="224">
        <v>49910</v>
      </c>
      <c r="L63" s="224">
        <v>53738</v>
      </c>
      <c r="M63" s="224">
        <v>57675</v>
      </c>
      <c r="N63" s="224">
        <v>60349</v>
      </c>
      <c r="O63">
        <f t="shared" si="0"/>
        <v>7</v>
      </c>
    </row>
    <row r="64" spans="1:15">
      <c r="A64" s="101" t="s">
        <v>264</v>
      </c>
      <c r="B64" s="224">
        <v>27592</v>
      </c>
      <c r="C64" s="224">
        <v>28171</v>
      </c>
      <c r="D64" s="224">
        <v>28747</v>
      </c>
      <c r="E64" s="224">
        <v>28360</v>
      </c>
      <c r="F64" s="224">
        <v>29788</v>
      </c>
      <c r="G64" s="224">
        <v>29505</v>
      </c>
      <c r="H64" s="224">
        <v>32041</v>
      </c>
      <c r="I64" s="224">
        <v>32843</v>
      </c>
      <c r="J64" s="224">
        <v>33680</v>
      </c>
      <c r="K64" s="224">
        <v>41708</v>
      </c>
      <c r="L64" s="224">
        <v>36774</v>
      </c>
      <c r="M64" s="224">
        <v>37827</v>
      </c>
      <c r="N64" s="224">
        <v>40990</v>
      </c>
      <c r="O64">
        <f t="shared" si="0"/>
        <v>81</v>
      </c>
    </row>
    <row r="65" spans="1:15">
      <c r="A65" s="101" t="s">
        <v>265</v>
      </c>
      <c r="B65" s="224">
        <v>32203</v>
      </c>
      <c r="C65" s="224">
        <v>32779</v>
      </c>
      <c r="D65" s="224">
        <v>34288</v>
      </c>
      <c r="E65" s="224">
        <v>33518</v>
      </c>
      <c r="F65" s="224">
        <v>34996</v>
      </c>
      <c r="G65" s="224">
        <v>36158</v>
      </c>
      <c r="H65" s="224">
        <v>37402</v>
      </c>
      <c r="I65" s="224">
        <v>37946</v>
      </c>
      <c r="J65" s="224">
        <v>38804</v>
      </c>
      <c r="K65" s="224">
        <v>39346</v>
      </c>
      <c r="L65" s="224">
        <v>42190</v>
      </c>
      <c r="M65" s="224">
        <v>43693</v>
      </c>
      <c r="N65" s="224">
        <v>44977</v>
      </c>
      <c r="O65">
        <f t="shared" si="0"/>
        <v>61</v>
      </c>
    </row>
    <row r="66" spans="1:15">
      <c r="A66" s="101" t="s">
        <v>266</v>
      </c>
      <c r="B66" s="224">
        <v>29330</v>
      </c>
      <c r="C66" s="224">
        <v>30076</v>
      </c>
      <c r="D66" s="224">
        <v>30669</v>
      </c>
      <c r="E66" s="224">
        <v>31514</v>
      </c>
      <c r="F66" s="224">
        <v>32083</v>
      </c>
      <c r="G66" s="224">
        <v>32592</v>
      </c>
      <c r="H66" s="224">
        <v>33428</v>
      </c>
      <c r="I66" s="224">
        <v>34728</v>
      </c>
      <c r="J66" s="224">
        <v>35396</v>
      </c>
      <c r="K66" s="224">
        <v>36160</v>
      </c>
      <c r="L66" s="224">
        <v>38681</v>
      </c>
      <c r="M66" s="224">
        <v>40691</v>
      </c>
      <c r="N66" s="224">
        <v>42460</v>
      </c>
      <c r="O66">
        <f t="shared" si="0"/>
        <v>75</v>
      </c>
    </row>
    <row r="67" spans="1:15">
      <c r="A67" s="101" t="s">
        <v>267</v>
      </c>
      <c r="B67" s="224">
        <v>25387</v>
      </c>
      <c r="C67" s="224">
        <v>26198</v>
      </c>
      <c r="D67" s="224">
        <v>26822</v>
      </c>
      <c r="E67" s="224">
        <v>27596</v>
      </c>
      <c r="F67" s="224">
        <v>28688</v>
      </c>
      <c r="G67" s="224">
        <v>29109</v>
      </c>
      <c r="H67" s="224">
        <v>30354</v>
      </c>
      <c r="I67" s="224">
        <v>32373</v>
      </c>
      <c r="J67" s="224">
        <v>33192</v>
      </c>
      <c r="K67" s="224">
        <v>35966</v>
      </c>
      <c r="L67" s="224">
        <v>37424</v>
      </c>
      <c r="M67" s="224">
        <v>38994</v>
      </c>
      <c r="N67" s="224">
        <v>41867</v>
      </c>
      <c r="O67">
        <f t="shared" si="0"/>
        <v>76</v>
      </c>
    </row>
    <row r="68" spans="1:15">
      <c r="A68" s="101" t="s">
        <v>268</v>
      </c>
      <c r="B68" s="224">
        <v>29550</v>
      </c>
      <c r="C68" s="224">
        <v>30530</v>
      </c>
      <c r="D68" s="224">
        <v>31360</v>
      </c>
      <c r="E68" s="224">
        <v>32482</v>
      </c>
      <c r="F68" s="224">
        <v>33138</v>
      </c>
      <c r="G68" s="224">
        <v>35088</v>
      </c>
      <c r="H68" s="224">
        <v>35698</v>
      </c>
      <c r="I68" s="224">
        <v>36175</v>
      </c>
      <c r="J68" s="224">
        <v>36746</v>
      </c>
      <c r="K68" s="224">
        <v>38101</v>
      </c>
      <c r="L68" s="224">
        <v>39370</v>
      </c>
      <c r="M68" s="224">
        <v>43002</v>
      </c>
      <c r="N68" s="224">
        <v>45037</v>
      </c>
      <c r="O68">
        <f t="shared" si="0"/>
        <v>59</v>
      </c>
    </row>
    <row r="69" spans="1:15">
      <c r="A69" s="101" t="s">
        <v>269</v>
      </c>
      <c r="B69" s="224">
        <v>37940</v>
      </c>
      <c r="C69" s="224">
        <v>38946</v>
      </c>
      <c r="D69" s="224">
        <v>39045</v>
      </c>
      <c r="E69" s="224">
        <v>39388</v>
      </c>
      <c r="F69" s="224">
        <v>40643</v>
      </c>
      <c r="G69" s="224">
        <v>41346</v>
      </c>
      <c r="H69" s="224">
        <v>41707</v>
      </c>
      <c r="I69" s="224">
        <v>42896</v>
      </c>
      <c r="J69" s="224">
        <v>44583</v>
      </c>
      <c r="K69" s="224">
        <v>45104</v>
      </c>
      <c r="L69" s="224">
        <v>47482</v>
      </c>
      <c r="M69" s="224">
        <v>49999</v>
      </c>
      <c r="N69" s="224">
        <v>53692</v>
      </c>
      <c r="O69">
        <f t="shared" si="0"/>
        <v>20</v>
      </c>
    </row>
    <row r="70" spans="1:15">
      <c r="A70" s="101" t="s">
        <v>270</v>
      </c>
      <c r="B70" s="224">
        <v>36416</v>
      </c>
      <c r="C70" s="224">
        <v>36757</v>
      </c>
      <c r="D70" s="224">
        <v>38186</v>
      </c>
      <c r="E70" s="224">
        <v>37851</v>
      </c>
      <c r="F70" s="224">
        <v>39433</v>
      </c>
      <c r="G70" s="224">
        <v>40845</v>
      </c>
      <c r="H70" s="224">
        <v>42088</v>
      </c>
      <c r="I70" s="224">
        <v>42773</v>
      </c>
      <c r="J70" s="224">
        <v>43192</v>
      </c>
      <c r="K70" s="224">
        <v>43695</v>
      </c>
      <c r="L70" s="224">
        <v>45762</v>
      </c>
      <c r="M70" s="224">
        <v>46925</v>
      </c>
      <c r="N70" s="224">
        <v>48682</v>
      </c>
      <c r="O70">
        <f t="shared" si="0"/>
        <v>38</v>
      </c>
    </row>
    <row r="71" spans="1:15">
      <c r="A71" s="101" t="s">
        <v>271</v>
      </c>
      <c r="B71" s="224">
        <v>28751</v>
      </c>
      <c r="C71" s="224">
        <v>29085</v>
      </c>
      <c r="D71" s="224">
        <v>29862</v>
      </c>
      <c r="E71" s="224">
        <v>30266</v>
      </c>
      <c r="F71" s="224">
        <v>31828</v>
      </c>
      <c r="G71" s="224">
        <v>30821</v>
      </c>
      <c r="H71" s="224">
        <v>31590</v>
      </c>
      <c r="I71" s="224">
        <v>33081</v>
      </c>
      <c r="J71" s="224">
        <v>34148</v>
      </c>
      <c r="K71" s="224">
        <v>34484</v>
      </c>
      <c r="L71" s="224">
        <v>37193</v>
      </c>
      <c r="M71" s="224">
        <v>39516</v>
      </c>
      <c r="N71" s="224">
        <v>41758</v>
      </c>
      <c r="O71">
        <f t="shared" si="0"/>
        <v>77</v>
      </c>
    </row>
    <row r="72" spans="1:15">
      <c r="A72" s="101" t="s">
        <v>272</v>
      </c>
      <c r="B72" s="224">
        <v>27493</v>
      </c>
      <c r="C72" s="224">
        <v>27825</v>
      </c>
      <c r="D72" s="224">
        <v>28734</v>
      </c>
      <c r="E72" s="224">
        <v>29005</v>
      </c>
      <c r="F72" s="224">
        <v>30945</v>
      </c>
      <c r="G72" s="224">
        <v>30851</v>
      </c>
      <c r="H72" s="224">
        <v>31693</v>
      </c>
      <c r="I72" s="224">
        <v>32706</v>
      </c>
      <c r="J72" s="224">
        <v>33240</v>
      </c>
      <c r="K72" s="224">
        <v>34287</v>
      </c>
      <c r="L72" s="224">
        <v>35662</v>
      </c>
      <c r="M72" s="224">
        <v>37152</v>
      </c>
      <c r="N72" s="224">
        <v>40287</v>
      </c>
      <c r="O72">
        <f t="shared" si="0"/>
        <v>85</v>
      </c>
    </row>
    <row r="73" spans="1:15">
      <c r="A73" s="101" t="s">
        <v>273</v>
      </c>
      <c r="B73" s="224">
        <v>36806</v>
      </c>
      <c r="C73" s="224">
        <v>37353</v>
      </c>
      <c r="D73" s="224">
        <v>38135</v>
      </c>
      <c r="E73" s="224">
        <v>38326</v>
      </c>
      <c r="F73" s="224">
        <v>38940</v>
      </c>
      <c r="G73" s="224">
        <v>39963</v>
      </c>
      <c r="H73" s="224">
        <v>40804</v>
      </c>
      <c r="I73" s="224">
        <v>42408</v>
      </c>
      <c r="J73" s="224">
        <v>43000</v>
      </c>
      <c r="K73" s="224">
        <v>43907</v>
      </c>
      <c r="L73" s="224">
        <v>47052</v>
      </c>
      <c r="M73" s="224">
        <v>50316</v>
      </c>
      <c r="N73" s="224">
        <v>53535</v>
      </c>
      <c r="O73">
        <f t="shared" si="0"/>
        <v>21</v>
      </c>
    </row>
    <row r="74" spans="1:15">
      <c r="A74" s="101" t="s">
        <v>274</v>
      </c>
      <c r="B74" s="224">
        <v>31192</v>
      </c>
      <c r="C74" s="224">
        <v>32133</v>
      </c>
      <c r="D74" s="224">
        <v>32955</v>
      </c>
      <c r="E74" s="224">
        <v>32155</v>
      </c>
      <c r="F74" s="224">
        <v>33876</v>
      </c>
      <c r="G74" s="224">
        <v>34925</v>
      </c>
      <c r="H74" s="224">
        <v>36281</v>
      </c>
      <c r="I74" s="224">
        <v>37870</v>
      </c>
      <c r="J74" s="224">
        <v>38124</v>
      </c>
      <c r="K74" s="224">
        <v>38816</v>
      </c>
      <c r="L74" s="224">
        <v>41584</v>
      </c>
      <c r="M74" s="224">
        <v>43608</v>
      </c>
      <c r="N74" s="224">
        <v>46105</v>
      </c>
      <c r="O74">
        <f t="shared" si="0"/>
        <v>53</v>
      </c>
    </row>
    <row r="75" spans="1:15">
      <c r="A75" s="101" t="s">
        <v>275</v>
      </c>
      <c r="B75" s="224">
        <v>31800</v>
      </c>
      <c r="C75" s="224">
        <v>32199</v>
      </c>
      <c r="D75" s="224">
        <v>32546</v>
      </c>
      <c r="E75" s="224">
        <v>33304</v>
      </c>
      <c r="F75" s="224">
        <v>35986</v>
      </c>
      <c r="G75" s="224">
        <v>36761</v>
      </c>
      <c r="H75" s="224">
        <v>37016</v>
      </c>
      <c r="I75" s="224">
        <v>40716</v>
      </c>
      <c r="J75" s="224">
        <v>42127</v>
      </c>
      <c r="K75" s="224">
        <v>42464</v>
      </c>
      <c r="L75" s="224">
        <v>44228</v>
      </c>
      <c r="M75" s="224">
        <v>46238</v>
      </c>
      <c r="N75" s="224">
        <v>49943</v>
      </c>
      <c r="O75">
        <f t="shared" si="0"/>
        <v>30</v>
      </c>
    </row>
    <row r="76" spans="1:15">
      <c r="A76" s="101" t="s">
        <v>276</v>
      </c>
      <c r="B76" s="224">
        <v>37355</v>
      </c>
      <c r="C76" s="224">
        <v>39041</v>
      </c>
      <c r="D76" s="224">
        <v>40047</v>
      </c>
      <c r="E76" s="224">
        <v>39831</v>
      </c>
      <c r="F76" s="224">
        <v>40796</v>
      </c>
      <c r="G76" s="224">
        <v>41967</v>
      </c>
      <c r="H76" s="224">
        <v>44999</v>
      </c>
      <c r="I76" s="224">
        <v>45464</v>
      </c>
      <c r="J76" s="224">
        <v>46659</v>
      </c>
      <c r="K76" s="224">
        <v>47809</v>
      </c>
      <c r="L76" s="224">
        <v>50201</v>
      </c>
      <c r="M76" s="224">
        <v>54034</v>
      </c>
      <c r="N76" s="224">
        <v>58076</v>
      </c>
      <c r="O76">
        <f t="shared" si="0"/>
        <v>10</v>
      </c>
    </row>
    <row r="77" spans="1:15">
      <c r="A77" s="101" t="s">
        <v>277</v>
      </c>
      <c r="B77" s="224">
        <v>31929</v>
      </c>
      <c r="C77" s="224">
        <v>32536</v>
      </c>
      <c r="D77" s="224">
        <v>32695</v>
      </c>
      <c r="E77" s="224">
        <v>33835</v>
      </c>
      <c r="F77" s="224">
        <v>34998</v>
      </c>
      <c r="G77" s="224">
        <v>34826</v>
      </c>
      <c r="H77" s="224">
        <v>36279</v>
      </c>
      <c r="I77" s="224">
        <v>39327</v>
      </c>
      <c r="J77" s="224">
        <v>39582</v>
      </c>
      <c r="K77" s="224">
        <v>41388</v>
      </c>
      <c r="L77" s="224">
        <v>44790</v>
      </c>
      <c r="M77" s="224">
        <v>47848</v>
      </c>
      <c r="N77" s="224">
        <v>49415</v>
      </c>
      <c r="O77">
        <f t="shared" si="0"/>
        <v>33</v>
      </c>
    </row>
    <row r="78" spans="1:15">
      <c r="A78" s="101" t="s">
        <v>278</v>
      </c>
      <c r="B78" s="224">
        <v>32149</v>
      </c>
      <c r="C78" s="224">
        <v>33453</v>
      </c>
      <c r="D78" s="224">
        <v>33951</v>
      </c>
      <c r="E78" s="224">
        <v>34326</v>
      </c>
      <c r="F78" s="224">
        <v>34622</v>
      </c>
      <c r="G78" s="224">
        <v>36324</v>
      </c>
      <c r="H78" s="224">
        <v>37727</v>
      </c>
      <c r="I78" s="224">
        <v>38099</v>
      </c>
      <c r="J78" s="224">
        <v>39225</v>
      </c>
      <c r="K78" s="224">
        <v>39668</v>
      </c>
      <c r="L78" s="224">
        <v>40736</v>
      </c>
      <c r="M78" s="224">
        <v>42892</v>
      </c>
      <c r="N78" s="224">
        <v>45923</v>
      </c>
      <c r="O78">
        <f t="shared" si="0"/>
        <v>54</v>
      </c>
    </row>
    <row r="79" spans="1:15">
      <c r="A79" s="101" t="s">
        <v>279</v>
      </c>
      <c r="B79" s="224">
        <v>33178</v>
      </c>
      <c r="C79" s="224">
        <v>34602</v>
      </c>
      <c r="D79" s="224">
        <v>35319</v>
      </c>
      <c r="E79" s="224">
        <v>34762</v>
      </c>
      <c r="F79" s="224">
        <v>34985</v>
      </c>
      <c r="G79" s="224">
        <v>35816</v>
      </c>
      <c r="H79" s="224">
        <v>36174</v>
      </c>
      <c r="I79" s="224">
        <v>37594</v>
      </c>
      <c r="J79" s="224">
        <v>38830</v>
      </c>
      <c r="K79" s="224">
        <v>40723</v>
      </c>
      <c r="L79" s="224">
        <v>42652</v>
      </c>
      <c r="M79" s="224">
        <v>45221</v>
      </c>
      <c r="N79" s="224">
        <v>47557</v>
      </c>
      <c r="O79">
        <f t="shared" si="0"/>
        <v>46</v>
      </c>
    </row>
    <row r="80" spans="1:15">
      <c r="A80" s="101" t="s">
        <v>280</v>
      </c>
      <c r="B80" s="224">
        <v>35775</v>
      </c>
      <c r="C80" s="224">
        <v>35665</v>
      </c>
      <c r="D80" s="224">
        <v>35977</v>
      </c>
      <c r="E80" s="224">
        <v>37671</v>
      </c>
      <c r="F80" s="224">
        <v>37803</v>
      </c>
      <c r="G80" s="224">
        <v>40555</v>
      </c>
      <c r="H80" s="224">
        <v>41179</v>
      </c>
      <c r="I80" s="224">
        <v>41889</v>
      </c>
      <c r="J80" s="224">
        <v>43746</v>
      </c>
      <c r="K80" s="224">
        <v>42367</v>
      </c>
      <c r="L80" s="224">
        <v>44658</v>
      </c>
      <c r="M80" s="224">
        <v>50200</v>
      </c>
      <c r="N80" s="224">
        <v>54458</v>
      </c>
      <c r="O80">
        <f t="shared" si="0"/>
        <v>16</v>
      </c>
    </row>
    <row r="81" spans="1:15">
      <c r="A81" s="101" t="s">
        <v>281</v>
      </c>
      <c r="B81" s="224">
        <v>30595</v>
      </c>
      <c r="C81" s="224">
        <v>32237</v>
      </c>
      <c r="D81" s="224">
        <v>32617</v>
      </c>
      <c r="E81" s="224">
        <v>33506</v>
      </c>
      <c r="F81" s="224">
        <v>33138</v>
      </c>
      <c r="G81" s="224">
        <v>32521</v>
      </c>
      <c r="H81" s="224">
        <v>33450</v>
      </c>
      <c r="I81" s="224">
        <v>34355</v>
      </c>
      <c r="J81" s="224">
        <v>35779</v>
      </c>
      <c r="K81" s="224">
        <v>38272</v>
      </c>
      <c r="L81" s="224">
        <v>38267</v>
      </c>
      <c r="M81" s="224">
        <v>39750</v>
      </c>
      <c r="N81" s="224">
        <v>41377</v>
      </c>
      <c r="O81">
        <f t="shared" si="0"/>
        <v>78</v>
      </c>
    </row>
    <row r="82" spans="1:15">
      <c r="A82" s="101" t="s">
        <v>282</v>
      </c>
      <c r="B82" s="224">
        <v>36970</v>
      </c>
      <c r="C82" s="224">
        <v>39907</v>
      </c>
      <c r="D82" s="224">
        <v>33069</v>
      </c>
      <c r="E82" s="224">
        <v>34361</v>
      </c>
      <c r="F82" s="224">
        <v>35021</v>
      </c>
      <c r="G82" s="224">
        <v>35252</v>
      </c>
      <c r="H82" s="224">
        <v>35944</v>
      </c>
      <c r="I82" s="224">
        <v>36865</v>
      </c>
      <c r="J82" s="224">
        <v>37024</v>
      </c>
      <c r="K82" s="224">
        <v>37837</v>
      </c>
      <c r="L82" s="224">
        <v>40586</v>
      </c>
      <c r="M82" s="224">
        <v>42482</v>
      </c>
      <c r="N82" s="224">
        <v>45036</v>
      </c>
      <c r="O82">
        <f t="shared" ref="O82:O111" si="1">RANK(N82,$N$17:$N$111)</f>
        <v>60</v>
      </c>
    </row>
    <row r="83" spans="1:15">
      <c r="A83" s="101" t="s">
        <v>283</v>
      </c>
      <c r="B83" s="224">
        <v>29797</v>
      </c>
      <c r="C83" s="224">
        <v>30885</v>
      </c>
      <c r="D83" s="224">
        <v>31783</v>
      </c>
      <c r="E83" s="224">
        <v>31937</v>
      </c>
      <c r="F83" s="224">
        <v>33067</v>
      </c>
      <c r="G83" s="224">
        <v>34380</v>
      </c>
      <c r="H83" s="224">
        <v>35072</v>
      </c>
      <c r="I83" s="224">
        <v>35624</v>
      </c>
      <c r="J83" s="224">
        <v>36523</v>
      </c>
      <c r="K83" s="224">
        <v>39268</v>
      </c>
      <c r="L83" s="224">
        <v>40125</v>
      </c>
      <c r="M83" s="224">
        <v>40589</v>
      </c>
      <c r="N83" s="224">
        <v>42738</v>
      </c>
      <c r="O83">
        <f t="shared" si="1"/>
        <v>72</v>
      </c>
    </row>
    <row r="84" spans="1:15">
      <c r="A84" s="101" t="s">
        <v>284</v>
      </c>
      <c r="B84" s="224">
        <v>27129</v>
      </c>
      <c r="C84" s="224">
        <v>27041</v>
      </c>
      <c r="D84" s="224">
        <v>27224</v>
      </c>
      <c r="E84" s="224">
        <v>27982</v>
      </c>
      <c r="F84" s="224">
        <v>28575</v>
      </c>
      <c r="G84" s="224">
        <v>28927</v>
      </c>
      <c r="H84" s="224">
        <v>29669</v>
      </c>
      <c r="I84" s="224">
        <v>31599</v>
      </c>
      <c r="J84" s="224">
        <v>32324</v>
      </c>
      <c r="K84" s="224">
        <v>32414</v>
      </c>
      <c r="L84" s="224">
        <v>34582</v>
      </c>
      <c r="M84" s="224">
        <v>35054</v>
      </c>
      <c r="N84" s="224">
        <v>38589</v>
      </c>
      <c r="O84">
        <f t="shared" si="1"/>
        <v>90</v>
      </c>
    </row>
    <row r="85" spans="1:15">
      <c r="A85" s="101" t="s">
        <v>285</v>
      </c>
      <c r="B85" s="224">
        <v>25231</v>
      </c>
      <c r="C85" s="224">
        <v>26102</v>
      </c>
      <c r="D85" s="224">
        <v>25796</v>
      </c>
      <c r="E85" s="224">
        <v>27030</v>
      </c>
      <c r="F85" s="224">
        <v>28814</v>
      </c>
      <c r="G85" s="224">
        <v>31516</v>
      </c>
      <c r="H85" s="224">
        <v>32336</v>
      </c>
      <c r="I85" s="224">
        <v>33405</v>
      </c>
      <c r="J85" s="224">
        <v>32742</v>
      </c>
      <c r="K85" s="224">
        <v>33675</v>
      </c>
      <c r="L85" s="224">
        <v>33522</v>
      </c>
      <c r="M85" s="224">
        <v>34601</v>
      </c>
      <c r="N85" s="224">
        <v>36683</v>
      </c>
      <c r="O85">
        <f t="shared" si="1"/>
        <v>94</v>
      </c>
    </row>
    <row r="86" spans="1:15">
      <c r="A86" s="101" t="s">
        <v>286</v>
      </c>
      <c r="B86" s="224">
        <v>27395</v>
      </c>
      <c r="C86" s="224">
        <v>26930</v>
      </c>
      <c r="D86" s="224">
        <v>27854</v>
      </c>
      <c r="E86" s="224">
        <v>27861</v>
      </c>
      <c r="F86" s="224">
        <v>28159</v>
      </c>
      <c r="G86" s="224">
        <v>28857</v>
      </c>
      <c r="H86" s="224">
        <v>32225</v>
      </c>
      <c r="I86" s="224">
        <v>29865</v>
      </c>
      <c r="J86" s="224">
        <v>32325</v>
      </c>
      <c r="K86" s="224">
        <v>32929</v>
      </c>
      <c r="L86" s="224">
        <v>36539</v>
      </c>
      <c r="M86" s="224">
        <v>38747</v>
      </c>
      <c r="N86" s="224">
        <v>39195</v>
      </c>
      <c r="O86">
        <f t="shared" si="1"/>
        <v>88</v>
      </c>
    </row>
    <row r="87" spans="1:15">
      <c r="A87" s="101" t="s">
        <v>287</v>
      </c>
      <c r="B87" s="224">
        <v>32299</v>
      </c>
      <c r="C87" s="224">
        <v>32747</v>
      </c>
      <c r="D87" s="224">
        <v>33785</v>
      </c>
      <c r="E87" s="224">
        <v>34070</v>
      </c>
      <c r="F87" s="224">
        <v>35673</v>
      </c>
      <c r="G87" s="224">
        <v>35861</v>
      </c>
      <c r="H87" s="224">
        <v>36360</v>
      </c>
      <c r="I87" s="224">
        <v>37273</v>
      </c>
      <c r="J87" s="224">
        <v>39201</v>
      </c>
      <c r="K87" s="224">
        <v>39737</v>
      </c>
      <c r="L87" s="224">
        <v>41458</v>
      </c>
      <c r="M87" s="224">
        <v>44551</v>
      </c>
      <c r="N87" s="224">
        <v>46902</v>
      </c>
      <c r="O87">
        <f t="shared" si="1"/>
        <v>49</v>
      </c>
    </row>
    <row r="88" spans="1:15">
      <c r="A88" s="101" t="s">
        <v>288</v>
      </c>
      <c r="B88" s="224">
        <v>36533</v>
      </c>
      <c r="C88" s="224">
        <v>38078</v>
      </c>
      <c r="D88" s="224">
        <v>38833</v>
      </c>
      <c r="E88" s="224">
        <v>38604</v>
      </c>
      <c r="F88" s="224">
        <v>42815</v>
      </c>
      <c r="G88" s="224">
        <v>43178</v>
      </c>
      <c r="H88" s="224">
        <v>41746</v>
      </c>
      <c r="I88" s="224">
        <v>43024</v>
      </c>
      <c r="J88" s="224">
        <v>44165</v>
      </c>
      <c r="K88" s="224">
        <v>45291</v>
      </c>
      <c r="L88" s="224">
        <v>49508</v>
      </c>
      <c r="M88" s="224">
        <v>51746</v>
      </c>
      <c r="N88" s="224">
        <v>54642</v>
      </c>
      <c r="O88">
        <f t="shared" si="1"/>
        <v>15</v>
      </c>
    </row>
    <row r="89" spans="1:15">
      <c r="A89" s="101" t="s">
        <v>289</v>
      </c>
      <c r="B89" s="224">
        <v>50105</v>
      </c>
      <c r="C89" s="224">
        <v>51810</v>
      </c>
      <c r="D89" s="224">
        <v>52210</v>
      </c>
      <c r="E89" s="224">
        <v>52496</v>
      </c>
      <c r="F89" s="224">
        <v>54343</v>
      </c>
      <c r="G89" s="224">
        <v>57116</v>
      </c>
      <c r="H89" s="224">
        <v>59286</v>
      </c>
      <c r="I89" s="224">
        <v>62549</v>
      </c>
      <c r="J89" s="224">
        <v>64757</v>
      </c>
      <c r="K89" s="224">
        <v>66839</v>
      </c>
      <c r="L89" s="224">
        <v>71580</v>
      </c>
      <c r="M89" s="224">
        <v>74484</v>
      </c>
      <c r="N89" s="224">
        <v>74996</v>
      </c>
      <c r="O89">
        <f t="shared" si="1"/>
        <v>3</v>
      </c>
    </row>
    <row r="90" spans="1:15">
      <c r="A90" s="101" t="s">
        <v>290</v>
      </c>
      <c r="B90" s="224">
        <v>32043</v>
      </c>
      <c r="C90" s="224">
        <v>32416</v>
      </c>
      <c r="D90" s="224">
        <v>33840</v>
      </c>
      <c r="E90" s="224">
        <v>34691</v>
      </c>
      <c r="F90" s="224">
        <v>35161</v>
      </c>
      <c r="G90" s="224">
        <v>36670</v>
      </c>
      <c r="H90" s="224">
        <v>37262</v>
      </c>
      <c r="I90" s="224">
        <v>38779</v>
      </c>
      <c r="J90" s="224">
        <v>38900</v>
      </c>
      <c r="K90" s="224">
        <v>39889</v>
      </c>
      <c r="L90" s="224">
        <v>43137</v>
      </c>
      <c r="M90" s="224">
        <v>45936</v>
      </c>
      <c r="N90" s="224">
        <v>49023</v>
      </c>
      <c r="O90">
        <f t="shared" si="1"/>
        <v>35</v>
      </c>
    </row>
    <row r="91" spans="1:15">
      <c r="A91" s="101" t="s">
        <v>291</v>
      </c>
      <c r="B91" s="224">
        <v>40912</v>
      </c>
      <c r="C91" s="224">
        <v>41114</v>
      </c>
      <c r="D91" s="224">
        <v>42822</v>
      </c>
      <c r="E91" s="224">
        <v>42569</v>
      </c>
      <c r="F91" s="224">
        <v>44027</v>
      </c>
      <c r="G91" s="224">
        <v>45606</v>
      </c>
      <c r="H91" s="224">
        <v>46837</v>
      </c>
      <c r="I91" s="224">
        <v>47640</v>
      </c>
      <c r="J91" s="224">
        <v>48432</v>
      </c>
      <c r="K91" s="224">
        <v>49851</v>
      </c>
      <c r="L91" s="224">
        <v>51679</v>
      </c>
      <c r="M91" s="224">
        <v>54805</v>
      </c>
      <c r="N91" s="224">
        <v>57955</v>
      </c>
      <c r="O91">
        <f t="shared" si="1"/>
        <v>11</v>
      </c>
    </row>
    <row r="92" spans="1:15">
      <c r="A92" s="101" t="s">
        <v>292</v>
      </c>
      <c r="B92" s="224">
        <v>27947</v>
      </c>
      <c r="C92" s="224">
        <v>28267</v>
      </c>
      <c r="D92" s="224">
        <v>29288</v>
      </c>
      <c r="E92" s="224">
        <v>30501</v>
      </c>
      <c r="F92" s="224">
        <v>31850</v>
      </c>
      <c r="G92" s="224">
        <v>31627</v>
      </c>
      <c r="H92" s="224">
        <v>30612</v>
      </c>
      <c r="I92" s="224">
        <v>31392</v>
      </c>
      <c r="J92" s="224">
        <v>32909</v>
      </c>
      <c r="K92" s="224">
        <v>32874</v>
      </c>
      <c r="L92" s="224">
        <v>34768</v>
      </c>
      <c r="M92" s="224">
        <v>36482</v>
      </c>
      <c r="N92" s="224">
        <v>39090</v>
      </c>
      <c r="O92">
        <f t="shared" si="1"/>
        <v>89</v>
      </c>
    </row>
    <row r="93" spans="1:15">
      <c r="A93" s="101" t="s">
        <v>293</v>
      </c>
      <c r="B93" s="224">
        <v>28011</v>
      </c>
      <c r="C93" s="224">
        <v>27683</v>
      </c>
      <c r="D93" s="224">
        <v>27647</v>
      </c>
      <c r="E93" s="224">
        <v>28410</v>
      </c>
      <c r="F93" s="224">
        <v>29182</v>
      </c>
      <c r="G93" s="224">
        <v>30795</v>
      </c>
      <c r="H93" s="224">
        <v>31624</v>
      </c>
      <c r="I93" s="224">
        <v>32435</v>
      </c>
      <c r="J93" s="224">
        <v>32834</v>
      </c>
      <c r="K93" s="224">
        <v>33517</v>
      </c>
      <c r="L93" s="224">
        <v>36827</v>
      </c>
      <c r="M93" s="224">
        <v>38997</v>
      </c>
      <c r="N93" s="224">
        <v>40991</v>
      </c>
      <c r="O93">
        <f t="shared" si="1"/>
        <v>80</v>
      </c>
    </row>
    <row r="94" spans="1:15">
      <c r="A94" s="101" t="s">
        <v>294</v>
      </c>
      <c r="B94" s="224">
        <v>27298</v>
      </c>
      <c r="C94" s="224">
        <v>27310</v>
      </c>
      <c r="D94" s="224">
        <v>28350</v>
      </c>
      <c r="E94" s="224">
        <v>28935</v>
      </c>
      <c r="F94" s="224">
        <v>29089</v>
      </c>
      <c r="G94" s="224">
        <v>30304</v>
      </c>
      <c r="H94" s="224">
        <v>31126</v>
      </c>
      <c r="I94" s="224">
        <v>31976</v>
      </c>
      <c r="J94" s="224">
        <v>33117</v>
      </c>
      <c r="K94" s="224">
        <v>34234</v>
      </c>
      <c r="L94" s="224">
        <v>37416</v>
      </c>
      <c r="M94" s="224">
        <v>40539</v>
      </c>
      <c r="N94" s="224">
        <v>43042</v>
      </c>
      <c r="O94">
        <f t="shared" si="1"/>
        <v>69</v>
      </c>
    </row>
    <row r="95" spans="1:15">
      <c r="A95" s="101" t="s">
        <v>295</v>
      </c>
      <c r="B95" s="224">
        <v>47418</v>
      </c>
      <c r="C95" s="224">
        <v>48478</v>
      </c>
      <c r="D95" s="224">
        <v>50332</v>
      </c>
      <c r="E95" s="224">
        <v>50351</v>
      </c>
      <c r="F95" s="224">
        <v>51395</v>
      </c>
      <c r="G95" s="224">
        <v>52222</v>
      </c>
      <c r="H95" s="224">
        <v>53110</v>
      </c>
      <c r="I95" s="224">
        <v>54598</v>
      </c>
      <c r="J95" s="224">
        <v>56305</v>
      </c>
      <c r="K95" s="224">
        <v>57317</v>
      </c>
      <c r="L95" s="224">
        <v>61724</v>
      </c>
      <c r="M95" s="224">
        <v>66451</v>
      </c>
      <c r="N95" s="224">
        <v>67922</v>
      </c>
      <c r="O95">
        <f t="shared" si="1"/>
        <v>5</v>
      </c>
    </row>
    <row r="96" spans="1:15">
      <c r="A96" s="101" t="s">
        <v>296</v>
      </c>
      <c r="B96" s="224">
        <v>33343</v>
      </c>
      <c r="C96" s="224">
        <v>33857</v>
      </c>
      <c r="D96" s="224">
        <v>35673</v>
      </c>
      <c r="E96" s="224">
        <v>36365</v>
      </c>
      <c r="F96" s="224">
        <v>37290</v>
      </c>
      <c r="G96" s="224">
        <v>38473</v>
      </c>
      <c r="H96" s="224">
        <v>38118</v>
      </c>
      <c r="I96" s="224">
        <v>39676</v>
      </c>
      <c r="J96" s="224">
        <v>42478</v>
      </c>
      <c r="K96" s="224">
        <v>43282</v>
      </c>
      <c r="L96" s="224">
        <v>46071</v>
      </c>
      <c r="M96" s="224">
        <v>46933</v>
      </c>
      <c r="N96" s="224">
        <v>49986</v>
      </c>
      <c r="O96">
        <f t="shared" si="1"/>
        <v>29</v>
      </c>
    </row>
    <row r="97" spans="1:15">
      <c r="A97" s="101" t="s">
        <v>297</v>
      </c>
      <c r="B97" s="224">
        <v>42851</v>
      </c>
      <c r="C97" s="224">
        <v>44607</v>
      </c>
      <c r="D97" s="224">
        <v>44700</v>
      </c>
      <c r="E97" s="224">
        <v>44080</v>
      </c>
      <c r="F97" s="224">
        <v>46641</v>
      </c>
      <c r="G97" s="224">
        <v>46973</v>
      </c>
      <c r="H97" s="224">
        <v>44962</v>
      </c>
      <c r="I97" s="224">
        <v>46325</v>
      </c>
      <c r="J97" s="224">
        <v>47454</v>
      </c>
      <c r="K97" s="224">
        <v>50205</v>
      </c>
      <c r="L97" s="224">
        <v>52063</v>
      </c>
      <c r="M97" s="224">
        <v>53643</v>
      </c>
      <c r="N97" s="224">
        <v>56360</v>
      </c>
      <c r="O97">
        <f t="shared" si="1"/>
        <v>12</v>
      </c>
    </row>
    <row r="98" spans="1:15">
      <c r="A98" s="101" t="s">
        <v>298</v>
      </c>
      <c r="B98" s="224">
        <v>41446</v>
      </c>
      <c r="C98" s="224">
        <v>43021</v>
      </c>
      <c r="D98" s="224">
        <v>43896</v>
      </c>
      <c r="E98" s="224">
        <v>43238</v>
      </c>
      <c r="F98" s="224">
        <v>44295</v>
      </c>
      <c r="G98" s="224">
        <v>45158</v>
      </c>
      <c r="H98" s="224">
        <v>44963</v>
      </c>
      <c r="I98" s="224">
        <v>46290</v>
      </c>
      <c r="J98" s="224">
        <v>48917</v>
      </c>
      <c r="K98" s="224">
        <v>48636</v>
      </c>
      <c r="L98" s="224">
        <v>51003</v>
      </c>
      <c r="M98" s="224">
        <v>55647</v>
      </c>
      <c r="N98" s="224">
        <v>58273</v>
      </c>
      <c r="O98">
        <f t="shared" si="1"/>
        <v>9</v>
      </c>
    </row>
    <row r="99" spans="1:15">
      <c r="A99" s="101" t="s">
        <v>299</v>
      </c>
      <c r="B99" s="224">
        <v>35255</v>
      </c>
      <c r="C99" s="224">
        <v>35837</v>
      </c>
      <c r="D99" s="224">
        <v>37000</v>
      </c>
      <c r="E99" s="224">
        <v>38082</v>
      </c>
      <c r="F99" s="224">
        <v>39514</v>
      </c>
      <c r="G99" s="224">
        <v>40993</v>
      </c>
      <c r="H99" s="224">
        <v>41372</v>
      </c>
      <c r="I99" s="224">
        <v>42872</v>
      </c>
      <c r="J99" s="224">
        <v>43595</v>
      </c>
      <c r="K99" s="224">
        <v>45279</v>
      </c>
      <c r="L99" s="224">
        <v>47870</v>
      </c>
      <c r="M99" s="224">
        <v>51204</v>
      </c>
      <c r="N99" s="224">
        <v>55043</v>
      </c>
      <c r="O99">
        <f t="shared" si="1"/>
        <v>14</v>
      </c>
    </row>
    <row r="100" spans="1:15">
      <c r="A100" s="101" t="s">
        <v>300</v>
      </c>
      <c r="B100" s="224">
        <v>31660</v>
      </c>
      <c r="C100" s="224">
        <v>31712</v>
      </c>
      <c r="D100" s="224">
        <v>32900</v>
      </c>
      <c r="E100" s="224">
        <v>33958</v>
      </c>
      <c r="F100" s="224">
        <v>34198</v>
      </c>
      <c r="G100" s="224">
        <v>35446</v>
      </c>
      <c r="H100" s="224">
        <v>36673</v>
      </c>
      <c r="I100" s="224">
        <v>35874</v>
      </c>
      <c r="J100" s="224">
        <v>36495</v>
      </c>
      <c r="K100" s="224">
        <v>38072</v>
      </c>
      <c r="L100" s="224">
        <v>43225</v>
      </c>
      <c r="M100" s="224">
        <v>44486</v>
      </c>
      <c r="N100" s="224">
        <v>46909</v>
      </c>
      <c r="O100">
        <f t="shared" si="1"/>
        <v>48</v>
      </c>
    </row>
    <row r="101" spans="1:15">
      <c r="A101" s="101" t="s">
        <v>301</v>
      </c>
      <c r="B101" s="224">
        <v>29101</v>
      </c>
      <c r="C101" s="224">
        <v>29052</v>
      </c>
      <c r="D101" s="224">
        <v>29195</v>
      </c>
      <c r="E101" s="224">
        <v>28994</v>
      </c>
      <c r="F101" s="224">
        <v>30129</v>
      </c>
      <c r="G101" s="224">
        <v>30793</v>
      </c>
      <c r="H101" s="224">
        <v>32235</v>
      </c>
      <c r="I101" s="224">
        <v>33657</v>
      </c>
      <c r="J101" s="224">
        <v>37450</v>
      </c>
      <c r="K101" s="224">
        <v>39986</v>
      </c>
      <c r="L101" s="224">
        <v>43007</v>
      </c>
      <c r="M101" s="224">
        <v>43543</v>
      </c>
      <c r="N101" s="224">
        <v>48708</v>
      </c>
      <c r="O101">
        <f t="shared" si="1"/>
        <v>37</v>
      </c>
    </row>
    <row r="102" spans="1:15">
      <c r="A102" s="101" t="s">
        <v>302</v>
      </c>
      <c r="B102" s="224">
        <v>39301</v>
      </c>
      <c r="C102" s="224">
        <v>40495</v>
      </c>
      <c r="D102" s="224">
        <v>42121</v>
      </c>
      <c r="E102" s="224">
        <v>42472</v>
      </c>
      <c r="F102" s="224">
        <v>43711</v>
      </c>
      <c r="G102" s="224">
        <v>44466</v>
      </c>
      <c r="H102" s="224">
        <v>44085</v>
      </c>
      <c r="I102" s="224">
        <v>45027</v>
      </c>
      <c r="J102" s="224">
        <v>46268</v>
      </c>
      <c r="K102" s="224">
        <v>46547</v>
      </c>
      <c r="L102" s="224">
        <v>48165</v>
      </c>
      <c r="M102" s="224">
        <v>51153</v>
      </c>
      <c r="N102" s="224">
        <v>53444</v>
      </c>
      <c r="O102">
        <f t="shared" si="1"/>
        <v>22</v>
      </c>
    </row>
    <row r="103" spans="1:15">
      <c r="A103" s="101" t="s">
        <v>303</v>
      </c>
      <c r="B103" s="224">
        <v>33332</v>
      </c>
      <c r="C103" s="224">
        <v>33755</v>
      </c>
      <c r="D103" s="224">
        <v>36099</v>
      </c>
      <c r="E103" s="224">
        <v>30242</v>
      </c>
      <c r="F103" s="224">
        <v>31223</v>
      </c>
      <c r="G103" s="224">
        <v>31732</v>
      </c>
      <c r="H103" s="224">
        <v>32985</v>
      </c>
      <c r="I103" s="224">
        <v>35989</v>
      </c>
      <c r="J103" s="224">
        <v>36364</v>
      </c>
      <c r="K103" s="224">
        <v>37254</v>
      </c>
      <c r="L103" s="224">
        <v>39135</v>
      </c>
      <c r="M103" s="224">
        <v>43038</v>
      </c>
      <c r="N103" s="224">
        <v>47779</v>
      </c>
      <c r="O103">
        <f t="shared" si="1"/>
        <v>43</v>
      </c>
    </row>
    <row r="104" spans="1:15">
      <c r="A104" s="101" t="s">
        <v>304</v>
      </c>
      <c r="B104" s="224">
        <v>28234</v>
      </c>
      <c r="C104" s="224">
        <v>30117</v>
      </c>
      <c r="D104" s="224">
        <v>31422</v>
      </c>
      <c r="E104" s="224">
        <v>31791</v>
      </c>
      <c r="F104" s="224">
        <v>32514</v>
      </c>
      <c r="G104" s="224">
        <v>34079</v>
      </c>
      <c r="H104" s="224">
        <v>35105</v>
      </c>
      <c r="I104" s="224">
        <v>34806</v>
      </c>
      <c r="J104" s="224">
        <v>36476</v>
      </c>
      <c r="K104" s="224">
        <v>36475</v>
      </c>
      <c r="L104" s="224">
        <v>39216</v>
      </c>
      <c r="M104" s="224">
        <v>42689</v>
      </c>
      <c r="N104" s="224">
        <v>44963</v>
      </c>
      <c r="O104">
        <f t="shared" si="1"/>
        <v>62</v>
      </c>
    </row>
    <row r="105" spans="1:15">
      <c r="A105" s="101" t="s">
        <v>305</v>
      </c>
      <c r="B105" s="224">
        <v>32804</v>
      </c>
      <c r="C105" s="224">
        <v>32611</v>
      </c>
      <c r="D105" s="224">
        <v>33784</v>
      </c>
      <c r="E105" s="224">
        <v>34684</v>
      </c>
      <c r="F105" s="224">
        <v>35014</v>
      </c>
      <c r="G105" s="224">
        <v>35446</v>
      </c>
      <c r="H105" s="224">
        <v>37212</v>
      </c>
      <c r="I105" s="224">
        <v>37999</v>
      </c>
      <c r="J105" s="224">
        <v>38695</v>
      </c>
      <c r="K105" s="224">
        <v>39737</v>
      </c>
      <c r="L105" s="224">
        <v>39830</v>
      </c>
      <c r="M105" s="224">
        <v>41761</v>
      </c>
      <c r="N105" s="224">
        <v>45535</v>
      </c>
      <c r="O105">
        <f t="shared" si="1"/>
        <v>57</v>
      </c>
    </row>
    <row r="106" spans="1:15">
      <c r="A106" s="101" t="s">
        <v>306</v>
      </c>
      <c r="B106" s="224">
        <v>34797</v>
      </c>
      <c r="C106" s="224">
        <v>35141</v>
      </c>
      <c r="D106" s="224">
        <v>35960</v>
      </c>
      <c r="E106" s="224">
        <v>36943</v>
      </c>
      <c r="F106" s="224">
        <v>37616</v>
      </c>
      <c r="G106" s="224">
        <v>38940</v>
      </c>
      <c r="H106" s="224">
        <v>39492</v>
      </c>
      <c r="I106" s="224">
        <v>40695</v>
      </c>
      <c r="J106" s="224">
        <v>41965</v>
      </c>
      <c r="K106" s="224">
        <v>42934</v>
      </c>
      <c r="L106" s="224">
        <v>46297</v>
      </c>
      <c r="M106" s="224">
        <v>48920</v>
      </c>
      <c r="N106" s="224">
        <v>51286</v>
      </c>
      <c r="O106">
        <f t="shared" si="1"/>
        <v>24</v>
      </c>
    </row>
    <row r="107" spans="1:15">
      <c r="A107" s="101" t="s">
        <v>307</v>
      </c>
      <c r="B107" s="224">
        <v>27387</v>
      </c>
      <c r="C107" s="224">
        <v>27499</v>
      </c>
      <c r="D107" s="224">
        <v>28473</v>
      </c>
      <c r="E107" s="224">
        <v>30444</v>
      </c>
      <c r="F107" s="224">
        <v>30153</v>
      </c>
      <c r="G107" s="224">
        <v>31667</v>
      </c>
      <c r="H107" s="224">
        <v>32548</v>
      </c>
      <c r="I107" s="224">
        <v>33489</v>
      </c>
      <c r="J107" s="224">
        <v>35218</v>
      </c>
      <c r="K107" s="224">
        <v>35942</v>
      </c>
      <c r="L107" s="224">
        <v>40613</v>
      </c>
      <c r="M107" s="224">
        <v>41354</v>
      </c>
      <c r="N107" s="224">
        <v>43208</v>
      </c>
      <c r="O107">
        <f t="shared" si="1"/>
        <v>68</v>
      </c>
    </row>
    <row r="108" spans="1:15">
      <c r="A108" s="101" t="s">
        <v>308</v>
      </c>
      <c r="B108" s="224">
        <v>29941</v>
      </c>
      <c r="C108" s="224">
        <v>30512</v>
      </c>
      <c r="D108" s="224">
        <v>29970</v>
      </c>
      <c r="E108" s="224">
        <v>30470</v>
      </c>
      <c r="F108" s="224">
        <v>31125</v>
      </c>
      <c r="G108" s="224">
        <v>31640</v>
      </c>
      <c r="H108" s="224">
        <v>32750</v>
      </c>
      <c r="I108" s="224">
        <v>33704</v>
      </c>
      <c r="J108" s="224">
        <v>34370</v>
      </c>
      <c r="K108" s="224">
        <v>35808</v>
      </c>
      <c r="L108" s="224">
        <v>37172</v>
      </c>
      <c r="M108" s="224">
        <v>39354</v>
      </c>
      <c r="N108" s="224">
        <v>41220</v>
      </c>
      <c r="O108">
        <f t="shared" si="1"/>
        <v>79</v>
      </c>
    </row>
    <row r="109" spans="1:15">
      <c r="A109" s="101" t="s">
        <v>309</v>
      </c>
      <c r="B109" s="224">
        <v>30464</v>
      </c>
      <c r="C109" s="224">
        <v>29857</v>
      </c>
      <c r="D109" s="224">
        <v>31700</v>
      </c>
      <c r="E109" s="224">
        <v>31961</v>
      </c>
      <c r="F109" s="224">
        <v>32521</v>
      </c>
      <c r="G109" s="224">
        <v>33957</v>
      </c>
      <c r="H109" s="224">
        <v>35405</v>
      </c>
      <c r="I109" s="224">
        <v>36170</v>
      </c>
      <c r="J109" s="224">
        <v>35398</v>
      </c>
      <c r="K109" s="224">
        <v>35605</v>
      </c>
      <c r="L109" s="224">
        <v>37652</v>
      </c>
      <c r="M109" s="224">
        <v>40657</v>
      </c>
      <c r="N109" s="224">
        <v>43454</v>
      </c>
      <c r="O109">
        <f t="shared" si="1"/>
        <v>66</v>
      </c>
    </row>
    <row r="110" spans="1:15">
      <c r="A110" s="101" t="s">
        <v>310</v>
      </c>
      <c r="B110" s="224">
        <v>51173</v>
      </c>
      <c r="C110" s="224">
        <v>52369</v>
      </c>
      <c r="D110" s="224">
        <v>54594</v>
      </c>
      <c r="E110" s="224">
        <v>57481</v>
      </c>
      <c r="F110" s="224">
        <v>58743</v>
      </c>
      <c r="G110" s="224">
        <v>61036</v>
      </c>
      <c r="H110" s="224">
        <v>61241</v>
      </c>
      <c r="I110" s="224">
        <v>62879</v>
      </c>
      <c r="J110" s="224">
        <v>66314</v>
      </c>
      <c r="K110" s="224">
        <v>68968</v>
      </c>
      <c r="L110" s="224">
        <v>73627</v>
      </c>
      <c r="M110" s="224">
        <v>79024</v>
      </c>
      <c r="N110" s="224">
        <v>82854</v>
      </c>
      <c r="O110">
        <f t="shared" si="1"/>
        <v>1</v>
      </c>
    </row>
    <row r="111" spans="1:15">
      <c r="A111" s="101" t="s">
        <v>311</v>
      </c>
      <c r="B111" s="224">
        <v>38849</v>
      </c>
      <c r="C111" s="224">
        <v>38937</v>
      </c>
      <c r="D111" s="224">
        <v>39863</v>
      </c>
      <c r="E111" s="224">
        <v>39920</v>
      </c>
      <c r="F111" s="224">
        <v>41010</v>
      </c>
      <c r="G111" s="224">
        <v>42886</v>
      </c>
      <c r="H111" s="224">
        <v>42818</v>
      </c>
      <c r="I111" s="224">
        <v>43564</v>
      </c>
      <c r="J111" s="224">
        <v>43547</v>
      </c>
      <c r="K111" s="224">
        <v>43946</v>
      </c>
      <c r="L111" s="224">
        <v>46696</v>
      </c>
      <c r="M111" s="224">
        <v>50304</v>
      </c>
      <c r="N111" s="224">
        <v>53826</v>
      </c>
      <c r="O111">
        <f t="shared" si="1"/>
        <v>18</v>
      </c>
    </row>
    <row r="113" spans="1:14" ht="14.25">
      <c r="A113" s="227" t="s">
        <v>3</v>
      </c>
      <c r="B113" s="225">
        <f>AVERAGE(B17:B111)</f>
        <v>33109.589473684209</v>
      </c>
      <c r="C113" s="225">
        <f t="shared" ref="C113:N113" si="2">AVERAGE(C17:C111)</f>
        <v>33709.463157894737</v>
      </c>
      <c r="D113" s="225">
        <f t="shared" si="2"/>
        <v>34583.684210526313</v>
      </c>
      <c r="E113" s="225">
        <f t="shared" si="2"/>
        <v>34981.978947368421</v>
      </c>
      <c r="F113" s="225">
        <f t="shared" si="2"/>
        <v>35939.4</v>
      </c>
      <c r="G113" s="225">
        <f t="shared" si="2"/>
        <v>36851.357894736844</v>
      </c>
      <c r="H113" s="225">
        <f t="shared" si="2"/>
        <v>37734.389473684212</v>
      </c>
      <c r="I113" s="225">
        <f t="shared" si="2"/>
        <v>38868.336842105266</v>
      </c>
      <c r="J113" s="225">
        <f t="shared" si="2"/>
        <v>39900.084210526315</v>
      </c>
      <c r="K113" s="225">
        <f t="shared" si="2"/>
        <v>40952.810526315792</v>
      </c>
      <c r="L113" s="225">
        <f t="shared" si="2"/>
        <v>43294.863157894739</v>
      </c>
      <c r="M113" s="225">
        <f t="shared" si="2"/>
        <v>45743.831578947371</v>
      </c>
      <c r="N113" s="447">
        <f t="shared" si="2"/>
        <v>48422.136842105261</v>
      </c>
    </row>
  </sheetData>
  <mergeCells count="9">
    <mergeCell ref="B10:D10"/>
    <mergeCell ref="A11:A13"/>
    <mergeCell ref="B11:D13"/>
    <mergeCell ref="B1:D1"/>
    <mergeCell ref="B2:D2"/>
    <mergeCell ref="A3:A7"/>
    <mergeCell ref="B3:D7"/>
    <mergeCell ref="B8:D8"/>
    <mergeCell ref="B9:D9"/>
  </mergeCells>
  <hyperlinks>
    <hyperlink ref="B9:D9" r:id="rId1" location="eyJhcHBpZCI6NzAsInN0ZXBzIjpbMSwyOSwyNSwzMSwyNiwyNywzMF0sImRhdGEiOltbIlRhYmxlSWQiLCIxMiJdLFsiTWFqb3JfQXJlYSIsIjQiXSxbIlN0YXRlIixbIjQ3MDAwIl1dLFsiQXJlYSIsWyJYWCJdXSxbIlN0YXRpc3RpYyIsWyIzMDAiXV0sWyJVbml0X29mX21lYXN1cmUiLCJMZXZlbHMiXSxbIlllYXIiLFsiMjAyMiIsIjIwMjEiLCIyMDIwIiwiMjAxOSIsIjIwMTgiLCIyMDE3IiwiMjAxNiIsIjIwMTUiLCIyMDE0IiwiMjAxMyIsIjIwMTIiLCIyMDExIiwiMjAxMCJdXSxbIlllYXJCZWdpbiIsIi0xIl0sWyJZZWFyX0VuZCIsIi0xIl1dfQ==" display="US Bureau of Economic Analysis" xr:uid="{4E6CDA63-A5D5-4B31-9BF1-0749A87FD8FF}"/>
  </hyperlinks>
  <pageMargins left="0.7" right="0.7" top="0.75" bottom="0.75" header="0.3" footer="0.3"/>
  <ignoredErrors>
    <ignoredError sqref="B113:N113"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231D-BEBC-4CD3-A91A-433B4AC101C0}">
  <sheetPr codeName="Sheet21">
    <tabColor theme="6"/>
  </sheetPr>
  <dimension ref="A1:D113"/>
  <sheetViews>
    <sheetView workbookViewId="0">
      <selection activeCell="C16" sqref="C16"/>
    </sheetView>
  </sheetViews>
  <sheetFormatPr defaultColWidth="8.85546875" defaultRowHeight="12.75"/>
  <cols>
    <col min="1" max="1" width="17.28515625" customWidth="1"/>
    <col min="2" max="2" width="10.42578125" customWidth="1"/>
    <col min="3" max="3" width="11.5703125" customWidth="1"/>
  </cols>
  <sheetData>
    <row r="1" spans="1:4" ht="25.5">
      <c r="A1" s="168" t="s">
        <v>189</v>
      </c>
      <c r="B1" s="568" t="s">
        <v>193</v>
      </c>
      <c r="C1" s="569"/>
      <c r="D1" s="570"/>
    </row>
    <row r="2" spans="1:4">
      <c r="A2" s="168" t="s">
        <v>194</v>
      </c>
      <c r="B2" s="538" t="s">
        <v>44</v>
      </c>
      <c r="C2" s="566"/>
      <c r="D2" s="567"/>
    </row>
    <row r="3" spans="1:4">
      <c r="A3" s="579" t="s">
        <v>196</v>
      </c>
      <c r="B3" s="514" t="s">
        <v>45</v>
      </c>
      <c r="C3" s="515"/>
      <c r="D3" s="516"/>
    </row>
    <row r="4" spans="1:4">
      <c r="A4" s="580"/>
      <c r="B4" s="517"/>
      <c r="C4" s="518"/>
      <c r="D4" s="519"/>
    </row>
    <row r="5" spans="1:4">
      <c r="A5" s="580"/>
      <c r="B5" s="517"/>
      <c r="C5" s="518"/>
      <c r="D5" s="519"/>
    </row>
    <row r="6" spans="1:4">
      <c r="A6" s="580"/>
      <c r="B6" s="517"/>
      <c r="C6" s="518"/>
      <c r="D6" s="519"/>
    </row>
    <row r="7" spans="1:4" ht="27.75" customHeight="1">
      <c r="A7" s="581"/>
      <c r="B7" s="520"/>
      <c r="C7" s="521"/>
      <c r="D7" s="522"/>
    </row>
    <row r="8" spans="1:4" ht="25.5">
      <c r="A8" s="169" t="s">
        <v>198</v>
      </c>
      <c r="B8" s="535" t="s">
        <v>361</v>
      </c>
      <c r="C8" s="590"/>
      <c r="D8" s="591"/>
    </row>
    <row r="9" spans="1:4" ht="41.25" customHeight="1">
      <c r="A9" s="323" t="s">
        <v>200</v>
      </c>
      <c r="B9" s="592" t="s">
        <v>357</v>
      </c>
      <c r="C9" s="593"/>
      <c r="D9" s="594"/>
    </row>
    <row r="10" spans="1:4">
      <c r="A10" s="338" t="s">
        <v>314</v>
      </c>
      <c r="B10" s="582">
        <v>2022</v>
      </c>
      <c r="C10" s="536"/>
      <c r="D10" s="537"/>
    </row>
    <row r="11" spans="1:4">
      <c r="A11" s="511" t="s">
        <v>202</v>
      </c>
      <c r="B11" s="514" t="s">
        <v>362</v>
      </c>
      <c r="C11" s="515"/>
      <c r="D11" s="516"/>
    </row>
    <row r="12" spans="1:4">
      <c r="A12" s="578"/>
      <c r="B12" s="517"/>
      <c r="C12" s="518"/>
      <c r="D12" s="519"/>
    </row>
    <row r="13" spans="1:4">
      <c r="A13" s="513"/>
      <c r="B13" s="520"/>
      <c r="C13" s="521"/>
      <c r="D13" s="522"/>
    </row>
    <row r="16" spans="1:4" ht="42.75">
      <c r="B16" s="440" t="s">
        <v>363</v>
      </c>
      <c r="C16" s="432" t="s">
        <v>1590</v>
      </c>
    </row>
    <row r="17" spans="1:3">
      <c r="A17" s="155" t="s">
        <v>364</v>
      </c>
      <c r="B17" s="105">
        <v>0.44669999999999999</v>
      </c>
      <c r="C17">
        <f>RANK(B17,$B$17:$B$111,1)</f>
        <v>44</v>
      </c>
    </row>
    <row r="18" spans="1:3">
      <c r="A18" s="155" t="s">
        <v>365</v>
      </c>
      <c r="B18" s="105">
        <v>0.41499999999999998</v>
      </c>
      <c r="C18">
        <f t="shared" ref="C18:C81" si="0">RANK(B18,$B$17:$B$111,1)</f>
        <v>10</v>
      </c>
    </row>
    <row r="19" spans="1:3">
      <c r="A19" s="155" t="s">
        <v>366</v>
      </c>
      <c r="B19" s="105">
        <v>0.42830000000000001</v>
      </c>
      <c r="C19">
        <f t="shared" si="0"/>
        <v>21</v>
      </c>
    </row>
    <row r="20" spans="1:3">
      <c r="A20" s="155" t="s">
        <v>367</v>
      </c>
      <c r="B20" s="105">
        <v>0.44729999999999998</v>
      </c>
      <c r="C20">
        <f t="shared" si="0"/>
        <v>48</v>
      </c>
    </row>
    <row r="21" spans="1:3">
      <c r="A21" s="155" t="s">
        <v>368</v>
      </c>
      <c r="B21" s="105">
        <v>0.4209</v>
      </c>
      <c r="C21">
        <f t="shared" si="0"/>
        <v>15</v>
      </c>
    </row>
    <row r="22" spans="1:3">
      <c r="A22" s="155" t="s">
        <v>369</v>
      </c>
      <c r="B22" s="105">
        <v>0.4461</v>
      </c>
      <c r="C22">
        <f t="shared" si="0"/>
        <v>43</v>
      </c>
    </row>
    <row r="23" spans="1:3">
      <c r="A23" s="155" t="s">
        <v>370</v>
      </c>
      <c r="B23" s="105">
        <v>0.44340000000000002</v>
      </c>
      <c r="C23">
        <f t="shared" si="0"/>
        <v>40</v>
      </c>
    </row>
    <row r="24" spans="1:3">
      <c r="A24" s="155" t="s">
        <v>371</v>
      </c>
      <c r="B24" s="105">
        <v>0.45379999999999998</v>
      </c>
      <c r="C24">
        <f t="shared" si="0"/>
        <v>56</v>
      </c>
    </row>
    <row r="25" spans="1:3">
      <c r="A25" s="155" t="s">
        <v>372</v>
      </c>
      <c r="B25" s="105">
        <v>0.45660000000000001</v>
      </c>
      <c r="C25">
        <f t="shared" si="0"/>
        <v>60</v>
      </c>
    </row>
    <row r="26" spans="1:3">
      <c r="A26" s="155" t="s">
        <v>373</v>
      </c>
      <c r="B26" s="105">
        <v>0.4491</v>
      </c>
      <c r="C26">
        <f t="shared" si="0"/>
        <v>51</v>
      </c>
    </row>
    <row r="27" spans="1:3">
      <c r="A27" s="155" t="s">
        <v>374</v>
      </c>
      <c r="B27" s="105">
        <v>0.39560000000000001</v>
      </c>
      <c r="C27">
        <f t="shared" si="0"/>
        <v>2</v>
      </c>
    </row>
    <row r="28" spans="1:3">
      <c r="A28" s="155" t="s">
        <v>375</v>
      </c>
      <c r="B28" s="105">
        <v>0.40620000000000001</v>
      </c>
      <c r="C28">
        <f t="shared" si="0"/>
        <v>6</v>
      </c>
    </row>
    <row r="29" spans="1:3">
      <c r="A29" s="155" t="s">
        <v>376</v>
      </c>
      <c r="B29" s="105">
        <v>0.45979999999999999</v>
      </c>
      <c r="C29">
        <f t="shared" si="0"/>
        <v>65</v>
      </c>
    </row>
    <row r="30" spans="1:3">
      <c r="A30" s="155" t="s">
        <v>377</v>
      </c>
      <c r="B30" s="105">
        <v>0.47470000000000001</v>
      </c>
      <c r="C30">
        <f t="shared" si="0"/>
        <v>80</v>
      </c>
    </row>
    <row r="31" spans="1:3">
      <c r="A31" s="155" t="s">
        <v>378</v>
      </c>
      <c r="B31" s="105">
        <v>0.45490000000000003</v>
      </c>
      <c r="C31">
        <f t="shared" si="0"/>
        <v>58</v>
      </c>
    </row>
    <row r="32" spans="1:3">
      <c r="A32" s="155" t="s">
        <v>379</v>
      </c>
      <c r="B32" s="105">
        <v>0.42709999999999998</v>
      </c>
      <c r="C32">
        <f t="shared" si="0"/>
        <v>19</v>
      </c>
    </row>
    <row r="33" spans="1:3">
      <c r="A33" s="155" t="s">
        <v>380</v>
      </c>
      <c r="B33" s="105">
        <v>0.44309999999999999</v>
      </c>
      <c r="C33">
        <f t="shared" si="0"/>
        <v>38</v>
      </c>
    </row>
    <row r="34" spans="1:3">
      <c r="A34" s="155" t="s">
        <v>381</v>
      </c>
      <c r="B34" s="105">
        <v>0.4229</v>
      </c>
      <c r="C34">
        <f t="shared" si="0"/>
        <v>16</v>
      </c>
    </row>
    <row r="35" spans="1:3">
      <c r="A35" s="155" t="s">
        <v>382</v>
      </c>
      <c r="B35" s="105">
        <v>0.49440000000000001</v>
      </c>
      <c r="C35">
        <f t="shared" si="0"/>
        <v>89</v>
      </c>
    </row>
    <row r="36" spans="1:3">
      <c r="A36" s="155" t="s">
        <v>383</v>
      </c>
      <c r="B36" s="105">
        <v>0.48559999999999998</v>
      </c>
      <c r="C36">
        <f t="shared" si="0"/>
        <v>87</v>
      </c>
    </row>
    <row r="37" spans="1:3">
      <c r="A37" s="155" t="s">
        <v>384</v>
      </c>
      <c r="B37" s="105">
        <v>0.46139999999999998</v>
      </c>
      <c r="C37">
        <f t="shared" si="0"/>
        <v>66</v>
      </c>
    </row>
    <row r="38" spans="1:3">
      <c r="A38" s="155" t="s">
        <v>385</v>
      </c>
      <c r="B38" s="105">
        <v>0.4083</v>
      </c>
      <c r="C38">
        <f t="shared" si="0"/>
        <v>7</v>
      </c>
    </row>
    <row r="39" spans="1:3">
      <c r="A39" s="155" t="s">
        <v>386</v>
      </c>
      <c r="B39" s="105">
        <v>0.58699999999999997</v>
      </c>
      <c r="C39">
        <f t="shared" si="0"/>
        <v>95</v>
      </c>
    </row>
    <row r="40" spans="1:3">
      <c r="A40" s="155" t="s">
        <v>387</v>
      </c>
      <c r="B40" s="105">
        <v>0.43519999999999998</v>
      </c>
      <c r="C40">
        <f t="shared" si="0"/>
        <v>29</v>
      </c>
    </row>
    <row r="41" spans="1:3">
      <c r="A41" s="155" t="s">
        <v>388</v>
      </c>
      <c r="B41" s="105">
        <v>0.41639999999999999</v>
      </c>
      <c r="C41">
        <f t="shared" si="0"/>
        <v>12</v>
      </c>
    </row>
    <row r="42" spans="1:3">
      <c r="A42" s="155" t="s">
        <v>389</v>
      </c>
      <c r="B42" s="105">
        <v>0.45939999999999998</v>
      </c>
      <c r="C42">
        <f t="shared" si="0"/>
        <v>64</v>
      </c>
    </row>
    <row r="43" spans="1:3">
      <c r="A43" s="155" t="s">
        <v>390</v>
      </c>
      <c r="B43" s="105">
        <v>0.44040000000000001</v>
      </c>
      <c r="C43">
        <f t="shared" si="0"/>
        <v>34</v>
      </c>
    </row>
    <row r="44" spans="1:3">
      <c r="A44" s="155" t="s">
        <v>391</v>
      </c>
      <c r="B44" s="105">
        <v>0.46579999999999999</v>
      </c>
      <c r="C44">
        <f t="shared" si="0"/>
        <v>72</v>
      </c>
    </row>
    <row r="45" spans="1:3">
      <c r="A45" s="155" t="s">
        <v>392</v>
      </c>
      <c r="B45" s="105">
        <v>0.48520000000000002</v>
      </c>
      <c r="C45">
        <f t="shared" si="0"/>
        <v>86</v>
      </c>
    </row>
    <row r="46" spans="1:3">
      <c r="A46" s="155" t="s">
        <v>393</v>
      </c>
      <c r="B46" s="105">
        <v>0.44929999999999998</v>
      </c>
      <c r="C46">
        <f t="shared" si="0"/>
        <v>52</v>
      </c>
    </row>
    <row r="47" spans="1:3">
      <c r="A47" s="155" t="s">
        <v>394</v>
      </c>
      <c r="B47" s="105">
        <v>0.45900000000000002</v>
      </c>
      <c r="C47">
        <f t="shared" si="0"/>
        <v>63</v>
      </c>
    </row>
    <row r="48" spans="1:3">
      <c r="A48" s="155" t="s">
        <v>395</v>
      </c>
      <c r="B48" s="105">
        <v>0.46289999999999998</v>
      </c>
      <c r="C48">
        <f t="shared" si="0"/>
        <v>69</v>
      </c>
    </row>
    <row r="49" spans="1:3">
      <c r="A49" s="155" t="s">
        <v>396</v>
      </c>
      <c r="B49" s="105">
        <v>0.48409999999999997</v>
      </c>
      <c r="C49">
        <f t="shared" si="0"/>
        <v>85</v>
      </c>
    </row>
    <row r="50" spans="1:3">
      <c r="A50" s="155" t="s">
        <v>397</v>
      </c>
      <c r="B50" s="105">
        <v>0.54020000000000001</v>
      </c>
      <c r="C50">
        <f t="shared" si="0"/>
        <v>93</v>
      </c>
    </row>
    <row r="51" spans="1:3">
      <c r="A51" s="155" t="s">
        <v>398</v>
      </c>
      <c r="B51" s="105">
        <v>0.43240000000000001</v>
      </c>
      <c r="C51">
        <f t="shared" si="0"/>
        <v>24</v>
      </c>
    </row>
    <row r="52" spans="1:3">
      <c r="A52" s="155" t="s">
        <v>399</v>
      </c>
      <c r="B52" s="105">
        <v>0.44719999999999999</v>
      </c>
      <c r="C52">
        <f t="shared" si="0"/>
        <v>47</v>
      </c>
    </row>
    <row r="53" spans="1:3">
      <c r="A53" s="155" t="s">
        <v>400</v>
      </c>
      <c r="B53" s="105">
        <v>0.45700000000000002</v>
      </c>
      <c r="C53">
        <f t="shared" si="0"/>
        <v>61</v>
      </c>
    </row>
    <row r="54" spans="1:3">
      <c r="A54" s="155" t="s">
        <v>401</v>
      </c>
      <c r="B54" s="105">
        <v>0.4708</v>
      </c>
      <c r="C54">
        <f t="shared" si="0"/>
        <v>76</v>
      </c>
    </row>
    <row r="55" spans="1:3">
      <c r="A55" s="155" t="s">
        <v>402</v>
      </c>
      <c r="B55" s="105">
        <v>0.44190000000000002</v>
      </c>
      <c r="C55">
        <f t="shared" si="0"/>
        <v>35</v>
      </c>
    </row>
    <row r="56" spans="1:3">
      <c r="A56" s="155" t="s">
        <v>403</v>
      </c>
      <c r="B56" s="105">
        <v>0.45400000000000001</v>
      </c>
      <c r="C56">
        <f t="shared" si="0"/>
        <v>57</v>
      </c>
    </row>
    <row r="57" spans="1:3">
      <c r="A57" s="155" t="s">
        <v>404</v>
      </c>
      <c r="B57" s="105">
        <v>0.44600000000000001</v>
      </c>
      <c r="C57">
        <f t="shared" si="0"/>
        <v>41</v>
      </c>
    </row>
    <row r="58" spans="1:3">
      <c r="A58" s="155" t="s">
        <v>405</v>
      </c>
      <c r="B58" s="105">
        <v>0.432</v>
      </c>
      <c r="C58">
        <f t="shared" si="0"/>
        <v>23</v>
      </c>
    </row>
    <row r="59" spans="1:3">
      <c r="A59" s="155" t="s">
        <v>406</v>
      </c>
      <c r="B59" s="105">
        <v>0.41909999999999997</v>
      </c>
      <c r="C59">
        <f t="shared" si="0"/>
        <v>14</v>
      </c>
    </row>
    <row r="60" spans="1:3">
      <c r="A60" s="155" t="s">
        <v>407</v>
      </c>
      <c r="B60" s="105">
        <v>0.46339999999999998</v>
      </c>
      <c r="C60">
        <f t="shared" si="0"/>
        <v>70</v>
      </c>
    </row>
    <row r="61" spans="1:3">
      <c r="A61" s="155" t="s">
        <v>408</v>
      </c>
      <c r="B61" s="105">
        <v>0.43890000000000001</v>
      </c>
      <c r="C61">
        <f t="shared" si="0"/>
        <v>33</v>
      </c>
    </row>
    <row r="62" spans="1:3">
      <c r="A62" s="155" t="s">
        <v>409</v>
      </c>
      <c r="B62" s="105">
        <v>0.46970000000000001</v>
      </c>
      <c r="C62">
        <f t="shared" si="0"/>
        <v>75</v>
      </c>
    </row>
    <row r="63" spans="1:3">
      <c r="A63" s="155" t="s">
        <v>410</v>
      </c>
      <c r="B63" s="105">
        <v>0.47820000000000001</v>
      </c>
      <c r="C63">
        <f t="shared" si="0"/>
        <v>83</v>
      </c>
    </row>
    <row r="64" spans="1:3">
      <c r="A64" s="155" t="s">
        <v>411</v>
      </c>
      <c r="B64" s="105">
        <v>0.56899999999999995</v>
      </c>
      <c r="C64">
        <f t="shared" si="0"/>
        <v>94</v>
      </c>
    </row>
    <row r="65" spans="1:3">
      <c r="A65" s="155" t="s">
        <v>412</v>
      </c>
      <c r="B65" s="105">
        <v>0.4526</v>
      </c>
      <c r="C65">
        <f t="shared" si="0"/>
        <v>55</v>
      </c>
    </row>
    <row r="66" spans="1:3">
      <c r="A66" s="155" t="s">
        <v>413</v>
      </c>
      <c r="B66" s="105">
        <v>0.46360000000000001</v>
      </c>
      <c r="C66">
        <f t="shared" si="0"/>
        <v>71</v>
      </c>
    </row>
    <row r="67" spans="1:3">
      <c r="A67" s="155" t="s">
        <v>414</v>
      </c>
      <c r="B67" s="105">
        <v>0.442</v>
      </c>
      <c r="C67">
        <f t="shared" si="0"/>
        <v>37</v>
      </c>
    </row>
    <row r="68" spans="1:3">
      <c r="A68" s="155" t="s">
        <v>415</v>
      </c>
      <c r="B68" s="105">
        <v>0.42849999999999999</v>
      </c>
      <c r="C68">
        <f t="shared" si="0"/>
        <v>22</v>
      </c>
    </row>
    <row r="69" spans="1:3">
      <c r="A69" s="155" t="s">
        <v>416</v>
      </c>
      <c r="B69" s="105">
        <v>0.45179999999999998</v>
      </c>
      <c r="C69">
        <f t="shared" si="0"/>
        <v>53</v>
      </c>
    </row>
    <row r="70" spans="1:3">
      <c r="A70" s="155" t="s">
        <v>417</v>
      </c>
      <c r="B70" s="105">
        <v>0.44829999999999998</v>
      </c>
      <c r="C70">
        <f t="shared" si="0"/>
        <v>49</v>
      </c>
    </row>
    <row r="71" spans="1:3">
      <c r="A71" s="155" t="s">
        <v>418</v>
      </c>
      <c r="B71" s="105">
        <v>0.44700000000000001</v>
      </c>
      <c r="C71">
        <f t="shared" si="0"/>
        <v>46</v>
      </c>
    </row>
    <row r="72" spans="1:3">
      <c r="A72" s="155" t="s">
        <v>419</v>
      </c>
      <c r="B72" s="105">
        <v>0.42459999999999998</v>
      </c>
      <c r="C72">
        <f t="shared" si="0"/>
        <v>17</v>
      </c>
    </row>
    <row r="73" spans="1:3">
      <c r="A73" s="155" t="s">
        <v>420</v>
      </c>
      <c r="B73" s="105">
        <v>0.47399999999999998</v>
      </c>
      <c r="C73">
        <f t="shared" si="0"/>
        <v>79</v>
      </c>
    </row>
    <row r="74" spans="1:3">
      <c r="A74" s="155" t="s">
        <v>421</v>
      </c>
      <c r="B74" s="105">
        <v>0.43730000000000002</v>
      </c>
      <c r="C74">
        <f t="shared" si="0"/>
        <v>32</v>
      </c>
    </row>
    <row r="75" spans="1:3">
      <c r="A75" s="155" t="s">
        <v>422</v>
      </c>
      <c r="B75" s="105">
        <v>0.42730000000000001</v>
      </c>
      <c r="C75">
        <f t="shared" si="0"/>
        <v>20</v>
      </c>
    </row>
    <row r="76" spans="1:3">
      <c r="A76" s="155" t="s">
        <v>423</v>
      </c>
      <c r="B76" s="105">
        <v>0.42499999999999999</v>
      </c>
      <c r="C76">
        <f t="shared" si="0"/>
        <v>18</v>
      </c>
    </row>
    <row r="77" spans="1:3">
      <c r="A77" s="155" t="s">
        <v>424</v>
      </c>
      <c r="B77" s="105">
        <v>0.41610000000000003</v>
      </c>
      <c r="C77">
        <f t="shared" si="0"/>
        <v>11</v>
      </c>
    </row>
    <row r="78" spans="1:3">
      <c r="A78" s="155" t="s">
        <v>425</v>
      </c>
      <c r="B78" s="105">
        <v>0.43719999999999998</v>
      </c>
      <c r="C78">
        <f t="shared" si="0"/>
        <v>31</v>
      </c>
    </row>
    <row r="79" spans="1:3">
      <c r="A79" s="155" t="s">
        <v>426</v>
      </c>
      <c r="B79" s="105">
        <v>0.40410000000000001</v>
      </c>
      <c r="C79">
        <f t="shared" si="0"/>
        <v>4</v>
      </c>
    </row>
    <row r="80" spans="1:3">
      <c r="A80" s="155" t="s">
        <v>427</v>
      </c>
      <c r="B80" s="105">
        <v>0.43290000000000001</v>
      </c>
      <c r="C80">
        <f t="shared" si="0"/>
        <v>26</v>
      </c>
    </row>
    <row r="81" spans="1:3">
      <c r="A81" s="155" t="s">
        <v>428</v>
      </c>
      <c r="B81" s="105">
        <v>0.4733</v>
      </c>
      <c r="C81">
        <f t="shared" si="0"/>
        <v>77</v>
      </c>
    </row>
    <row r="82" spans="1:3">
      <c r="A82" s="155" t="s">
        <v>429</v>
      </c>
      <c r="B82" s="105">
        <v>0.46700000000000003</v>
      </c>
      <c r="C82">
        <f t="shared" ref="C82:C111" si="1">RANK(B82,$B$17:$B$111,1)</f>
        <v>73</v>
      </c>
    </row>
    <row r="83" spans="1:3">
      <c r="A83" s="155" t="s">
        <v>430</v>
      </c>
      <c r="B83" s="105">
        <v>0.50760000000000005</v>
      </c>
      <c r="C83">
        <f t="shared" si="1"/>
        <v>90</v>
      </c>
    </row>
    <row r="84" spans="1:3">
      <c r="A84" s="155" t="s">
        <v>431</v>
      </c>
      <c r="B84" s="105">
        <v>0.53459999999999996</v>
      </c>
      <c r="C84">
        <f t="shared" si="1"/>
        <v>92</v>
      </c>
    </row>
    <row r="85" spans="1:3">
      <c r="A85" s="155" t="s">
        <v>432</v>
      </c>
      <c r="B85" s="105">
        <v>0.47849999999999998</v>
      </c>
      <c r="C85">
        <f t="shared" si="1"/>
        <v>84</v>
      </c>
    </row>
    <row r="86" spans="1:3">
      <c r="A86" s="155" t="s">
        <v>433</v>
      </c>
      <c r="B86" s="105">
        <v>0.46279999999999999</v>
      </c>
      <c r="C86">
        <f t="shared" si="1"/>
        <v>68</v>
      </c>
    </row>
    <row r="87" spans="1:3">
      <c r="A87" s="155" t="s">
        <v>434</v>
      </c>
      <c r="B87" s="105">
        <v>0.45250000000000001</v>
      </c>
      <c r="C87">
        <f t="shared" si="1"/>
        <v>54</v>
      </c>
    </row>
    <row r="88" spans="1:3">
      <c r="A88" s="155" t="s">
        <v>435</v>
      </c>
      <c r="B88" s="105">
        <v>0.4178</v>
      </c>
      <c r="C88">
        <f t="shared" si="1"/>
        <v>13</v>
      </c>
    </row>
    <row r="89" spans="1:3">
      <c r="A89" s="155" t="s">
        <v>436</v>
      </c>
      <c r="B89" s="105">
        <v>0.46700000000000003</v>
      </c>
      <c r="C89">
        <f t="shared" si="1"/>
        <v>73</v>
      </c>
    </row>
    <row r="90" spans="1:3">
      <c r="A90" s="155" t="s">
        <v>437</v>
      </c>
      <c r="B90" s="105">
        <v>0.41270000000000001</v>
      </c>
      <c r="C90">
        <f t="shared" si="1"/>
        <v>9</v>
      </c>
    </row>
    <row r="91" spans="1:3">
      <c r="A91" s="155" t="s">
        <v>438</v>
      </c>
      <c r="B91" s="105">
        <v>0.39850000000000002</v>
      </c>
      <c r="C91">
        <f t="shared" si="1"/>
        <v>3</v>
      </c>
    </row>
    <row r="92" spans="1:3">
      <c r="A92" s="155" t="s">
        <v>439</v>
      </c>
      <c r="B92" s="105">
        <v>0.45810000000000001</v>
      </c>
      <c r="C92">
        <f t="shared" si="1"/>
        <v>62</v>
      </c>
    </row>
    <row r="93" spans="1:3">
      <c r="A93" s="155" t="s">
        <v>440</v>
      </c>
      <c r="B93" s="105">
        <v>0.44309999999999999</v>
      </c>
      <c r="C93">
        <f t="shared" si="1"/>
        <v>38</v>
      </c>
    </row>
    <row r="94" spans="1:3">
      <c r="A94" s="155" t="s">
        <v>441</v>
      </c>
      <c r="B94" s="105">
        <v>0.44600000000000001</v>
      </c>
      <c r="C94">
        <f t="shared" si="1"/>
        <v>41</v>
      </c>
    </row>
    <row r="95" spans="1:3">
      <c r="A95" s="155" t="s">
        <v>442</v>
      </c>
      <c r="B95" s="105">
        <v>0.51329999999999998</v>
      </c>
      <c r="C95">
        <f t="shared" si="1"/>
        <v>91</v>
      </c>
    </row>
    <row r="96" spans="1:3">
      <c r="A96" s="155" t="s">
        <v>443</v>
      </c>
      <c r="B96" s="105">
        <v>0.47360000000000002</v>
      </c>
      <c r="C96">
        <f t="shared" si="1"/>
        <v>78</v>
      </c>
    </row>
    <row r="97" spans="1:3">
      <c r="A97" s="155" t="s">
        <v>444</v>
      </c>
      <c r="B97" s="105">
        <v>0.40510000000000002</v>
      </c>
      <c r="C97">
        <f t="shared" si="1"/>
        <v>5</v>
      </c>
    </row>
    <row r="98" spans="1:3">
      <c r="A98" s="155" t="s">
        <v>445</v>
      </c>
      <c r="B98" s="105">
        <v>0.4758</v>
      </c>
      <c r="C98">
        <f t="shared" si="1"/>
        <v>81</v>
      </c>
    </row>
    <row r="99" spans="1:3">
      <c r="A99" s="155" t="s">
        <v>446</v>
      </c>
      <c r="B99" s="105">
        <v>0.43340000000000001</v>
      </c>
      <c r="C99">
        <f t="shared" si="1"/>
        <v>27</v>
      </c>
    </row>
    <row r="100" spans="1:3">
      <c r="A100" s="155" t="s">
        <v>447</v>
      </c>
      <c r="B100" s="105">
        <v>0.41110000000000002</v>
      </c>
      <c r="C100">
        <f t="shared" si="1"/>
        <v>8</v>
      </c>
    </row>
    <row r="101" spans="1:3">
      <c r="A101" s="155" t="s">
        <v>448</v>
      </c>
      <c r="B101" s="105">
        <v>0.38679999999999998</v>
      </c>
      <c r="C101">
        <f t="shared" si="1"/>
        <v>1</v>
      </c>
    </row>
    <row r="102" spans="1:3">
      <c r="A102" s="155" t="s">
        <v>449</v>
      </c>
      <c r="B102" s="105">
        <v>0.4551</v>
      </c>
      <c r="C102">
        <f t="shared" si="1"/>
        <v>59</v>
      </c>
    </row>
    <row r="103" spans="1:3">
      <c r="A103" s="155" t="s">
        <v>450</v>
      </c>
      <c r="B103" s="105">
        <v>0.44190000000000002</v>
      </c>
      <c r="C103">
        <f t="shared" si="1"/>
        <v>35</v>
      </c>
    </row>
    <row r="104" spans="1:3">
      <c r="A104" s="155" t="s">
        <v>451</v>
      </c>
      <c r="B104" s="105">
        <v>0.43259999999999998</v>
      </c>
      <c r="C104">
        <f t="shared" si="1"/>
        <v>25</v>
      </c>
    </row>
    <row r="105" spans="1:3">
      <c r="A105" s="155" t="s">
        <v>452</v>
      </c>
      <c r="B105" s="105">
        <v>0.44840000000000002</v>
      </c>
      <c r="C105">
        <f t="shared" si="1"/>
        <v>50</v>
      </c>
    </row>
    <row r="106" spans="1:3">
      <c r="A106" s="155" t="s">
        <v>453</v>
      </c>
      <c r="B106" s="105">
        <v>0.48909999999999998</v>
      </c>
      <c r="C106">
        <f t="shared" si="1"/>
        <v>88</v>
      </c>
    </row>
    <row r="107" spans="1:3">
      <c r="A107" s="155" t="s">
        <v>454</v>
      </c>
      <c r="B107" s="105">
        <v>0.47720000000000001</v>
      </c>
      <c r="C107">
        <f t="shared" si="1"/>
        <v>82</v>
      </c>
    </row>
    <row r="108" spans="1:3">
      <c r="A108" s="155" t="s">
        <v>455</v>
      </c>
      <c r="B108" s="105">
        <v>0.46179999999999999</v>
      </c>
      <c r="C108">
        <f t="shared" si="1"/>
        <v>67</v>
      </c>
    </row>
    <row r="109" spans="1:3">
      <c r="A109" s="155" t="s">
        <v>456</v>
      </c>
      <c r="B109" s="105">
        <v>0.43519999999999998</v>
      </c>
      <c r="C109">
        <f t="shared" si="1"/>
        <v>29</v>
      </c>
    </row>
    <row r="110" spans="1:3">
      <c r="A110" s="155" t="s">
        <v>457</v>
      </c>
      <c r="B110" s="105">
        <v>0.44679999999999997</v>
      </c>
      <c r="C110">
        <f t="shared" si="1"/>
        <v>45</v>
      </c>
    </row>
    <row r="111" spans="1:3">
      <c r="A111" s="155" t="s">
        <v>458</v>
      </c>
      <c r="B111" s="105">
        <v>0.4345</v>
      </c>
      <c r="C111">
        <f t="shared" si="1"/>
        <v>28</v>
      </c>
    </row>
    <row r="113" spans="1:2" ht="22.5">
      <c r="A113" s="155" t="s">
        <v>3</v>
      </c>
      <c r="B113" s="96">
        <f>AVERAGE(B17:B111)</f>
        <v>0.45157052631578942</v>
      </c>
    </row>
  </sheetData>
  <mergeCells count="9">
    <mergeCell ref="B10:D10"/>
    <mergeCell ref="A11:A13"/>
    <mergeCell ref="B11:D13"/>
    <mergeCell ref="B1:D1"/>
    <mergeCell ref="B2:D2"/>
    <mergeCell ref="A3:A7"/>
    <mergeCell ref="B3:D7"/>
    <mergeCell ref="B8:D8"/>
    <mergeCell ref="B9:D9"/>
  </mergeCells>
  <hyperlinks>
    <hyperlink ref="B9:D9" r:id="rId1" display="US Census Bureau - American Community Survey 5-Year Estimates" xr:uid="{ED520EB1-AD54-461C-837D-56FB1EDFC7BF}"/>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6152-C57E-4FDC-A6D2-36054F3CAA73}">
  <sheetPr codeName="Sheet30">
    <tabColor rgb="FFFFC000"/>
  </sheetPr>
  <dimension ref="A1:E118"/>
  <sheetViews>
    <sheetView workbookViewId="0">
      <selection activeCell="D16" sqref="D16"/>
    </sheetView>
  </sheetViews>
  <sheetFormatPr defaultColWidth="9.140625" defaultRowHeight="12.75"/>
  <cols>
    <col min="1" max="1" width="24.5703125" bestFit="1" customWidth="1"/>
    <col min="2" max="2" width="9" bestFit="1" customWidth="1"/>
    <col min="3" max="3" width="11.28515625" bestFit="1" customWidth="1"/>
    <col min="4" max="4" width="8.28515625" bestFit="1" customWidth="1"/>
    <col min="5" max="5" width="13.5703125" customWidth="1"/>
    <col min="6" max="6" width="9.140625" style="101" customWidth="1"/>
    <col min="7" max="16384" width="9.140625" style="101"/>
  </cols>
  <sheetData>
    <row r="1" spans="1:5">
      <c r="A1" s="168" t="s">
        <v>189</v>
      </c>
      <c r="B1" s="568" t="s">
        <v>193</v>
      </c>
      <c r="C1" s="569"/>
      <c r="D1" s="570"/>
    </row>
    <row r="2" spans="1:5">
      <c r="A2" s="168" t="s">
        <v>194</v>
      </c>
      <c r="B2" s="538" t="s">
        <v>65</v>
      </c>
      <c r="C2" s="566"/>
      <c r="D2" s="567"/>
    </row>
    <row r="3" spans="1:5">
      <c r="A3" s="579" t="s">
        <v>196</v>
      </c>
      <c r="B3" s="514" t="s">
        <v>459</v>
      </c>
      <c r="C3" s="515"/>
      <c r="D3" s="516"/>
      <c r="E3" s="44" t="s">
        <v>460</v>
      </c>
    </row>
    <row r="4" spans="1:5">
      <c r="A4" s="580"/>
      <c r="B4" s="517"/>
      <c r="C4" s="518"/>
      <c r="D4" s="519"/>
      <c r="E4" s="324"/>
    </row>
    <row r="5" spans="1:5">
      <c r="A5" s="580"/>
      <c r="B5" s="517"/>
      <c r="C5" s="518"/>
      <c r="D5" s="519"/>
      <c r="E5" s="324"/>
    </row>
    <row r="6" spans="1:5">
      <c r="A6" s="580"/>
      <c r="B6" s="517"/>
      <c r="C6" s="518"/>
      <c r="D6" s="519"/>
      <c r="E6" s="324"/>
    </row>
    <row r="7" spans="1:5">
      <c r="A7" s="581"/>
      <c r="B7" s="520"/>
      <c r="C7" s="521"/>
      <c r="D7" s="522"/>
      <c r="E7" s="325"/>
    </row>
    <row r="8" spans="1:5">
      <c r="A8" s="169" t="s">
        <v>198</v>
      </c>
      <c r="B8" s="535" t="s">
        <v>199</v>
      </c>
      <c r="C8" s="590"/>
      <c r="D8" s="591"/>
      <c r="E8" s="324"/>
    </row>
    <row r="9" spans="1:5" ht="36.75" customHeight="1">
      <c r="A9" s="323" t="s">
        <v>200</v>
      </c>
      <c r="B9" s="592" t="s">
        <v>357</v>
      </c>
      <c r="C9" s="593"/>
      <c r="D9" s="594"/>
      <c r="E9" s="105"/>
    </row>
    <row r="10" spans="1:5">
      <c r="A10" s="338" t="s">
        <v>314</v>
      </c>
      <c r="B10" s="582">
        <v>2022</v>
      </c>
      <c r="C10" s="536"/>
      <c r="D10" s="537"/>
      <c r="E10" s="324"/>
    </row>
    <row r="11" spans="1:5">
      <c r="A11" s="511" t="s">
        <v>202</v>
      </c>
      <c r="B11" s="514" t="s">
        <v>461</v>
      </c>
      <c r="C11" s="515"/>
      <c r="D11" s="516"/>
      <c r="E11" s="99"/>
    </row>
    <row r="12" spans="1:5">
      <c r="A12" s="578"/>
      <c r="B12" s="517"/>
      <c r="C12" s="518"/>
      <c r="D12" s="519"/>
      <c r="E12" s="99"/>
    </row>
    <row r="13" spans="1:5">
      <c r="A13" s="513"/>
      <c r="B13" s="520"/>
      <c r="C13" s="521"/>
      <c r="D13" s="522"/>
      <c r="E13" s="99"/>
    </row>
    <row r="14" spans="1:5">
      <c r="E14" s="99"/>
    </row>
    <row r="15" spans="1:5" ht="14.25">
      <c r="A15" s="209"/>
      <c r="B15" s="209" t="s">
        <v>462</v>
      </c>
      <c r="C15" s="209" t="s">
        <v>463</v>
      </c>
      <c r="D15" s="440" t="s">
        <v>464</v>
      </c>
      <c r="E15" s="439" t="s">
        <v>1591</v>
      </c>
    </row>
    <row r="16" spans="1:5">
      <c r="A16" s="209" t="s">
        <v>216</v>
      </c>
      <c r="B16" s="210">
        <v>0.78200000000000003</v>
      </c>
      <c r="C16" s="210">
        <v>0.66400000000000003</v>
      </c>
      <c r="D16" s="220">
        <f>B16-C16</f>
        <v>0.11799999999999999</v>
      </c>
      <c r="E16">
        <f>RANK(D16,$D$16:$D$110,1)</f>
        <v>65</v>
      </c>
    </row>
    <row r="17" spans="1:5">
      <c r="A17" s="209" t="s">
        <v>217</v>
      </c>
      <c r="B17" s="210">
        <v>0.80800000000000005</v>
      </c>
      <c r="C17" s="210">
        <v>0.68100000000000005</v>
      </c>
      <c r="D17" s="220">
        <f t="shared" ref="D17:D80" si="0">B17-C17</f>
        <v>0.127</v>
      </c>
      <c r="E17">
        <f t="shared" ref="E17:E80" si="1">RANK(D17,$D$16:$D$110,1)</f>
        <v>75</v>
      </c>
    </row>
    <row r="18" spans="1:5">
      <c r="A18" s="209" t="s">
        <v>218</v>
      </c>
      <c r="B18" s="210">
        <v>0.7</v>
      </c>
      <c r="C18" s="210">
        <v>0.61099999999999999</v>
      </c>
      <c r="D18" s="220">
        <f t="shared" si="0"/>
        <v>8.8999999999999968E-2</v>
      </c>
      <c r="E18">
        <f t="shared" si="1"/>
        <v>38</v>
      </c>
    </row>
    <row r="19" spans="1:5">
      <c r="A19" s="209" t="s">
        <v>219</v>
      </c>
      <c r="B19" s="210">
        <v>0.65600000000000003</v>
      </c>
      <c r="C19" s="210">
        <v>0.45</v>
      </c>
      <c r="D19" s="220">
        <f t="shared" si="0"/>
        <v>0.20600000000000002</v>
      </c>
      <c r="E19">
        <f t="shared" si="1"/>
        <v>93</v>
      </c>
    </row>
    <row r="20" spans="1:5">
      <c r="A20" s="209" t="s">
        <v>220</v>
      </c>
      <c r="B20" s="210">
        <v>0.83399999999999996</v>
      </c>
      <c r="C20" s="210">
        <v>0.74</v>
      </c>
      <c r="D20" s="220">
        <f t="shared" si="0"/>
        <v>9.3999999999999972E-2</v>
      </c>
      <c r="E20">
        <f t="shared" si="1"/>
        <v>43</v>
      </c>
    </row>
    <row r="21" spans="1:5">
      <c r="A21" s="209" t="s">
        <v>221</v>
      </c>
      <c r="B21" s="210">
        <v>0.78600000000000003</v>
      </c>
      <c r="C21" s="210">
        <v>0.72899999999999998</v>
      </c>
      <c r="D21" s="220">
        <f t="shared" si="0"/>
        <v>5.7000000000000051E-2</v>
      </c>
      <c r="E21">
        <f t="shared" si="1"/>
        <v>21</v>
      </c>
    </row>
    <row r="22" spans="1:5">
      <c r="A22" s="209" t="s">
        <v>223</v>
      </c>
      <c r="B22" s="210">
        <v>0.72699999999999998</v>
      </c>
      <c r="C22" s="210">
        <v>0.59699999999999998</v>
      </c>
      <c r="D22" s="220">
        <f t="shared" si="0"/>
        <v>0.13</v>
      </c>
      <c r="E22">
        <f t="shared" si="1"/>
        <v>77</v>
      </c>
    </row>
    <row r="23" spans="1:5">
      <c r="A23" s="209" t="s">
        <v>224</v>
      </c>
      <c r="B23" s="210">
        <v>0.747</v>
      </c>
      <c r="C23" s="210">
        <v>0.68</v>
      </c>
      <c r="D23" s="220">
        <f t="shared" si="0"/>
        <v>6.6999999999999948E-2</v>
      </c>
      <c r="E23">
        <f t="shared" si="1"/>
        <v>22</v>
      </c>
    </row>
    <row r="24" spans="1:5">
      <c r="A24" s="209" t="s">
        <v>225</v>
      </c>
      <c r="B24" s="210">
        <v>0.76300000000000001</v>
      </c>
      <c r="C24" s="210">
        <v>0.67600000000000005</v>
      </c>
      <c r="D24" s="220">
        <f t="shared" si="0"/>
        <v>8.6999999999999966E-2</v>
      </c>
      <c r="E24">
        <f t="shared" si="1"/>
        <v>34</v>
      </c>
    </row>
    <row r="25" spans="1:5">
      <c r="A25" s="209" t="s">
        <v>226</v>
      </c>
      <c r="B25" s="210">
        <v>0.7</v>
      </c>
      <c r="C25" s="210">
        <v>0.64400000000000002</v>
      </c>
      <c r="D25" s="220">
        <f t="shared" si="0"/>
        <v>5.5999999999999939E-2</v>
      </c>
      <c r="E25">
        <f t="shared" si="1"/>
        <v>18</v>
      </c>
    </row>
    <row r="26" spans="1:5">
      <c r="A26" s="209" t="s">
        <v>227</v>
      </c>
      <c r="B26" s="210">
        <v>0.82499999999999996</v>
      </c>
      <c r="C26" s="210">
        <v>0.71899999999999997</v>
      </c>
      <c r="D26" s="220">
        <f t="shared" si="0"/>
        <v>0.10599999999999998</v>
      </c>
      <c r="E26">
        <f t="shared" si="1"/>
        <v>53</v>
      </c>
    </row>
    <row r="27" spans="1:5">
      <c r="A27" s="209" t="s">
        <v>228</v>
      </c>
      <c r="B27" s="210">
        <v>0.77100000000000002</v>
      </c>
      <c r="C27" s="210">
        <v>0.64</v>
      </c>
      <c r="D27" s="220">
        <f t="shared" si="0"/>
        <v>0.13100000000000001</v>
      </c>
      <c r="E27">
        <f t="shared" si="1"/>
        <v>79</v>
      </c>
    </row>
    <row r="28" spans="1:5">
      <c r="A28" s="209" t="s">
        <v>229</v>
      </c>
      <c r="B28" s="210">
        <v>0.71699999999999997</v>
      </c>
      <c r="C28" s="210">
        <v>0.60699999999999998</v>
      </c>
      <c r="D28" s="220">
        <f t="shared" si="0"/>
        <v>0.10999999999999999</v>
      </c>
      <c r="E28">
        <f t="shared" si="1"/>
        <v>59</v>
      </c>
    </row>
    <row r="29" spans="1:5">
      <c r="A29" s="209" t="s">
        <v>230</v>
      </c>
      <c r="B29" s="210">
        <v>0.64700000000000002</v>
      </c>
      <c r="C29" s="210">
        <v>0.60799999999999998</v>
      </c>
      <c r="D29" s="220">
        <f t="shared" si="0"/>
        <v>3.9000000000000035E-2</v>
      </c>
      <c r="E29">
        <f t="shared" si="1"/>
        <v>16</v>
      </c>
    </row>
    <row r="30" spans="1:5">
      <c r="A30" s="209" t="s">
        <v>231</v>
      </c>
      <c r="B30" s="210">
        <v>0.71499999999999997</v>
      </c>
      <c r="C30" s="210">
        <v>0.64500000000000002</v>
      </c>
      <c r="D30" s="220">
        <f t="shared" si="0"/>
        <v>6.9999999999999951E-2</v>
      </c>
      <c r="E30">
        <f t="shared" si="1"/>
        <v>28</v>
      </c>
    </row>
    <row r="31" spans="1:5">
      <c r="A31" s="209" t="s">
        <v>232</v>
      </c>
      <c r="B31" s="210">
        <v>0.8</v>
      </c>
      <c r="C31" s="210">
        <v>0.69499999999999995</v>
      </c>
      <c r="D31" s="220">
        <f t="shared" si="0"/>
        <v>0.10500000000000009</v>
      </c>
      <c r="E31">
        <f t="shared" si="1"/>
        <v>52</v>
      </c>
    </row>
    <row r="32" spans="1:5">
      <c r="A32" s="209" t="s">
        <v>233</v>
      </c>
      <c r="B32" s="210">
        <v>0.76700000000000002</v>
      </c>
      <c r="C32" s="210">
        <v>0.73699999999999999</v>
      </c>
      <c r="D32" s="220">
        <f t="shared" si="0"/>
        <v>3.0000000000000027E-2</v>
      </c>
      <c r="E32">
        <f t="shared" si="1"/>
        <v>13</v>
      </c>
    </row>
    <row r="33" spans="1:5">
      <c r="A33" s="209" t="s">
        <v>234</v>
      </c>
      <c r="B33" s="210">
        <v>0.76700000000000002</v>
      </c>
      <c r="C33" s="210">
        <v>0.60699999999999998</v>
      </c>
      <c r="D33" s="220">
        <f t="shared" si="0"/>
        <v>0.16000000000000003</v>
      </c>
      <c r="E33">
        <f t="shared" si="1"/>
        <v>88</v>
      </c>
    </row>
    <row r="34" spans="1:5">
      <c r="A34" s="209" t="s">
        <v>235</v>
      </c>
      <c r="B34" s="210">
        <v>0.876</v>
      </c>
      <c r="C34" s="210">
        <v>0.78700000000000003</v>
      </c>
      <c r="D34" s="220">
        <f t="shared" si="0"/>
        <v>8.8999999999999968E-2</v>
      </c>
      <c r="E34">
        <f t="shared" si="1"/>
        <v>38</v>
      </c>
    </row>
    <row r="35" spans="1:5">
      <c r="A35" s="209" t="s">
        <v>236</v>
      </c>
      <c r="B35" s="210">
        <v>0.72199999999999998</v>
      </c>
      <c r="C35" s="210">
        <v>0.65500000000000003</v>
      </c>
      <c r="D35" s="220">
        <f t="shared" si="0"/>
        <v>6.6999999999999948E-2</v>
      </c>
      <c r="E35">
        <f t="shared" si="1"/>
        <v>22</v>
      </c>
    </row>
    <row r="36" spans="1:5">
      <c r="A36" s="209" t="s">
        <v>237</v>
      </c>
      <c r="B36" s="210">
        <v>0.71499999999999997</v>
      </c>
      <c r="C36" s="210">
        <v>0.58899999999999997</v>
      </c>
      <c r="D36" s="220">
        <f t="shared" si="0"/>
        <v>0.126</v>
      </c>
      <c r="E36">
        <f t="shared" si="1"/>
        <v>73</v>
      </c>
    </row>
    <row r="37" spans="1:5">
      <c r="A37" s="209" t="s">
        <v>238</v>
      </c>
      <c r="B37" s="210">
        <v>0.80800000000000005</v>
      </c>
      <c r="C37" s="210">
        <v>0.72</v>
      </c>
      <c r="D37" s="220">
        <f t="shared" si="0"/>
        <v>8.8000000000000078E-2</v>
      </c>
      <c r="E37">
        <f t="shared" si="1"/>
        <v>37</v>
      </c>
    </row>
    <row r="38" spans="1:5">
      <c r="A38" s="209" t="s">
        <v>239</v>
      </c>
      <c r="B38" s="210">
        <v>0.76700000000000002</v>
      </c>
      <c r="C38" s="210">
        <v>0.66200000000000003</v>
      </c>
      <c r="D38" s="220">
        <f t="shared" si="0"/>
        <v>0.10499999999999998</v>
      </c>
      <c r="E38">
        <f t="shared" si="1"/>
        <v>51</v>
      </c>
    </row>
    <row r="39" spans="1:5">
      <c r="A39" s="209" t="s">
        <v>240</v>
      </c>
      <c r="B39" s="210">
        <v>0.81200000000000006</v>
      </c>
      <c r="C39" s="210">
        <v>0.7</v>
      </c>
      <c r="D39" s="220">
        <f t="shared" si="0"/>
        <v>0.1120000000000001</v>
      </c>
      <c r="E39">
        <f t="shared" si="1"/>
        <v>61</v>
      </c>
    </row>
    <row r="40" spans="1:5">
      <c r="A40" s="209" t="s">
        <v>241</v>
      </c>
      <c r="B40" s="210">
        <v>0.70099999999999996</v>
      </c>
      <c r="C40" s="210">
        <v>0.57599999999999996</v>
      </c>
      <c r="D40" s="220">
        <f t="shared" si="0"/>
        <v>0.125</v>
      </c>
      <c r="E40">
        <f t="shared" si="1"/>
        <v>72</v>
      </c>
    </row>
    <row r="41" spans="1:5">
      <c r="A41" s="209" t="s">
        <v>242</v>
      </c>
      <c r="B41" s="210">
        <v>0.77300000000000002</v>
      </c>
      <c r="C41" s="210">
        <v>0.70399999999999996</v>
      </c>
      <c r="D41" s="220">
        <f t="shared" si="0"/>
        <v>6.9000000000000061E-2</v>
      </c>
      <c r="E41">
        <f t="shared" si="1"/>
        <v>27</v>
      </c>
    </row>
    <row r="42" spans="1:5">
      <c r="A42" s="209" t="s">
        <v>243</v>
      </c>
      <c r="B42" s="210">
        <v>0.78800000000000003</v>
      </c>
      <c r="C42" s="210">
        <v>0.66</v>
      </c>
      <c r="D42" s="220">
        <f t="shared" si="0"/>
        <v>0.128</v>
      </c>
      <c r="E42">
        <f t="shared" si="1"/>
        <v>76</v>
      </c>
    </row>
    <row r="43" spans="1:5">
      <c r="A43" s="209" t="s">
        <v>244</v>
      </c>
      <c r="B43" s="210">
        <v>0.77300000000000002</v>
      </c>
      <c r="C43" s="210">
        <v>0.70499999999999996</v>
      </c>
      <c r="D43" s="220">
        <f t="shared" si="0"/>
        <v>6.800000000000006E-2</v>
      </c>
      <c r="E43">
        <f t="shared" si="1"/>
        <v>25</v>
      </c>
    </row>
    <row r="44" spans="1:5">
      <c r="A44" s="209" t="s">
        <v>245</v>
      </c>
      <c r="B44" s="210">
        <v>0.72599999999999998</v>
      </c>
      <c r="C44" s="210">
        <v>0.61799999999999999</v>
      </c>
      <c r="D44" s="220">
        <f t="shared" si="0"/>
        <v>0.10799999999999998</v>
      </c>
      <c r="E44">
        <f t="shared" si="1"/>
        <v>56</v>
      </c>
    </row>
    <row r="45" spans="1:5">
      <c r="A45" s="209" t="s">
        <v>246</v>
      </c>
      <c r="B45" s="210">
        <v>0.74199999999999999</v>
      </c>
      <c r="C45" s="210">
        <v>0.65100000000000002</v>
      </c>
      <c r="D45" s="220">
        <f t="shared" si="0"/>
        <v>9.099999999999997E-2</v>
      </c>
      <c r="E45">
        <f t="shared" si="1"/>
        <v>40</v>
      </c>
    </row>
    <row r="46" spans="1:5">
      <c r="A46" s="209" t="s">
        <v>247</v>
      </c>
      <c r="B46" s="210">
        <v>0.70499999999999996</v>
      </c>
      <c r="C46" s="210">
        <v>0.63500000000000001</v>
      </c>
      <c r="D46" s="220">
        <f t="shared" si="0"/>
        <v>6.9999999999999951E-2</v>
      </c>
      <c r="E46">
        <f t="shared" si="1"/>
        <v>28</v>
      </c>
    </row>
    <row r="47" spans="1:5">
      <c r="A47" s="209" t="s">
        <v>248</v>
      </c>
      <c r="B47" s="210">
        <v>0.74399999999999999</v>
      </c>
      <c r="C47" s="210">
        <v>0.65200000000000002</v>
      </c>
      <c r="D47" s="220">
        <f t="shared" si="0"/>
        <v>9.1999999999999971E-2</v>
      </c>
      <c r="E47">
        <f t="shared" si="1"/>
        <v>41</v>
      </c>
    </row>
    <row r="48" spans="1:5">
      <c r="A48" s="209" t="s">
        <v>249</v>
      </c>
      <c r="B48" s="210">
        <v>0.84699999999999998</v>
      </c>
      <c r="C48" s="210">
        <v>0.74399999999999999</v>
      </c>
      <c r="D48" s="220">
        <f t="shared" si="0"/>
        <v>0.10299999999999998</v>
      </c>
      <c r="E48">
        <f t="shared" si="1"/>
        <v>49</v>
      </c>
    </row>
    <row r="49" spans="1:5">
      <c r="A49" s="209" t="s">
        <v>250</v>
      </c>
      <c r="B49" s="210">
        <v>0.58099999999999996</v>
      </c>
      <c r="C49" s="210">
        <v>0.61</v>
      </c>
      <c r="D49" s="220">
        <f t="shared" si="0"/>
        <v>-2.9000000000000026E-2</v>
      </c>
      <c r="E49">
        <f t="shared" si="1"/>
        <v>5</v>
      </c>
    </row>
    <row r="50" spans="1:5">
      <c r="A50" s="209" t="s">
        <v>251</v>
      </c>
      <c r="B50" s="210">
        <v>0.497</v>
      </c>
      <c r="C50" s="210">
        <v>0.71899999999999997</v>
      </c>
      <c r="D50" s="220">
        <f t="shared" si="0"/>
        <v>-0.22199999999999998</v>
      </c>
      <c r="E50">
        <f t="shared" si="1"/>
        <v>3</v>
      </c>
    </row>
    <row r="51" spans="1:5">
      <c r="A51" s="209" t="s">
        <v>252</v>
      </c>
      <c r="B51" s="210">
        <v>0.71199999999999997</v>
      </c>
      <c r="C51" s="210">
        <v>0.60499999999999998</v>
      </c>
      <c r="D51" s="220">
        <f t="shared" si="0"/>
        <v>0.10699999999999998</v>
      </c>
      <c r="E51">
        <f t="shared" si="1"/>
        <v>55</v>
      </c>
    </row>
    <row r="52" spans="1:5">
      <c r="A52" s="209" t="s">
        <v>253</v>
      </c>
      <c r="B52" s="210">
        <v>0.72799999999999998</v>
      </c>
      <c r="C52" s="210">
        <v>0.61</v>
      </c>
      <c r="D52" s="220">
        <f t="shared" si="0"/>
        <v>0.11799999999999999</v>
      </c>
      <c r="E52">
        <f t="shared" si="1"/>
        <v>65</v>
      </c>
    </row>
    <row r="53" spans="1:5">
      <c r="A53" s="209" t="s">
        <v>254</v>
      </c>
      <c r="B53" s="210">
        <v>0.73699999999999999</v>
      </c>
      <c r="C53" s="210">
        <v>0.65200000000000002</v>
      </c>
      <c r="D53" s="220">
        <f t="shared" si="0"/>
        <v>8.4999999999999964E-2</v>
      </c>
      <c r="E53">
        <f t="shared" si="1"/>
        <v>33</v>
      </c>
    </row>
    <row r="54" spans="1:5">
      <c r="A54" s="209" t="s">
        <v>255</v>
      </c>
      <c r="B54" s="210">
        <v>0.71099999999999997</v>
      </c>
      <c r="C54" s="210">
        <v>0.68200000000000005</v>
      </c>
      <c r="D54" s="220">
        <f t="shared" si="0"/>
        <v>2.8999999999999915E-2</v>
      </c>
      <c r="E54">
        <f t="shared" si="1"/>
        <v>12</v>
      </c>
    </row>
    <row r="55" spans="1:5">
      <c r="A55" s="209" t="s">
        <v>256</v>
      </c>
      <c r="B55" s="210">
        <v>0.72399999999999998</v>
      </c>
      <c r="C55" s="210">
        <v>0.61799999999999999</v>
      </c>
      <c r="D55" s="220">
        <f t="shared" si="0"/>
        <v>0.10599999999999998</v>
      </c>
      <c r="E55">
        <f t="shared" si="1"/>
        <v>53</v>
      </c>
    </row>
    <row r="56" spans="1:5">
      <c r="A56" s="209" t="s">
        <v>257</v>
      </c>
      <c r="B56" s="210">
        <v>0.67</v>
      </c>
      <c r="C56" s="210">
        <v>0.66800000000000004</v>
      </c>
      <c r="D56" s="220">
        <f t="shared" si="0"/>
        <v>2.0000000000000018E-3</v>
      </c>
      <c r="E56">
        <f t="shared" si="1"/>
        <v>8</v>
      </c>
    </row>
    <row r="57" spans="1:5">
      <c r="A57" s="209" t="s">
        <v>258</v>
      </c>
      <c r="B57" s="210">
        <v>0.7</v>
      </c>
      <c r="C57" s="210">
        <v>0.66100000000000003</v>
      </c>
      <c r="D57" s="220">
        <f t="shared" si="0"/>
        <v>3.8999999999999924E-2</v>
      </c>
      <c r="E57">
        <f t="shared" si="1"/>
        <v>15</v>
      </c>
    </row>
    <row r="58" spans="1:5">
      <c r="A58" s="209" t="s">
        <v>259</v>
      </c>
      <c r="B58" s="210">
        <v>0.76300000000000001</v>
      </c>
      <c r="C58" s="210">
        <v>0.70699999999999996</v>
      </c>
      <c r="D58" s="220">
        <f t="shared" si="0"/>
        <v>5.600000000000005E-2</v>
      </c>
      <c r="E58">
        <f t="shared" si="1"/>
        <v>20</v>
      </c>
    </row>
    <row r="59" spans="1:5">
      <c r="A59" s="209" t="s">
        <v>260</v>
      </c>
      <c r="B59" s="210">
        <v>0.68200000000000005</v>
      </c>
      <c r="C59" s="210">
        <v>0.66</v>
      </c>
      <c r="D59" s="220">
        <f t="shared" si="0"/>
        <v>2.200000000000002E-2</v>
      </c>
      <c r="E59">
        <f t="shared" si="1"/>
        <v>11</v>
      </c>
    </row>
    <row r="60" spans="1:5">
      <c r="A60" s="209" t="s">
        <v>261</v>
      </c>
      <c r="B60" s="210">
        <v>0.79</v>
      </c>
      <c r="C60" s="210">
        <v>0.67800000000000005</v>
      </c>
      <c r="D60" s="220">
        <f t="shared" si="0"/>
        <v>0.11199999999999999</v>
      </c>
      <c r="E60">
        <f t="shared" si="1"/>
        <v>60</v>
      </c>
    </row>
    <row r="61" spans="1:5">
      <c r="A61" s="209" t="s">
        <v>262</v>
      </c>
      <c r="B61" s="210">
        <v>0.55500000000000005</v>
      </c>
      <c r="C61" s="210">
        <v>0.58399999999999996</v>
      </c>
      <c r="D61" s="220">
        <f t="shared" si="0"/>
        <v>-2.8999999999999915E-2</v>
      </c>
      <c r="E61">
        <f t="shared" si="1"/>
        <v>6</v>
      </c>
    </row>
    <row r="62" spans="1:5">
      <c r="A62" s="209" t="s">
        <v>263</v>
      </c>
      <c r="B62" s="210">
        <v>0.83199999999999996</v>
      </c>
      <c r="C62" s="210">
        <v>0.73599999999999999</v>
      </c>
      <c r="D62" s="220">
        <f t="shared" si="0"/>
        <v>9.5999999999999974E-2</v>
      </c>
      <c r="E62">
        <f t="shared" si="1"/>
        <v>45</v>
      </c>
    </row>
    <row r="63" spans="1:5">
      <c r="A63" s="209" t="s">
        <v>264</v>
      </c>
      <c r="B63" s="210">
        <v>0.23400000000000001</v>
      </c>
      <c r="C63" s="210">
        <v>0.61</v>
      </c>
      <c r="D63" s="220">
        <f t="shared" si="0"/>
        <v>-0.376</v>
      </c>
      <c r="E63">
        <f t="shared" si="1"/>
        <v>1</v>
      </c>
    </row>
    <row r="64" spans="1:5">
      <c r="A64" s="209" t="s">
        <v>265</v>
      </c>
      <c r="B64" s="210">
        <v>0.57799999999999996</v>
      </c>
      <c r="C64" s="210">
        <v>0.59599999999999997</v>
      </c>
      <c r="D64" s="220">
        <f t="shared" si="0"/>
        <v>-1.8000000000000016E-2</v>
      </c>
      <c r="E64">
        <f t="shared" si="1"/>
        <v>7</v>
      </c>
    </row>
    <row r="65" spans="1:5">
      <c r="A65" s="209" t="s">
        <v>266</v>
      </c>
      <c r="B65" s="210">
        <v>0.77600000000000002</v>
      </c>
      <c r="C65" s="210">
        <v>0.66800000000000004</v>
      </c>
      <c r="D65" s="220">
        <f t="shared" si="0"/>
        <v>0.10799999999999998</v>
      </c>
      <c r="E65">
        <f t="shared" si="1"/>
        <v>56</v>
      </c>
    </row>
    <row r="66" spans="1:5">
      <c r="A66" s="209" t="s">
        <v>267</v>
      </c>
      <c r="B66" s="210">
        <v>0.69599999999999995</v>
      </c>
      <c r="C66" s="210">
        <v>0.65800000000000003</v>
      </c>
      <c r="D66" s="220">
        <f t="shared" si="0"/>
        <v>3.7999999999999923E-2</v>
      </c>
      <c r="E66">
        <f t="shared" si="1"/>
        <v>14</v>
      </c>
    </row>
    <row r="67" spans="1:5">
      <c r="A67" s="209" t="s">
        <v>268</v>
      </c>
      <c r="B67" s="210">
        <v>0.79800000000000004</v>
      </c>
      <c r="C67" s="210">
        <v>0.66800000000000004</v>
      </c>
      <c r="D67" s="220">
        <f t="shared" si="0"/>
        <v>0.13</v>
      </c>
      <c r="E67">
        <f t="shared" si="1"/>
        <v>77</v>
      </c>
    </row>
    <row r="68" spans="1:5">
      <c r="A68" s="209" t="s">
        <v>269</v>
      </c>
      <c r="B68" s="210">
        <v>0.81799999999999995</v>
      </c>
      <c r="C68" s="210">
        <v>0.70199999999999996</v>
      </c>
      <c r="D68" s="220">
        <f t="shared" si="0"/>
        <v>0.11599999999999999</v>
      </c>
      <c r="E68">
        <f t="shared" si="1"/>
        <v>62</v>
      </c>
    </row>
    <row r="69" spans="1:5">
      <c r="A69" s="209" t="s">
        <v>270</v>
      </c>
      <c r="B69" s="210">
        <v>0.76300000000000001</v>
      </c>
      <c r="C69" s="210">
        <v>0.64300000000000002</v>
      </c>
      <c r="D69" s="220">
        <f t="shared" si="0"/>
        <v>0.12</v>
      </c>
      <c r="E69">
        <f t="shared" si="1"/>
        <v>70</v>
      </c>
    </row>
    <row r="70" spans="1:5">
      <c r="A70" s="209" t="s">
        <v>271</v>
      </c>
      <c r="B70" s="210">
        <v>0.74</v>
      </c>
      <c r="C70" s="210">
        <v>0.59099999999999997</v>
      </c>
      <c r="D70" s="220">
        <f t="shared" si="0"/>
        <v>0.14900000000000002</v>
      </c>
      <c r="E70">
        <f t="shared" si="1"/>
        <v>84</v>
      </c>
    </row>
    <row r="71" spans="1:5">
      <c r="A71" s="209" t="s">
        <v>272</v>
      </c>
      <c r="B71" s="210">
        <v>0.79</v>
      </c>
      <c r="C71" s="210">
        <v>0.69</v>
      </c>
      <c r="D71" s="220">
        <f t="shared" si="0"/>
        <v>0.10000000000000009</v>
      </c>
      <c r="E71">
        <f t="shared" si="1"/>
        <v>48</v>
      </c>
    </row>
    <row r="72" spans="1:5">
      <c r="A72" s="209" t="s">
        <v>273</v>
      </c>
      <c r="B72" s="210">
        <v>0.76600000000000001</v>
      </c>
      <c r="C72" s="210">
        <v>0.746</v>
      </c>
      <c r="D72" s="220">
        <f t="shared" si="0"/>
        <v>2.0000000000000018E-2</v>
      </c>
      <c r="E72">
        <f t="shared" si="1"/>
        <v>10</v>
      </c>
    </row>
    <row r="73" spans="1:5">
      <c r="A73" s="209" t="s">
        <v>274</v>
      </c>
      <c r="B73" s="210">
        <v>0.77400000000000002</v>
      </c>
      <c r="C73" s="210">
        <v>0.61199999999999999</v>
      </c>
      <c r="D73" s="220">
        <f t="shared" si="0"/>
        <v>0.16200000000000003</v>
      </c>
      <c r="E73">
        <f t="shared" si="1"/>
        <v>89</v>
      </c>
    </row>
    <row r="74" spans="1:5">
      <c r="A74" s="209" t="s">
        <v>275</v>
      </c>
      <c r="B74" s="210">
        <v>0.84</v>
      </c>
      <c r="C74" s="210">
        <v>0.69799999999999995</v>
      </c>
      <c r="D74" s="220">
        <f t="shared" si="0"/>
        <v>0.14200000000000002</v>
      </c>
      <c r="E74">
        <f t="shared" si="1"/>
        <v>80</v>
      </c>
    </row>
    <row r="75" spans="1:5">
      <c r="A75" s="209" t="s">
        <v>276</v>
      </c>
      <c r="B75" s="210">
        <v>0.86499999999999999</v>
      </c>
      <c r="C75" s="210">
        <v>0.72099999999999997</v>
      </c>
      <c r="D75" s="220">
        <f t="shared" si="0"/>
        <v>0.14400000000000002</v>
      </c>
      <c r="E75">
        <f t="shared" si="1"/>
        <v>82</v>
      </c>
    </row>
    <row r="76" spans="1:5">
      <c r="A76" s="209" t="s">
        <v>277</v>
      </c>
      <c r="B76" s="210">
        <v>0.751</v>
      </c>
      <c r="C76" s="210">
        <v>0.57699999999999996</v>
      </c>
      <c r="D76" s="220">
        <f t="shared" si="0"/>
        <v>0.17400000000000004</v>
      </c>
      <c r="E76">
        <f t="shared" si="1"/>
        <v>90</v>
      </c>
    </row>
    <row r="77" spans="1:5">
      <c r="A77" s="209" t="s">
        <v>278</v>
      </c>
      <c r="B77" s="210">
        <v>0.72199999999999998</v>
      </c>
      <c r="C77" s="210">
        <v>0.622</v>
      </c>
      <c r="D77" s="220">
        <f t="shared" si="0"/>
        <v>9.9999999999999978E-2</v>
      </c>
      <c r="E77">
        <f t="shared" si="1"/>
        <v>47</v>
      </c>
    </row>
    <row r="78" spans="1:5">
      <c r="A78" s="209" t="s">
        <v>279</v>
      </c>
      <c r="B78" s="210">
        <v>0.82899999999999996</v>
      </c>
      <c r="C78" s="210">
        <v>0.71299999999999997</v>
      </c>
      <c r="D78" s="220">
        <f t="shared" si="0"/>
        <v>0.11599999999999999</v>
      </c>
      <c r="E78">
        <f t="shared" si="1"/>
        <v>62</v>
      </c>
    </row>
    <row r="79" spans="1:5">
      <c r="A79" s="209" t="s">
        <v>280</v>
      </c>
      <c r="B79" s="210">
        <v>0.77700000000000002</v>
      </c>
      <c r="C79" s="210">
        <v>0.623</v>
      </c>
      <c r="D79" s="220">
        <f t="shared" si="0"/>
        <v>0.15400000000000003</v>
      </c>
      <c r="E79">
        <f t="shared" si="1"/>
        <v>85</v>
      </c>
    </row>
    <row r="80" spans="1:5">
      <c r="A80" s="209" t="s">
        <v>281</v>
      </c>
      <c r="B80" s="210">
        <v>0.55700000000000005</v>
      </c>
      <c r="C80" s="210">
        <v>0.55500000000000005</v>
      </c>
      <c r="D80" s="220">
        <f t="shared" si="0"/>
        <v>2.0000000000000018E-3</v>
      </c>
      <c r="E80">
        <f t="shared" si="1"/>
        <v>8</v>
      </c>
    </row>
    <row r="81" spans="1:5">
      <c r="A81" s="209" t="s">
        <v>282</v>
      </c>
      <c r="B81" s="210">
        <v>0.77500000000000002</v>
      </c>
      <c r="C81" s="210">
        <v>0.67100000000000004</v>
      </c>
      <c r="D81" s="220">
        <f t="shared" ref="D81:D110" si="2">B81-C81</f>
        <v>0.10399999999999998</v>
      </c>
      <c r="E81">
        <f t="shared" ref="E81:E110" si="3">RANK(D81,$D$16:$D$110,1)</f>
        <v>50</v>
      </c>
    </row>
    <row r="82" spans="1:5">
      <c r="A82" s="209" t="s">
        <v>283</v>
      </c>
      <c r="B82" s="210">
        <v>0.79800000000000004</v>
      </c>
      <c r="C82" s="210">
        <v>0.67900000000000005</v>
      </c>
      <c r="D82" s="220">
        <f t="shared" si="2"/>
        <v>0.11899999999999999</v>
      </c>
      <c r="E82">
        <f t="shared" si="3"/>
        <v>68</v>
      </c>
    </row>
    <row r="83" spans="1:5">
      <c r="A83" s="209" t="s">
        <v>284</v>
      </c>
      <c r="B83" s="210">
        <v>0.79600000000000004</v>
      </c>
      <c r="C83" s="210">
        <v>0.58399999999999996</v>
      </c>
      <c r="D83" s="220">
        <f t="shared" si="2"/>
        <v>0.21200000000000008</v>
      </c>
      <c r="E83">
        <f t="shared" si="3"/>
        <v>94</v>
      </c>
    </row>
    <row r="84" spans="1:5">
      <c r="A84" s="209" t="s">
        <v>285</v>
      </c>
      <c r="B84" s="210">
        <v>0.68600000000000005</v>
      </c>
      <c r="C84" s="210">
        <v>0.52700000000000002</v>
      </c>
      <c r="D84" s="220">
        <f t="shared" si="2"/>
        <v>0.15900000000000003</v>
      </c>
      <c r="E84">
        <f t="shared" si="3"/>
        <v>87</v>
      </c>
    </row>
    <row r="85" spans="1:5">
      <c r="A85" s="209" t="s">
        <v>286</v>
      </c>
      <c r="B85" s="210">
        <v>0.80900000000000005</v>
      </c>
      <c r="C85" s="210">
        <v>0.63200000000000001</v>
      </c>
      <c r="D85" s="220">
        <f t="shared" si="2"/>
        <v>0.17700000000000005</v>
      </c>
      <c r="E85">
        <f t="shared" si="3"/>
        <v>92</v>
      </c>
    </row>
    <row r="86" spans="1:5">
      <c r="A86" s="209" t="s">
        <v>287</v>
      </c>
      <c r="B86" s="210">
        <v>0.81699999999999995</v>
      </c>
      <c r="C86" s="210">
        <v>0.70099999999999996</v>
      </c>
      <c r="D86" s="220">
        <f t="shared" si="2"/>
        <v>0.11599999999999999</v>
      </c>
      <c r="E86">
        <f t="shared" si="3"/>
        <v>62</v>
      </c>
    </row>
    <row r="87" spans="1:5">
      <c r="A87" s="209" t="s">
        <v>288</v>
      </c>
      <c r="B87" s="210">
        <v>0.77600000000000002</v>
      </c>
      <c r="C87" s="210">
        <v>0.55900000000000005</v>
      </c>
      <c r="D87" s="220">
        <f t="shared" si="2"/>
        <v>0.21699999999999997</v>
      </c>
      <c r="E87">
        <f t="shared" si="3"/>
        <v>95</v>
      </c>
    </row>
    <row r="88" spans="1:5">
      <c r="A88" s="209" t="s">
        <v>289</v>
      </c>
      <c r="B88" s="210">
        <v>0.79</v>
      </c>
      <c r="C88" s="210">
        <v>0.67200000000000004</v>
      </c>
      <c r="D88" s="220">
        <f t="shared" si="2"/>
        <v>0.11799999999999999</v>
      </c>
      <c r="E88">
        <f t="shared" si="3"/>
        <v>65</v>
      </c>
    </row>
    <row r="89" spans="1:5">
      <c r="A89" s="209" t="s">
        <v>290</v>
      </c>
      <c r="B89" s="210">
        <v>0.84</v>
      </c>
      <c r="C89" s="210">
        <v>0.71599999999999997</v>
      </c>
      <c r="D89" s="220">
        <f t="shared" si="2"/>
        <v>0.124</v>
      </c>
      <c r="E89">
        <f t="shared" si="3"/>
        <v>71</v>
      </c>
    </row>
    <row r="90" spans="1:5">
      <c r="A90" s="209" t="s">
        <v>291</v>
      </c>
      <c r="B90" s="210">
        <v>0.89</v>
      </c>
      <c r="C90" s="210">
        <v>0.76400000000000001</v>
      </c>
      <c r="D90" s="220">
        <f t="shared" si="2"/>
        <v>0.126</v>
      </c>
      <c r="E90">
        <f t="shared" si="3"/>
        <v>73</v>
      </c>
    </row>
    <row r="91" spans="1:5">
      <c r="A91" s="209" t="s">
        <v>292</v>
      </c>
      <c r="B91" s="210">
        <v>0.66300000000000003</v>
      </c>
      <c r="C91" s="210">
        <v>0.59599999999999997</v>
      </c>
      <c r="D91" s="220">
        <f t="shared" si="2"/>
        <v>6.700000000000006E-2</v>
      </c>
      <c r="E91">
        <f t="shared" si="3"/>
        <v>24</v>
      </c>
    </row>
    <row r="92" spans="1:5">
      <c r="A92" s="209" t="s">
        <v>293</v>
      </c>
      <c r="B92" s="210">
        <v>0.70799999999999996</v>
      </c>
      <c r="C92" s="210">
        <v>0.56499999999999995</v>
      </c>
      <c r="D92" s="220">
        <f t="shared" si="2"/>
        <v>0.14300000000000002</v>
      </c>
      <c r="E92">
        <f t="shared" si="3"/>
        <v>81</v>
      </c>
    </row>
    <row r="93" spans="1:5">
      <c r="A93" s="209" t="s">
        <v>294</v>
      </c>
      <c r="B93" s="210">
        <v>0.80100000000000005</v>
      </c>
      <c r="C93" s="210">
        <v>0.70599999999999996</v>
      </c>
      <c r="D93" s="220">
        <f t="shared" si="2"/>
        <v>9.5000000000000084E-2</v>
      </c>
      <c r="E93">
        <f t="shared" si="3"/>
        <v>44</v>
      </c>
    </row>
    <row r="94" spans="1:5">
      <c r="A94" s="209" t="s">
        <v>295</v>
      </c>
      <c r="B94" s="210">
        <v>0.80700000000000005</v>
      </c>
      <c r="C94" s="210">
        <v>0.73899999999999999</v>
      </c>
      <c r="D94" s="220">
        <f t="shared" si="2"/>
        <v>6.800000000000006E-2</v>
      </c>
      <c r="E94">
        <f t="shared" si="3"/>
        <v>25</v>
      </c>
    </row>
    <row r="95" spans="1:5">
      <c r="A95" s="209" t="s">
        <v>296</v>
      </c>
      <c r="B95" s="210">
        <v>0.77</v>
      </c>
      <c r="C95" s="210">
        <v>0.68600000000000005</v>
      </c>
      <c r="D95" s="220">
        <f t="shared" si="2"/>
        <v>8.3999999999999964E-2</v>
      </c>
      <c r="E95">
        <f t="shared" si="3"/>
        <v>32</v>
      </c>
    </row>
    <row r="96" spans="1:5">
      <c r="A96" s="209" t="s">
        <v>297</v>
      </c>
      <c r="B96" s="210">
        <v>0.75900000000000001</v>
      </c>
      <c r="C96" s="210">
        <v>0.66200000000000003</v>
      </c>
      <c r="D96" s="220">
        <f t="shared" si="2"/>
        <v>9.6999999999999975E-2</v>
      </c>
      <c r="E96">
        <f t="shared" si="3"/>
        <v>46</v>
      </c>
    </row>
    <row r="97" spans="1:5">
      <c r="A97" s="209" t="s">
        <v>298</v>
      </c>
      <c r="B97" s="210">
        <v>0.76900000000000002</v>
      </c>
      <c r="C97" s="210">
        <v>0.69099999999999995</v>
      </c>
      <c r="D97" s="220">
        <f t="shared" si="2"/>
        <v>7.8000000000000069E-2</v>
      </c>
      <c r="E97">
        <f t="shared" si="3"/>
        <v>30</v>
      </c>
    </row>
    <row r="98" spans="1:5">
      <c r="A98" s="209" t="s">
        <v>299</v>
      </c>
      <c r="B98" s="210">
        <v>0.84799999999999998</v>
      </c>
      <c r="C98" s="210">
        <v>0.76</v>
      </c>
      <c r="D98" s="220">
        <f t="shared" si="2"/>
        <v>8.7999999999999967E-2</v>
      </c>
      <c r="E98">
        <f t="shared" si="3"/>
        <v>36</v>
      </c>
    </row>
    <row r="99" spans="1:5">
      <c r="A99" s="209" t="s">
        <v>300</v>
      </c>
      <c r="B99" s="210">
        <v>0.81299999999999994</v>
      </c>
      <c r="C99" s="210">
        <v>0.70499999999999996</v>
      </c>
      <c r="D99" s="220">
        <f t="shared" si="2"/>
        <v>0.10799999999999998</v>
      </c>
      <c r="E99">
        <f t="shared" si="3"/>
        <v>56</v>
      </c>
    </row>
    <row r="100" spans="1:5">
      <c r="A100" s="209" t="s">
        <v>301</v>
      </c>
      <c r="B100" s="210">
        <v>0.49099999999999999</v>
      </c>
      <c r="C100" s="210">
        <v>0.74099999999999999</v>
      </c>
      <c r="D100" s="220">
        <f t="shared" si="2"/>
        <v>-0.25</v>
      </c>
      <c r="E100">
        <f t="shared" si="3"/>
        <v>2</v>
      </c>
    </row>
    <row r="101" spans="1:5">
      <c r="A101" s="209" t="s">
        <v>302</v>
      </c>
      <c r="B101" s="210">
        <v>0.75900000000000001</v>
      </c>
      <c r="C101" s="210">
        <v>0.67200000000000004</v>
      </c>
      <c r="D101" s="220">
        <f t="shared" si="2"/>
        <v>8.6999999999999966E-2</v>
      </c>
      <c r="E101">
        <f t="shared" si="3"/>
        <v>34</v>
      </c>
    </row>
    <row r="102" spans="1:5">
      <c r="A102" s="209" t="s">
        <v>303</v>
      </c>
      <c r="B102" s="210">
        <v>0.752</v>
      </c>
      <c r="C102" s="210">
        <v>0.59799999999999998</v>
      </c>
      <c r="D102" s="220">
        <f t="shared" si="2"/>
        <v>0.15400000000000003</v>
      </c>
      <c r="E102">
        <f t="shared" si="3"/>
        <v>85</v>
      </c>
    </row>
    <row r="103" spans="1:5">
      <c r="A103" s="209" t="s">
        <v>304</v>
      </c>
      <c r="B103" s="210">
        <v>0.71599999999999997</v>
      </c>
      <c r="C103" s="210">
        <v>0.66</v>
      </c>
      <c r="D103" s="220">
        <f t="shared" si="2"/>
        <v>5.5999999999999939E-2</v>
      </c>
      <c r="E103">
        <f t="shared" si="3"/>
        <v>18</v>
      </c>
    </row>
    <row r="104" spans="1:5">
      <c r="A104" s="209" t="s">
        <v>305</v>
      </c>
      <c r="B104" s="210">
        <v>0.77600000000000002</v>
      </c>
      <c r="C104" s="210">
        <v>0.63200000000000001</v>
      </c>
      <c r="D104" s="220">
        <f t="shared" si="2"/>
        <v>0.14400000000000002</v>
      </c>
      <c r="E104">
        <f t="shared" si="3"/>
        <v>82</v>
      </c>
    </row>
    <row r="105" spans="1:5">
      <c r="A105" s="209" t="s">
        <v>306</v>
      </c>
      <c r="B105" s="210">
        <v>0.78900000000000003</v>
      </c>
      <c r="C105" s="210">
        <v>0.71</v>
      </c>
      <c r="D105" s="220">
        <f t="shared" si="2"/>
        <v>7.900000000000007E-2</v>
      </c>
      <c r="E105">
        <f t="shared" si="3"/>
        <v>31</v>
      </c>
    </row>
    <row r="106" spans="1:5">
      <c r="A106" s="209" t="s">
        <v>307</v>
      </c>
      <c r="B106" s="210">
        <v>0.56999999999999995</v>
      </c>
      <c r="C106" s="210">
        <v>0.64800000000000002</v>
      </c>
      <c r="D106" s="220">
        <f t="shared" si="2"/>
        <v>-7.8000000000000069E-2</v>
      </c>
      <c r="E106">
        <f t="shared" si="3"/>
        <v>4</v>
      </c>
    </row>
    <row r="107" spans="1:5">
      <c r="A107" s="209" t="s">
        <v>308</v>
      </c>
      <c r="B107" s="210">
        <v>0.70499999999999996</v>
      </c>
      <c r="C107" s="210">
        <v>0.65900000000000003</v>
      </c>
      <c r="D107" s="220">
        <f t="shared" si="2"/>
        <v>4.599999999999993E-2</v>
      </c>
      <c r="E107">
        <f t="shared" si="3"/>
        <v>17</v>
      </c>
    </row>
    <row r="108" spans="1:5">
      <c r="A108" s="209" t="s">
        <v>309</v>
      </c>
      <c r="B108" s="210">
        <v>0.751</v>
      </c>
      <c r="C108" s="210">
        <v>0.65900000000000003</v>
      </c>
      <c r="D108" s="220">
        <f t="shared" si="2"/>
        <v>9.1999999999999971E-2</v>
      </c>
      <c r="E108">
        <f t="shared" si="3"/>
        <v>41</v>
      </c>
    </row>
    <row r="109" spans="1:5">
      <c r="A109" s="209" t="s">
        <v>310</v>
      </c>
      <c r="B109" s="210">
        <v>0.90400000000000003</v>
      </c>
      <c r="C109" s="210">
        <v>0.72899999999999998</v>
      </c>
      <c r="D109" s="220">
        <f t="shared" si="2"/>
        <v>0.17500000000000004</v>
      </c>
      <c r="E109">
        <f t="shared" si="3"/>
        <v>91</v>
      </c>
    </row>
    <row r="110" spans="1:5">
      <c r="A110" s="209" t="s">
        <v>311</v>
      </c>
      <c r="B110" s="210">
        <v>0.86</v>
      </c>
      <c r="C110" s="210">
        <v>0.74099999999999999</v>
      </c>
      <c r="D110" s="220">
        <f t="shared" si="2"/>
        <v>0.11899999999999999</v>
      </c>
      <c r="E110">
        <f t="shared" si="3"/>
        <v>68</v>
      </c>
    </row>
    <row r="111" spans="1:5">
      <c r="E111" s="99"/>
    </row>
    <row r="112" spans="1:5">
      <c r="A112" s="209" t="s">
        <v>3</v>
      </c>
      <c r="B112" s="59">
        <f>AVERAGE(B16:B110)</f>
        <v>0.74478947368421067</v>
      </c>
      <c r="C112" s="59">
        <f>AVERAGE(C16:C110)</f>
        <v>0.66036842105263138</v>
      </c>
      <c r="D112" s="111">
        <f>AVERAGE(D16:D110)</f>
        <v>8.4421052631578924E-2</v>
      </c>
      <c r="E112" s="99"/>
    </row>
    <row r="113" spans="1:5">
      <c r="A113" s="596"/>
      <c r="B113" s="597"/>
      <c r="C113" s="597"/>
      <c r="D113" s="597"/>
      <c r="E113" s="597"/>
    </row>
    <row r="114" spans="1:5">
      <c r="A114" s="595"/>
      <c r="B114" s="595"/>
      <c r="C114" s="595"/>
      <c r="D114" s="595"/>
      <c r="E114" s="595"/>
    </row>
    <row r="115" spans="1:5">
      <c r="A115" s="595"/>
      <c r="B115" s="595"/>
      <c r="C115" s="595"/>
      <c r="D115" s="595"/>
      <c r="E115" s="595"/>
    </row>
    <row r="116" spans="1:5">
      <c r="A116" s="595"/>
      <c r="B116" s="595"/>
      <c r="C116" s="595"/>
      <c r="D116" s="595"/>
      <c r="E116" s="595"/>
    </row>
    <row r="117" spans="1:5">
      <c r="A117" s="595"/>
      <c r="B117" s="595"/>
      <c r="C117" s="595"/>
      <c r="D117" s="595"/>
      <c r="E117" s="595"/>
    </row>
    <row r="118" spans="1:5">
      <c r="A118" s="595"/>
      <c r="B118" s="595"/>
      <c r="C118" s="595"/>
      <c r="D118" s="595"/>
      <c r="E118" s="595"/>
    </row>
  </sheetData>
  <mergeCells count="15">
    <mergeCell ref="A118:E118"/>
    <mergeCell ref="A113:E113"/>
    <mergeCell ref="A114:E114"/>
    <mergeCell ref="B9:D9"/>
    <mergeCell ref="B10:D10"/>
    <mergeCell ref="A11:A13"/>
    <mergeCell ref="B11:D13"/>
    <mergeCell ref="A115:E115"/>
    <mergeCell ref="A116:E116"/>
    <mergeCell ref="A117:E117"/>
    <mergeCell ref="B1:D1"/>
    <mergeCell ref="B2:D2"/>
    <mergeCell ref="A3:A7"/>
    <mergeCell ref="B3:D7"/>
    <mergeCell ref="B8:D8"/>
  </mergeCells>
  <hyperlinks>
    <hyperlink ref="B9:D9" r:id="rId1" display="US Census Bureau - American Community Survey 5-Year Estimates" xr:uid="{97A31C8B-F1EA-4B7A-84E9-65C22C61CE4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2E93-1975-4C8A-A8ED-0E1F12686102}">
  <sheetPr>
    <tabColor theme="6"/>
  </sheetPr>
  <dimension ref="A1:E113"/>
  <sheetViews>
    <sheetView workbookViewId="0">
      <selection activeCell="B16" sqref="B16"/>
    </sheetView>
  </sheetViews>
  <sheetFormatPr defaultRowHeight="12.75"/>
  <cols>
    <col min="1" max="1" width="19.7109375" customWidth="1"/>
    <col min="2" max="2" width="12.28515625" bestFit="1" customWidth="1"/>
    <col min="3" max="3" width="11.28515625" bestFit="1" customWidth="1"/>
  </cols>
  <sheetData>
    <row r="1" spans="1:5">
      <c r="A1" s="168" t="s">
        <v>189</v>
      </c>
      <c r="B1" s="568" t="s">
        <v>193</v>
      </c>
      <c r="C1" s="569"/>
      <c r="D1" s="570"/>
    </row>
    <row r="2" spans="1:5">
      <c r="A2" s="168" t="s">
        <v>194</v>
      </c>
      <c r="B2" s="538" t="s">
        <v>62</v>
      </c>
      <c r="C2" s="566"/>
      <c r="D2" s="567"/>
    </row>
    <row r="3" spans="1:5">
      <c r="A3" s="579" t="s">
        <v>196</v>
      </c>
      <c r="B3" s="514" t="s">
        <v>485</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25.5">
      <c r="A8" s="169" t="s">
        <v>198</v>
      </c>
      <c r="B8" s="535" t="s">
        <v>199</v>
      </c>
      <c r="C8" s="590"/>
      <c r="D8" s="591"/>
    </row>
    <row r="9" spans="1:5" ht="28.5" customHeight="1">
      <c r="A9" s="323" t="s">
        <v>200</v>
      </c>
      <c r="B9" s="551" t="s">
        <v>10</v>
      </c>
      <c r="C9" s="552"/>
      <c r="D9" s="553"/>
    </row>
    <row r="10" spans="1:5">
      <c r="A10" s="338" t="s">
        <v>314</v>
      </c>
      <c r="B10" s="582">
        <v>2022</v>
      </c>
      <c r="C10" s="536"/>
      <c r="D10" s="537"/>
    </row>
    <row r="11" spans="1:5">
      <c r="A11" s="511" t="s">
        <v>202</v>
      </c>
      <c r="B11" s="514" t="s">
        <v>486</v>
      </c>
      <c r="C11" s="515"/>
      <c r="D11" s="516"/>
    </row>
    <row r="12" spans="1:5">
      <c r="A12" s="578"/>
      <c r="B12" s="517"/>
      <c r="C12" s="518"/>
      <c r="D12" s="519"/>
    </row>
    <row r="13" spans="1:5">
      <c r="A13" s="513"/>
      <c r="B13" s="520"/>
      <c r="C13" s="521"/>
      <c r="D13" s="522"/>
    </row>
    <row r="16" spans="1:5" ht="38.25">
      <c r="B16" s="107" t="s">
        <v>487</v>
      </c>
      <c r="C16" s="107" t="s">
        <v>488</v>
      </c>
      <c r="D16" s="440" t="s">
        <v>62</v>
      </c>
      <c r="E16" s="440" t="s">
        <v>927</v>
      </c>
    </row>
    <row r="17" spans="1:5">
      <c r="A17" s="209" t="s">
        <v>364</v>
      </c>
      <c r="B17" s="318">
        <v>52175</v>
      </c>
      <c r="C17" s="318">
        <v>43934</v>
      </c>
      <c r="D17" s="121">
        <v>0.84199999999999997</v>
      </c>
      <c r="E17">
        <f>RANK(D17,$D$17:$D$111)</f>
        <v>14</v>
      </c>
    </row>
    <row r="18" spans="1:5">
      <c r="A18" s="209" t="s">
        <v>365</v>
      </c>
      <c r="B18" s="318">
        <v>50227</v>
      </c>
      <c r="C18" s="318">
        <v>38217</v>
      </c>
      <c r="D18" s="121">
        <v>0.76100000000000001</v>
      </c>
      <c r="E18">
        <f t="shared" ref="E18:E81" si="0">RANK(D18,$D$17:$D$111)</f>
        <v>61</v>
      </c>
    </row>
    <row r="19" spans="1:5">
      <c r="A19" s="209" t="s">
        <v>366</v>
      </c>
      <c r="B19" s="318">
        <v>47021</v>
      </c>
      <c r="C19" s="318">
        <v>38894</v>
      </c>
      <c r="D19" s="121">
        <v>0.82699999999999996</v>
      </c>
      <c r="E19">
        <f t="shared" si="0"/>
        <v>24</v>
      </c>
    </row>
    <row r="20" spans="1:5">
      <c r="A20" s="209" t="s">
        <v>367</v>
      </c>
      <c r="B20" s="318">
        <v>52036</v>
      </c>
      <c r="C20" s="318">
        <v>34605</v>
      </c>
      <c r="D20" s="121">
        <v>0.66500000000000004</v>
      </c>
      <c r="E20">
        <f t="shared" si="0"/>
        <v>91</v>
      </c>
    </row>
    <row r="21" spans="1:5">
      <c r="A21" s="209" t="s">
        <v>368</v>
      </c>
      <c r="B21" s="318">
        <v>55604</v>
      </c>
      <c r="C21" s="318">
        <v>40048</v>
      </c>
      <c r="D21" s="121">
        <v>0.72</v>
      </c>
      <c r="E21">
        <f t="shared" si="0"/>
        <v>84</v>
      </c>
    </row>
    <row r="22" spans="1:5">
      <c r="A22" s="209" t="s">
        <v>369</v>
      </c>
      <c r="B22" s="318">
        <v>52762</v>
      </c>
      <c r="C22" s="318">
        <v>41078</v>
      </c>
      <c r="D22" s="121">
        <v>0.77900000000000003</v>
      </c>
      <c r="E22">
        <f t="shared" si="0"/>
        <v>47</v>
      </c>
    </row>
    <row r="23" spans="1:5">
      <c r="A23" s="209" t="s">
        <v>370</v>
      </c>
      <c r="B23" s="318">
        <v>49129</v>
      </c>
      <c r="C23" s="318">
        <v>36181</v>
      </c>
      <c r="D23" s="121">
        <v>0.73599999999999999</v>
      </c>
      <c r="E23">
        <f t="shared" si="0"/>
        <v>77</v>
      </c>
    </row>
    <row r="24" spans="1:5">
      <c r="A24" s="209" t="s">
        <v>371</v>
      </c>
      <c r="B24" s="318">
        <v>56937</v>
      </c>
      <c r="C24" s="318">
        <v>41472</v>
      </c>
      <c r="D24" s="121">
        <v>0.72799999999999998</v>
      </c>
      <c r="E24">
        <f t="shared" si="0"/>
        <v>81</v>
      </c>
    </row>
    <row r="25" spans="1:5">
      <c r="A25" s="209" t="s">
        <v>372</v>
      </c>
      <c r="B25" s="318">
        <v>46931</v>
      </c>
      <c r="C25" s="318">
        <v>39393</v>
      </c>
      <c r="D25" s="121">
        <v>0.83899999999999997</v>
      </c>
      <c r="E25">
        <f t="shared" si="0"/>
        <v>15</v>
      </c>
    </row>
    <row r="26" spans="1:5">
      <c r="A26" s="209" t="s">
        <v>373</v>
      </c>
      <c r="B26" s="318">
        <v>46077</v>
      </c>
      <c r="C26" s="318">
        <v>38170</v>
      </c>
      <c r="D26" s="121">
        <v>0.82799999999999996</v>
      </c>
      <c r="E26">
        <f t="shared" si="0"/>
        <v>23</v>
      </c>
    </row>
    <row r="27" spans="1:5">
      <c r="A27" s="209" t="s">
        <v>374</v>
      </c>
      <c r="B27" s="318">
        <v>56221</v>
      </c>
      <c r="C27" s="318">
        <v>47116</v>
      </c>
      <c r="D27" s="121">
        <v>0.83799999999999997</v>
      </c>
      <c r="E27">
        <f t="shared" si="0"/>
        <v>17</v>
      </c>
    </row>
    <row r="28" spans="1:5">
      <c r="A28" s="209" t="s">
        <v>375</v>
      </c>
      <c r="B28" s="318">
        <v>58281</v>
      </c>
      <c r="C28" s="318">
        <v>36894</v>
      </c>
      <c r="D28" s="121">
        <v>0.63300000000000001</v>
      </c>
      <c r="E28">
        <f t="shared" si="0"/>
        <v>94</v>
      </c>
    </row>
    <row r="29" spans="1:5">
      <c r="A29" s="209" t="s">
        <v>376</v>
      </c>
      <c r="B29" s="318">
        <v>46113</v>
      </c>
      <c r="C29" s="318">
        <v>37734</v>
      </c>
      <c r="D29" s="121">
        <v>0.81799999999999995</v>
      </c>
      <c r="E29">
        <f t="shared" si="0"/>
        <v>32</v>
      </c>
    </row>
    <row r="30" spans="1:5">
      <c r="A30" s="209" t="s">
        <v>377</v>
      </c>
      <c r="B30" s="318">
        <v>43750</v>
      </c>
      <c r="C30" s="318">
        <v>34356</v>
      </c>
      <c r="D30" s="121">
        <v>0.78500000000000003</v>
      </c>
      <c r="E30">
        <f t="shared" si="0"/>
        <v>41</v>
      </c>
    </row>
    <row r="31" spans="1:5">
      <c r="A31" s="209" t="s">
        <v>378</v>
      </c>
      <c r="B31" s="318">
        <v>43740</v>
      </c>
      <c r="C31" s="318">
        <v>33069</v>
      </c>
      <c r="D31" s="121">
        <v>0.75600000000000001</v>
      </c>
      <c r="E31">
        <f t="shared" si="0"/>
        <v>64</v>
      </c>
    </row>
    <row r="32" spans="1:5">
      <c r="A32" s="209" t="s">
        <v>379</v>
      </c>
      <c r="B32" s="318">
        <v>50294</v>
      </c>
      <c r="C32" s="318">
        <v>37157</v>
      </c>
      <c r="D32" s="121">
        <v>0.73899999999999999</v>
      </c>
      <c r="E32">
        <f t="shared" si="0"/>
        <v>76</v>
      </c>
    </row>
    <row r="33" spans="1:5">
      <c r="A33" s="209" t="s">
        <v>380</v>
      </c>
      <c r="B33" s="318">
        <v>47146</v>
      </c>
      <c r="C33" s="318">
        <v>40813</v>
      </c>
      <c r="D33" s="121">
        <v>0.86599999999999999</v>
      </c>
      <c r="E33">
        <f t="shared" si="0"/>
        <v>10</v>
      </c>
    </row>
    <row r="34" spans="1:5">
      <c r="A34" s="209" t="s">
        <v>381</v>
      </c>
      <c r="B34" s="318">
        <v>47289</v>
      </c>
      <c r="C34" s="318">
        <v>36711</v>
      </c>
      <c r="D34" s="121">
        <v>0.77600000000000002</v>
      </c>
      <c r="E34">
        <f t="shared" si="0"/>
        <v>51</v>
      </c>
    </row>
    <row r="35" spans="1:5">
      <c r="A35" s="209" t="s">
        <v>382</v>
      </c>
      <c r="B35" s="318">
        <v>58459</v>
      </c>
      <c r="C35" s="318">
        <v>52210</v>
      </c>
      <c r="D35" s="121">
        <v>0.89300000000000002</v>
      </c>
      <c r="E35">
        <f t="shared" si="0"/>
        <v>5</v>
      </c>
    </row>
    <row r="36" spans="1:5">
      <c r="A36" s="209" t="s">
        <v>383</v>
      </c>
      <c r="B36" s="318">
        <v>45969</v>
      </c>
      <c r="C36" s="318">
        <v>38581</v>
      </c>
      <c r="D36" s="121">
        <v>0.83899999999999997</v>
      </c>
      <c r="E36">
        <f t="shared" si="0"/>
        <v>15</v>
      </c>
    </row>
    <row r="37" spans="1:5">
      <c r="A37" s="209" t="s">
        <v>384</v>
      </c>
      <c r="B37" s="318">
        <v>50978</v>
      </c>
      <c r="C37" s="318">
        <v>38519</v>
      </c>
      <c r="D37" s="121">
        <v>0.75600000000000001</v>
      </c>
      <c r="E37">
        <f t="shared" si="0"/>
        <v>64</v>
      </c>
    </row>
    <row r="38" spans="1:5">
      <c r="A38" s="209" t="s">
        <v>385</v>
      </c>
      <c r="B38" s="318">
        <v>51946</v>
      </c>
      <c r="C38" s="318">
        <v>45182</v>
      </c>
      <c r="D38" s="121">
        <v>0.87</v>
      </c>
      <c r="E38">
        <f t="shared" si="0"/>
        <v>8</v>
      </c>
    </row>
    <row r="39" spans="1:5">
      <c r="A39" s="209" t="s">
        <v>386</v>
      </c>
      <c r="B39" s="318">
        <v>56166</v>
      </c>
      <c r="C39" s="318">
        <v>39852</v>
      </c>
      <c r="D39" s="121">
        <v>0.71</v>
      </c>
      <c r="E39">
        <f t="shared" si="0"/>
        <v>86</v>
      </c>
    </row>
    <row r="40" spans="1:5">
      <c r="A40" s="209" t="s">
        <v>387</v>
      </c>
      <c r="B40" s="318">
        <v>62153</v>
      </c>
      <c r="C40" s="318">
        <v>46074</v>
      </c>
      <c r="D40" s="121">
        <v>0.74099999999999999</v>
      </c>
      <c r="E40">
        <f t="shared" si="0"/>
        <v>72</v>
      </c>
    </row>
    <row r="41" spans="1:5">
      <c r="A41" s="209" t="s">
        <v>388</v>
      </c>
      <c r="B41" s="318">
        <v>40608</v>
      </c>
      <c r="C41" s="318">
        <v>34630</v>
      </c>
      <c r="D41" s="121">
        <v>0.85299999999999998</v>
      </c>
      <c r="E41">
        <f t="shared" si="0"/>
        <v>12</v>
      </c>
    </row>
    <row r="42" spans="1:5">
      <c r="A42" s="209" t="s">
        <v>389</v>
      </c>
      <c r="B42" s="318">
        <v>52291</v>
      </c>
      <c r="C42" s="318">
        <v>38139</v>
      </c>
      <c r="D42" s="121">
        <v>0.72899999999999998</v>
      </c>
      <c r="E42">
        <f t="shared" si="0"/>
        <v>80</v>
      </c>
    </row>
    <row r="43" spans="1:5">
      <c r="A43" s="209" t="s">
        <v>390</v>
      </c>
      <c r="B43" s="318">
        <v>50962</v>
      </c>
      <c r="C43" s="318">
        <v>40189</v>
      </c>
      <c r="D43" s="121">
        <v>0.78900000000000003</v>
      </c>
      <c r="E43">
        <f t="shared" si="0"/>
        <v>39</v>
      </c>
    </row>
    <row r="44" spans="1:5">
      <c r="A44" s="209" t="s">
        <v>391</v>
      </c>
      <c r="B44" s="318">
        <v>48128</v>
      </c>
      <c r="C44" s="318">
        <v>45914</v>
      </c>
      <c r="D44" s="121">
        <v>0.95399999999999996</v>
      </c>
      <c r="E44">
        <f t="shared" si="0"/>
        <v>2</v>
      </c>
    </row>
    <row r="45" spans="1:5">
      <c r="A45" s="209" t="s">
        <v>392</v>
      </c>
      <c r="B45" s="318">
        <v>46830</v>
      </c>
      <c r="C45" s="318">
        <v>34828</v>
      </c>
      <c r="D45" s="121">
        <v>0.74399999999999999</v>
      </c>
      <c r="E45">
        <f t="shared" si="0"/>
        <v>71</v>
      </c>
    </row>
    <row r="46" spans="1:5">
      <c r="A46" s="209" t="s">
        <v>393</v>
      </c>
      <c r="B46" s="318">
        <v>46329</v>
      </c>
      <c r="C46" s="318">
        <v>37848</v>
      </c>
      <c r="D46" s="121">
        <v>0.81699999999999995</v>
      </c>
      <c r="E46">
        <f t="shared" si="0"/>
        <v>33</v>
      </c>
    </row>
    <row r="47" spans="1:5">
      <c r="A47" s="209" t="s">
        <v>394</v>
      </c>
      <c r="B47" s="318">
        <v>44107</v>
      </c>
      <c r="C47" s="318">
        <v>33626</v>
      </c>
      <c r="D47" s="121">
        <v>0.76200000000000001</v>
      </c>
      <c r="E47">
        <f t="shared" si="0"/>
        <v>60</v>
      </c>
    </row>
    <row r="48" spans="1:5">
      <c r="A48" s="209" t="s">
        <v>395</v>
      </c>
      <c r="B48" s="318">
        <v>50307</v>
      </c>
      <c r="C48" s="318">
        <v>38149</v>
      </c>
      <c r="D48" s="121">
        <v>0.75800000000000001</v>
      </c>
      <c r="E48">
        <f t="shared" si="0"/>
        <v>63</v>
      </c>
    </row>
    <row r="49" spans="1:5">
      <c r="A49" s="209" t="s">
        <v>396</v>
      </c>
      <c r="B49" s="318">
        <v>59640</v>
      </c>
      <c r="C49" s="318">
        <v>46851</v>
      </c>
      <c r="D49" s="121">
        <v>0.78600000000000003</v>
      </c>
      <c r="E49">
        <f t="shared" si="0"/>
        <v>40</v>
      </c>
    </row>
    <row r="50" spans="1:5">
      <c r="A50" s="209" t="s">
        <v>397</v>
      </c>
      <c r="B50" s="318">
        <v>43918</v>
      </c>
      <c r="C50" s="318">
        <v>30486</v>
      </c>
      <c r="D50" s="121">
        <v>0.69399999999999995</v>
      </c>
      <c r="E50">
        <f t="shared" si="0"/>
        <v>89</v>
      </c>
    </row>
    <row r="51" spans="1:5">
      <c r="A51" s="209" t="s">
        <v>398</v>
      </c>
      <c r="B51" s="318">
        <v>46438</v>
      </c>
      <c r="C51" s="318">
        <v>38755</v>
      </c>
      <c r="D51" s="121">
        <v>0.83499999999999996</v>
      </c>
      <c r="E51">
        <f t="shared" si="0"/>
        <v>19</v>
      </c>
    </row>
    <row r="52" spans="1:5">
      <c r="A52" s="209" t="s">
        <v>399</v>
      </c>
      <c r="B52" s="318">
        <v>46100</v>
      </c>
      <c r="C52" s="318">
        <v>34652</v>
      </c>
      <c r="D52" s="121">
        <v>0.752</v>
      </c>
      <c r="E52">
        <f t="shared" si="0"/>
        <v>68</v>
      </c>
    </row>
    <row r="53" spans="1:5">
      <c r="A53" s="209" t="s">
        <v>400</v>
      </c>
      <c r="B53" s="318">
        <v>52401</v>
      </c>
      <c r="C53" s="318">
        <v>37132</v>
      </c>
      <c r="D53" s="121">
        <v>0.70899999999999996</v>
      </c>
      <c r="E53">
        <f t="shared" si="0"/>
        <v>87</v>
      </c>
    </row>
    <row r="54" spans="1:5">
      <c r="A54" s="209" t="s">
        <v>401</v>
      </c>
      <c r="B54" s="318">
        <v>45407</v>
      </c>
      <c r="C54" s="318">
        <v>41049</v>
      </c>
      <c r="D54" s="121">
        <v>0.90400000000000003</v>
      </c>
      <c r="E54">
        <f t="shared" si="0"/>
        <v>3</v>
      </c>
    </row>
    <row r="55" spans="1:5">
      <c r="A55" s="209" t="s">
        <v>402</v>
      </c>
      <c r="B55" s="318">
        <v>49397</v>
      </c>
      <c r="C55" s="318">
        <v>38323</v>
      </c>
      <c r="D55" s="121">
        <v>0.77600000000000002</v>
      </c>
      <c r="E55">
        <f t="shared" si="0"/>
        <v>51</v>
      </c>
    </row>
    <row r="56" spans="1:5">
      <c r="A56" s="209" t="s">
        <v>403</v>
      </c>
      <c r="B56" s="318">
        <v>43399</v>
      </c>
      <c r="C56" s="318">
        <v>38722</v>
      </c>
      <c r="D56" s="121">
        <v>0.89200000000000002</v>
      </c>
      <c r="E56">
        <f t="shared" si="0"/>
        <v>6</v>
      </c>
    </row>
    <row r="57" spans="1:5">
      <c r="A57" s="209" t="s">
        <v>404</v>
      </c>
      <c r="B57" s="318">
        <v>48253</v>
      </c>
      <c r="C57" s="318">
        <v>38311</v>
      </c>
      <c r="D57" s="121">
        <v>0.79400000000000004</v>
      </c>
      <c r="E57">
        <f t="shared" si="0"/>
        <v>37</v>
      </c>
    </row>
    <row r="58" spans="1:5">
      <c r="A58" s="209" t="s">
        <v>405</v>
      </c>
      <c r="B58" s="318">
        <v>55405</v>
      </c>
      <c r="C58" s="318">
        <v>36118</v>
      </c>
      <c r="D58" s="121">
        <v>0.65200000000000002</v>
      </c>
      <c r="E58">
        <f t="shared" si="0"/>
        <v>93</v>
      </c>
    </row>
    <row r="59" spans="1:5">
      <c r="A59" s="209" t="s">
        <v>406</v>
      </c>
      <c r="B59" s="318">
        <v>51953</v>
      </c>
      <c r="C59" s="318">
        <v>34014</v>
      </c>
      <c r="D59" s="121">
        <v>0.65500000000000003</v>
      </c>
      <c r="E59">
        <f t="shared" si="0"/>
        <v>92</v>
      </c>
    </row>
    <row r="60" spans="1:5">
      <c r="A60" s="209" t="s">
        <v>407</v>
      </c>
      <c r="B60" s="318">
        <v>50034</v>
      </c>
      <c r="C60" s="318">
        <v>37052</v>
      </c>
      <c r="D60" s="121">
        <v>0.74099999999999999</v>
      </c>
      <c r="E60">
        <f t="shared" si="0"/>
        <v>72</v>
      </c>
    </row>
    <row r="61" spans="1:5">
      <c r="A61" s="209" t="s">
        <v>408</v>
      </c>
      <c r="B61" s="318">
        <v>55118</v>
      </c>
      <c r="C61" s="318">
        <v>41648</v>
      </c>
      <c r="D61" s="121">
        <v>0.75600000000000001</v>
      </c>
      <c r="E61">
        <f t="shared" si="0"/>
        <v>64</v>
      </c>
    </row>
    <row r="62" spans="1:5">
      <c r="A62" s="209" t="s">
        <v>409</v>
      </c>
      <c r="B62" s="318">
        <v>42064</v>
      </c>
      <c r="C62" s="318">
        <v>38030</v>
      </c>
      <c r="D62" s="121">
        <v>0.90400000000000003</v>
      </c>
      <c r="E62">
        <f t="shared" si="0"/>
        <v>3</v>
      </c>
    </row>
    <row r="63" spans="1:5">
      <c r="A63" s="209" t="s">
        <v>410</v>
      </c>
      <c r="B63" s="318">
        <v>59148</v>
      </c>
      <c r="C63" s="318">
        <v>46258</v>
      </c>
      <c r="D63" s="121">
        <v>0.78200000000000003</v>
      </c>
      <c r="E63">
        <f t="shared" si="0"/>
        <v>43</v>
      </c>
    </row>
    <row r="64" spans="1:5">
      <c r="A64" s="209" t="s">
        <v>411</v>
      </c>
      <c r="B64" s="318">
        <v>40559</v>
      </c>
      <c r="C64" s="318">
        <v>33516</v>
      </c>
      <c r="D64" s="121">
        <v>0.82599999999999996</v>
      </c>
      <c r="E64">
        <f t="shared" si="0"/>
        <v>25</v>
      </c>
    </row>
    <row r="65" spans="1:5">
      <c r="A65" s="209" t="s">
        <v>412</v>
      </c>
      <c r="B65" s="318">
        <v>45873</v>
      </c>
      <c r="C65" s="318">
        <v>37618</v>
      </c>
      <c r="D65" s="121">
        <v>0.82</v>
      </c>
      <c r="E65">
        <f t="shared" si="0"/>
        <v>31</v>
      </c>
    </row>
    <row r="66" spans="1:5">
      <c r="A66" s="209" t="s">
        <v>413</v>
      </c>
      <c r="B66" s="318">
        <v>49154</v>
      </c>
      <c r="C66" s="318">
        <v>37791</v>
      </c>
      <c r="D66" s="121">
        <v>0.76900000000000002</v>
      </c>
      <c r="E66">
        <f t="shared" si="0"/>
        <v>55</v>
      </c>
    </row>
    <row r="67" spans="1:5">
      <c r="A67" s="209" t="s">
        <v>414</v>
      </c>
      <c r="B67" s="318">
        <v>51979</v>
      </c>
      <c r="C67" s="318">
        <v>40093</v>
      </c>
      <c r="D67" s="121">
        <v>0.77100000000000002</v>
      </c>
      <c r="E67">
        <f t="shared" si="0"/>
        <v>53</v>
      </c>
    </row>
    <row r="68" spans="1:5">
      <c r="A68" s="209" t="s">
        <v>415</v>
      </c>
      <c r="B68" s="318">
        <v>57297</v>
      </c>
      <c r="C68" s="318">
        <v>41294</v>
      </c>
      <c r="D68" s="121">
        <v>0.72099999999999997</v>
      </c>
      <c r="E68">
        <f t="shared" si="0"/>
        <v>83</v>
      </c>
    </row>
    <row r="69" spans="1:5">
      <c r="A69" s="209" t="s">
        <v>416</v>
      </c>
      <c r="B69" s="318">
        <v>52447</v>
      </c>
      <c r="C69" s="318">
        <v>45428</v>
      </c>
      <c r="D69" s="121">
        <v>0.86599999999999999</v>
      </c>
      <c r="E69">
        <f t="shared" si="0"/>
        <v>10</v>
      </c>
    </row>
    <row r="70" spans="1:5">
      <c r="A70" s="209" t="s">
        <v>417</v>
      </c>
      <c r="B70" s="318">
        <v>52139</v>
      </c>
      <c r="C70" s="318">
        <v>40935</v>
      </c>
      <c r="D70" s="121">
        <v>0.78500000000000003</v>
      </c>
      <c r="E70">
        <f t="shared" si="0"/>
        <v>41</v>
      </c>
    </row>
    <row r="71" spans="1:5">
      <c r="A71" s="209" t="s">
        <v>418</v>
      </c>
      <c r="B71" s="318">
        <v>48750</v>
      </c>
      <c r="C71" s="318">
        <v>40571</v>
      </c>
      <c r="D71" s="121">
        <v>0.83199999999999996</v>
      </c>
      <c r="E71">
        <f t="shared" si="0"/>
        <v>22</v>
      </c>
    </row>
    <row r="72" spans="1:5">
      <c r="A72" s="209" t="s">
        <v>419</v>
      </c>
      <c r="B72" s="318">
        <v>45172</v>
      </c>
      <c r="C72" s="318">
        <v>37261</v>
      </c>
      <c r="D72" s="121">
        <v>0.82499999999999996</v>
      </c>
      <c r="E72">
        <f t="shared" si="0"/>
        <v>26</v>
      </c>
    </row>
    <row r="73" spans="1:5">
      <c r="A73" s="209" t="s">
        <v>420</v>
      </c>
      <c r="B73" s="318">
        <v>52647</v>
      </c>
      <c r="C73" s="318">
        <v>41049</v>
      </c>
      <c r="D73" s="121">
        <v>0.78</v>
      </c>
      <c r="E73">
        <f t="shared" si="0"/>
        <v>46</v>
      </c>
    </row>
    <row r="74" spans="1:5">
      <c r="A74" s="209" t="s">
        <v>421</v>
      </c>
      <c r="B74" s="318">
        <v>53795</v>
      </c>
      <c r="C74" s="318">
        <v>40419</v>
      </c>
      <c r="D74" s="121">
        <v>0.751</v>
      </c>
      <c r="E74">
        <f t="shared" si="0"/>
        <v>69</v>
      </c>
    </row>
    <row r="75" spans="1:5">
      <c r="A75" s="209" t="s">
        <v>422</v>
      </c>
      <c r="B75" s="318">
        <v>57434</v>
      </c>
      <c r="C75" s="318">
        <v>42117</v>
      </c>
      <c r="D75" s="121">
        <v>0.73299999999999998</v>
      </c>
      <c r="E75">
        <f t="shared" si="0"/>
        <v>78</v>
      </c>
    </row>
    <row r="76" spans="1:5">
      <c r="A76" s="209" t="s">
        <v>423</v>
      </c>
      <c r="B76" s="318">
        <v>56499</v>
      </c>
      <c r="C76" s="318">
        <v>44820</v>
      </c>
      <c r="D76" s="121">
        <v>0.79300000000000004</v>
      </c>
      <c r="E76">
        <f t="shared" si="0"/>
        <v>38</v>
      </c>
    </row>
    <row r="77" spans="1:5">
      <c r="A77" s="209" t="s">
        <v>424</v>
      </c>
      <c r="B77" s="318">
        <v>52407</v>
      </c>
      <c r="C77" s="318">
        <v>38845</v>
      </c>
      <c r="D77" s="121">
        <v>0.74099999999999999</v>
      </c>
      <c r="E77">
        <f t="shared" si="0"/>
        <v>72</v>
      </c>
    </row>
    <row r="78" spans="1:5">
      <c r="A78" s="209" t="s">
        <v>425</v>
      </c>
      <c r="B78" s="318">
        <v>47783</v>
      </c>
      <c r="C78" s="318">
        <v>38587</v>
      </c>
      <c r="D78" s="121">
        <v>0.80800000000000005</v>
      </c>
      <c r="E78">
        <f t="shared" si="0"/>
        <v>35</v>
      </c>
    </row>
    <row r="79" spans="1:5">
      <c r="A79" s="209" t="s">
        <v>426</v>
      </c>
      <c r="B79" s="318">
        <v>51884</v>
      </c>
      <c r="C79" s="318">
        <v>43276</v>
      </c>
      <c r="D79" s="121">
        <v>0.83399999999999996</v>
      </c>
      <c r="E79">
        <f t="shared" si="0"/>
        <v>21</v>
      </c>
    </row>
    <row r="80" spans="1:5">
      <c r="A80" s="209" t="s">
        <v>427</v>
      </c>
      <c r="B80" s="318">
        <v>66386</v>
      </c>
      <c r="C80" s="318">
        <v>48036</v>
      </c>
      <c r="D80" s="121">
        <v>0.72399999999999998</v>
      </c>
      <c r="E80">
        <f t="shared" si="0"/>
        <v>82</v>
      </c>
    </row>
    <row r="81" spans="1:5">
      <c r="A81" s="209" t="s">
        <v>428</v>
      </c>
      <c r="B81" s="318">
        <v>54336</v>
      </c>
      <c r="C81" s="318">
        <v>40216</v>
      </c>
      <c r="D81" s="121">
        <v>0.74</v>
      </c>
      <c r="E81">
        <f t="shared" si="0"/>
        <v>75</v>
      </c>
    </row>
    <row r="82" spans="1:5">
      <c r="A82" s="209" t="s">
        <v>429</v>
      </c>
      <c r="B82" s="318">
        <v>48344</v>
      </c>
      <c r="C82" s="318">
        <v>36416</v>
      </c>
      <c r="D82" s="121">
        <v>0.753</v>
      </c>
      <c r="E82">
        <f t="shared" ref="E82:E111" si="1">RANK(D82,$D$17:$D$111)</f>
        <v>67</v>
      </c>
    </row>
    <row r="83" spans="1:5">
      <c r="A83" s="209" t="s">
        <v>430</v>
      </c>
      <c r="B83" s="318">
        <v>48964</v>
      </c>
      <c r="C83" s="318">
        <v>38252</v>
      </c>
      <c r="D83" s="121">
        <v>0.78100000000000003</v>
      </c>
      <c r="E83">
        <f t="shared" si="1"/>
        <v>44</v>
      </c>
    </row>
    <row r="84" spans="1:5">
      <c r="A84" s="209" t="s">
        <v>431</v>
      </c>
      <c r="B84" s="318">
        <v>57206</v>
      </c>
      <c r="C84" s="318">
        <v>39438</v>
      </c>
      <c r="D84" s="121">
        <v>0.68899999999999995</v>
      </c>
      <c r="E84">
        <f t="shared" si="1"/>
        <v>90</v>
      </c>
    </row>
    <row r="85" spans="1:5">
      <c r="A85" s="209" t="s">
        <v>432</v>
      </c>
      <c r="B85" s="318">
        <v>42269</v>
      </c>
      <c r="C85" s="318">
        <v>32250</v>
      </c>
      <c r="D85" s="121">
        <v>0.76300000000000001</v>
      </c>
      <c r="E85">
        <f t="shared" si="1"/>
        <v>59</v>
      </c>
    </row>
    <row r="86" spans="1:5">
      <c r="A86" s="209" t="s">
        <v>433</v>
      </c>
      <c r="B86" s="318">
        <v>48390</v>
      </c>
      <c r="C86" s="318">
        <v>39708</v>
      </c>
      <c r="D86" s="121">
        <v>0.82099999999999995</v>
      </c>
      <c r="E86">
        <f t="shared" si="1"/>
        <v>30</v>
      </c>
    </row>
    <row r="87" spans="1:5">
      <c r="A87" s="209" t="s">
        <v>434</v>
      </c>
      <c r="B87" s="318">
        <v>48063</v>
      </c>
      <c r="C87" s="318">
        <v>38697</v>
      </c>
      <c r="D87" s="121">
        <v>0.80500000000000005</v>
      </c>
      <c r="E87">
        <f t="shared" si="1"/>
        <v>36</v>
      </c>
    </row>
    <row r="88" spans="1:5">
      <c r="A88" s="209" t="s">
        <v>435</v>
      </c>
      <c r="B88" s="318">
        <v>48340</v>
      </c>
      <c r="C88" s="318">
        <v>37675</v>
      </c>
      <c r="D88" s="121">
        <v>0.77900000000000003</v>
      </c>
      <c r="E88">
        <f t="shared" si="1"/>
        <v>47</v>
      </c>
    </row>
    <row r="89" spans="1:5">
      <c r="A89" s="209" t="s">
        <v>436</v>
      </c>
      <c r="B89" s="318">
        <v>59180</v>
      </c>
      <c r="C89" s="318">
        <v>42407</v>
      </c>
      <c r="D89" s="121">
        <v>0.71699999999999997</v>
      </c>
      <c r="E89">
        <f t="shared" si="1"/>
        <v>85</v>
      </c>
    </row>
    <row r="90" spans="1:5">
      <c r="A90" s="209" t="s">
        <v>437</v>
      </c>
      <c r="B90" s="318">
        <v>58364</v>
      </c>
      <c r="C90" s="318">
        <v>44286</v>
      </c>
      <c r="D90" s="121">
        <v>0.75900000000000001</v>
      </c>
      <c r="E90">
        <f t="shared" si="1"/>
        <v>62</v>
      </c>
    </row>
    <row r="91" spans="1:5">
      <c r="A91" s="209" t="s">
        <v>438</v>
      </c>
      <c r="B91" s="318">
        <v>57361</v>
      </c>
      <c r="C91" s="318">
        <v>46406</v>
      </c>
      <c r="D91" s="121">
        <v>0.80900000000000005</v>
      </c>
      <c r="E91">
        <f t="shared" si="1"/>
        <v>34</v>
      </c>
    </row>
    <row r="92" spans="1:5">
      <c r="A92" s="209" t="s">
        <v>439</v>
      </c>
      <c r="B92" s="318">
        <v>46007</v>
      </c>
      <c r="C92" s="318">
        <v>33596</v>
      </c>
      <c r="D92" s="121">
        <v>0.73</v>
      </c>
      <c r="E92">
        <f t="shared" si="1"/>
        <v>79</v>
      </c>
    </row>
    <row r="93" spans="1:5">
      <c r="A93" s="209" t="s">
        <v>440</v>
      </c>
      <c r="B93" s="318">
        <v>47705</v>
      </c>
      <c r="C93" s="318">
        <v>36682</v>
      </c>
      <c r="D93" s="121">
        <v>0.76900000000000002</v>
      </c>
      <c r="E93">
        <f t="shared" si="1"/>
        <v>55</v>
      </c>
    </row>
    <row r="94" spans="1:5">
      <c r="A94" s="209" t="s">
        <v>441</v>
      </c>
      <c r="B94" s="318">
        <v>47953</v>
      </c>
      <c r="C94" s="318">
        <v>39584</v>
      </c>
      <c r="D94" s="121">
        <v>0.82499999999999996</v>
      </c>
      <c r="E94">
        <f t="shared" si="1"/>
        <v>26</v>
      </c>
    </row>
    <row r="95" spans="1:5">
      <c r="A95" s="209" t="s">
        <v>442</v>
      </c>
      <c r="B95" s="318">
        <v>54868</v>
      </c>
      <c r="C95" s="318">
        <v>46001</v>
      </c>
      <c r="D95" s="121">
        <v>0.83799999999999997</v>
      </c>
      <c r="E95">
        <f t="shared" si="1"/>
        <v>17</v>
      </c>
    </row>
    <row r="96" spans="1:5">
      <c r="A96" s="209" t="s">
        <v>443</v>
      </c>
      <c r="B96" s="318">
        <v>48402</v>
      </c>
      <c r="C96" s="318">
        <v>42003</v>
      </c>
      <c r="D96" s="121">
        <v>0.86799999999999999</v>
      </c>
      <c r="E96">
        <f t="shared" si="1"/>
        <v>9</v>
      </c>
    </row>
    <row r="97" spans="1:5">
      <c r="A97" s="209" t="s">
        <v>444</v>
      </c>
      <c r="B97" s="318">
        <v>45469</v>
      </c>
      <c r="C97" s="318">
        <v>33977</v>
      </c>
      <c r="D97" s="121">
        <v>0.747</v>
      </c>
      <c r="E97">
        <f t="shared" si="1"/>
        <v>70</v>
      </c>
    </row>
    <row r="98" spans="1:5">
      <c r="A98" s="209" t="s">
        <v>445</v>
      </c>
      <c r="B98" s="318">
        <v>52357</v>
      </c>
      <c r="C98" s="318">
        <v>40728</v>
      </c>
      <c r="D98" s="121">
        <v>0.77800000000000002</v>
      </c>
      <c r="E98">
        <f t="shared" si="1"/>
        <v>49</v>
      </c>
    </row>
    <row r="99" spans="1:5">
      <c r="A99" s="209" t="s">
        <v>446</v>
      </c>
      <c r="B99" s="318">
        <v>63304</v>
      </c>
      <c r="C99" s="318">
        <v>48716</v>
      </c>
      <c r="D99" s="121">
        <v>0.77</v>
      </c>
      <c r="E99">
        <f t="shared" si="1"/>
        <v>54</v>
      </c>
    </row>
    <row r="100" spans="1:5">
      <c r="A100" s="209" t="s">
        <v>447</v>
      </c>
      <c r="B100" s="318">
        <v>59044</v>
      </c>
      <c r="C100" s="318">
        <v>45389</v>
      </c>
      <c r="D100" s="121">
        <v>0.76900000000000002</v>
      </c>
      <c r="E100">
        <f t="shared" si="1"/>
        <v>55</v>
      </c>
    </row>
    <row r="101" spans="1:5">
      <c r="A101" s="209" t="s">
        <v>448</v>
      </c>
      <c r="B101" s="318">
        <v>47017</v>
      </c>
      <c r="C101" s="318">
        <v>45517</v>
      </c>
      <c r="D101" s="121">
        <v>0.96799999999999997</v>
      </c>
      <c r="E101">
        <f t="shared" si="1"/>
        <v>1</v>
      </c>
    </row>
    <row r="102" spans="1:5">
      <c r="A102" s="209" t="s">
        <v>449</v>
      </c>
      <c r="B102" s="318">
        <v>53439</v>
      </c>
      <c r="C102" s="318">
        <v>37714</v>
      </c>
      <c r="D102" s="121">
        <v>0.70599999999999996</v>
      </c>
      <c r="E102">
        <f t="shared" si="1"/>
        <v>88</v>
      </c>
    </row>
    <row r="103" spans="1:5">
      <c r="A103" s="209" t="s">
        <v>450</v>
      </c>
      <c r="B103" s="318">
        <v>46241</v>
      </c>
      <c r="C103" s="318">
        <v>38162</v>
      </c>
      <c r="D103" s="121">
        <v>0.82499999999999996</v>
      </c>
      <c r="E103">
        <f t="shared" si="1"/>
        <v>26</v>
      </c>
    </row>
    <row r="104" spans="1:5">
      <c r="A104" s="209" t="s">
        <v>451</v>
      </c>
      <c r="B104" s="318">
        <v>43717</v>
      </c>
      <c r="C104" s="318">
        <v>36500</v>
      </c>
      <c r="D104" s="121">
        <v>0.83499999999999996</v>
      </c>
      <c r="E104">
        <f t="shared" si="1"/>
        <v>19</v>
      </c>
    </row>
    <row r="105" spans="1:5">
      <c r="A105" s="209" t="s">
        <v>452</v>
      </c>
      <c r="B105" s="318">
        <v>48575</v>
      </c>
      <c r="C105" s="318">
        <v>37802</v>
      </c>
      <c r="D105" s="121">
        <v>0.77800000000000002</v>
      </c>
      <c r="E105">
        <f t="shared" si="1"/>
        <v>49</v>
      </c>
    </row>
    <row r="106" spans="1:5">
      <c r="A106" s="209" t="s">
        <v>453</v>
      </c>
      <c r="B106" s="318">
        <v>51914</v>
      </c>
      <c r="C106" s="318">
        <v>44228</v>
      </c>
      <c r="D106" s="121">
        <v>0.85199999999999998</v>
      </c>
      <c r="E106">
        <f t="shared" si="1"/>
        <v>13</v>
      </c>
    </row>
    <row r="107" spans="1:5">
      <c r="A107" s="209" t="s">
        <v>454</v>
      </c>
      <c r="B107" s="318">
        <v>44705</v>
      </c>
      <c r="C107" s="318">
        <v>39360</v>
      </c>
      <c r="D107" s="121">
        <v>0.88</v>
      </c>
      <c r="E107">
        <f t="shared" si="1"/>
        <v>7</v>
      </c>
    </row>
    <row r="108" spans="1:5">
      <c r="A108" s="209" t="s">
        <v>455</v>
      </c>
      <c r="B108" s="318">
        <v>43597</v>
      </c>
      <c r="C108" s="318">
        <v>35948</v>
      </c>
      <c r="D108" s="121">
        <v>0.82499999999999996</v>
      </c>
      <c r="E108">
        <f t="shared" si="1"/>
        <v>26</v>
      </c>
    </row>
    <row r="109" spans="1:5">
      <c r="A109" s="209" t="s">
        <v>456</v>
      </c>
      <c r="B109" s="318">
        <v>45051</v>
      </c>
      <c r="C109" s="318">
        <v>34534</v>
      </c>
      <c r="D109" s="121">
        <v>0.76700000000000002</v>
      </c>
      <c r="E109">
        <f t="shared" si="1"/>
        <v>58</v>
      </c>
    </row>
    <row r="110" spans="1:5">
      <c r="A110" s="209" t="s">
        <v>457</v>
      </c>
      <c r="B110" s="318">
        <v>103354</v>
      </c>
      <c r="C110" s="318">
        <v>65283</v>
      </c>
      <c r="D110" s="121">
        <v>0.63200000000000001</v>
      </c>
      <c r="E110">
        <f t="shared" si="1"/>
        <v>95</v>
      </c>
    </row>
    <row r="111" spans="1:5">
      <c r="A111" s="209" t="s">
        <v>458</v>
      </c>
      <c r="B111" s="318">
        <v>67085</v>
      </c>
      <c r="C111" s="318">
        <v>52411</v>
      </c>
      <c r="D111" s="121">
        <v>0.78100000000000003</v>
      </c>
      <c r="E111">
        <f t="shared" si="1"/>
        <v>44</v>
      </c>
    </row>
    <row r="113" spans="1:4" ht="14.25">
      <c r="A113" s="209" t="s">
        <v>3</v>
      </c>
      <c r="B113" s="277">
        <f>AVERAGE(B17:B111)</f>
        <v>51247.021052631579</v>
      </c>
      <c r="C113" s="277">
        <f>AVERAGE(C17:C111)</f>
        <v>39984.484210526316</v>
      </c>
      <c r="D113" s="435">
        <f>AVERAGE(D17:D111)</f>
        <v>0.78443157894736859</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CE7E3BF9-976E-451F-8868-DFCE6A5A418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3FC9-20C5-41B4-8BE4-A3391F7180FD}">
  <sheetPr codeName="Sheet2">
    <tabColor theme="6"/>
  </sheetPr>
  <dimension ref="A1:Q115"/>
  <sheetViews>
    <sheetView workbookViewId="0">
      <selection activeCell="A16" sqref="A16"/>
    </sheetView>
  </sheetViews>
  <sheetFormatPr defaultRowHeight="12.75"/>
  <cols>
    <col min="1" max="1" width="18.28515625" customWidth="1"/>
    <col min="2" max="3" width="12.7109375" customWidth="1"/>
    <col min="4" max="4" width="13.28515625" customWidth="1"/>
    <col min="5" max="5" width="14.5703125" customWidth="1"/>
    <col min="6" max="7" width="16.28515625" customWidth="1"/>
    <col min="8" max="8" width="15.42578125" customWidth="1"/>
    <col min="9" max="9" width="14.85546875" customWidth="1"/>
    <col min="10" max="11" width="13.5703125" customWidth="1"/>
    <col min="12" max="12" width="12.85546875" customWidth="1"/>
    <col min="13" max="13" width="16.7109375" customWidth="1"/>
    <col min="14" max="15" width="17.85546875" customWidth="1"/>
    <col min="16" max="16" width="13.42578125" customWidth="1"/>
    <col min="17" max="17" width="13.28515625" customWidth="1"/>
  </cols>
  <sheetData>
    <row r="1" spans="1:17" ht="25.5">
      <c r="A1" s="168" t="s">
        <v>189</v>
      </c>
      <c r="B1" s="568" t="s">
        <v>193</v>
      </c>
      <c r="C1" s="569"/>
      <c r="D1" s="569"/>
      <c r="E1" s="570"/>
      <c r="F1" s="568" t="s">
        <v>193</v>
      </c>
      <c r="G1" s="569"/>
      <c r="H1" s="569"/>
      <c r="I1" s="570"/>
      <c r="J1" s="568" t="s">
        <v>193</v>
      </c>
      <c r="K1" s="569"/>
      <c r="L1" s="569"/>
      <c r="M1" s="570"/>
      <c r="N1" s="568" t="s">
        <v>193</v>
      </c>
      <c r="O1" s="569"/>
      <c r="P1" s="569"/>
      <c r="Q1" s="570"/>
    </row>
    <row r="2" spans="1:17">
      <c r="A2" s="168" t="s">
        <v>194</v>
      </c>
      <c r="B2" s="538" t="s">
        <v>49</v>
      </c>
      <c r="C2" s="566"/>
      <c r="D2" s="566"/>
      <c r="E2" s="567"/>
      <c r="F2" s="538" t="s">
        <v>52</v>
      </c>
      <c r="G2" s="566"/>
      <c r="H2" s="566"/>
      <c r="I2" s="567"/>
      <c r="J2" s="538" t="s">
        <v>465</v>
      </c>
      <c r="K2" s="566"/>
      <c r="L2" s="566"/>
      <c r="M2" s="567"/>
      <c r="N2" s="538" t="s">
        <v>56</v>
      </c>
      <c r="O2" s="566"/>
      <c r="P2" s="566"/>
      <c r="Q2" s="567"/>
    </row>
    <row r="3" spans="1:17" s="105" customFormat="1" ht="11.25" customHeight="1">
      <c r="A3" s="579" t="s">
        <v>196</v>
      </c>
      <c r="B3" s="514" t="s">
        <v>50</v>
      </c>
      <c r="C3" s="515"/>
      <c r="D3" s="515"/>
      <c r="E3" s="516"/>
      <c r="F3" s="514" t="s">
        <v>53</v>
      </c>
      <c r="G3" s="515"/>
      <c r="H3" s="515"/>
      <c r="I3" s="516"/>
      <c r="J3" s="514" t="s">
        <v>466</v>
      </c>
      <c r="K3" s="515"/>
      <c r="L3" s="515"/>
      <c r="M3" s="516"/>
      <c r="N3" s="514" t="s">
        <v>57</v>
      </c>
      <c r="O3" s="515"/>
      <c r="P3" s="515"/>
      <c r="Q3" s="516"/>
    </row>
    <row r="4" spans="1:17" ht="9.75" customHeight="1">
      <c r="A4" s="580"/>
      <c r="B4" s="517"/>
      <c r="C4" s="518"/>
      <c r="D4" s="518"/>
      <c r="E4" s="519"/>
      <c r="F4" s="517"/>
      <c r="G4" s="518"/>
      <c r="H4" s="518"/>
      <c r="I4" s="519"/>
      <c r="J4" s="517"/>
      <c r="K4" s="518"/>
      <c r="L4" s="518"/>
      <c r="M4" s="519"/>
      <c r="N4" s="517"/>
      <c r="O4" s="518"/>
      <c r="P4" s="518"/>
      <c r="Q4" s="519"/>
    </row>
    <row r="5" spans="1:17" ht="9" customHeight="1">
      <c r="A5" s="580"/>
      <c r="B5" s="517"/>
      <c r="C5" s="518"/>
      <c r="D5" s="518"/>
      <c r="E5" s="519"/>
      <c r="F5" s="517"/>
      <c r="G5" s="518"/>
      <c r="H5" s="518"/>
      <c r="I5" s="519"/>
      <c r="J5" s="517"/>
      <c r="K5" s="518"/>
      <c r="L5" s="518"/>
      <c r="M5" s="519"/>
      <c r="N5" s="517"/>
      <c r="O5" s="518"/>
      <c r="P5" s="518"/>
      <c r="Q5" s="519"/>
    </row>
    <row r="6" spans="1:17">
      <c r="A6" s="580"/>
      <c r="B6" s="517"/>
      <c r="C6" s="518"/>
      <c r="D6" s="518"/>
      <c r="E6" s="519"/>
      <c r="F6" s="517"/>
      <c r="G6" s="518"/>
      <c r="H6" s="518"/>
      <c r="I6" s="519"/>
      <c r="J6" s="517"/>
      <c r="K6" s="518"/>
      <c r="L6" s="518"/>
      <c r="M6" s="519"/>
      <c r="N6" s="517"/>
      <c r="O6" s="518"/>
      <c r="P6" s="518"/>
      <c r="Q6" s="519"/>
    </row>
    <row r="7" spans="1:17" ht="9.75" customHeight="1">
      <c r="A7" s="581"/>
      <c r="B7" s="520"/>
      <c r="C7" s="521"/>
      <c r="D7" s="521"/>
      <c r="E7" s="522"/>
      <c r="F7" s="520"/>
      <c r="G7" s="521"/>
      <c r="H7" s="521"/>
      <c r="I7" s="522"/>
      <c r="J7" s="520"/>
      <c r="K7" s="521"/>
      <c r="L7" s="521"/>
      <c r="M7" s="522"/>
      <c r="N7" s="520"/>
      <c r="O7" s="521"/>
      <c r="P7" s="521"/>
      <c r="Q7" s="522"/>
    </row>
    <row r="8" spans="1:17" ht="25.5" customHeight="1">
      <c r="A8" s="169" t="s">
        <v>198</v>
      </c>
      <c r="B8" s="535" t="s">
        <v>199</v>
      </c>
      <c r="C8" s="590"/>
      <c r="D8" s="590"/>
      <c r="E8" s="591"/>
      <c r="F8" s="535" t="s">
        <v>199</v>
      </c>
      <c r="G8" s="590"/>
      <c r="H8" s="590"/>
      <c r="I8" s="591"/>
      <c r="J8" s="535" t="s">
        <v>199</v>
      </c>
      <c r="K8" s="590"/>
      <c r="L8" s="590"/>
      <c r="M8" s="591"/>
      <c r="N8" s="535" t="s">
        <v>199</v>
      </c>
      <c r="O8" s="590"/>
      <c r="P8" s="590"/>
      <c r="Q8" s="591"/>
    </row>
    <row r="9" spans="1:17" ht="12.75" customHeight="1">
      <c r="A9" s="323" t="s">
        <v>200</v>
      </c>
      <c r="B9" s="592" t="s">
        <v>467</v>
      </c>
      <c r="C9" s="593"/>
      <c r="D9" s="593"/>
      <c r="E9" s="593"/>
      <c r="F9" s="593"/>
      <c r="G9" s="593"/>
      <c r="H9" s="593"/>
      <c r="I9" s="593"/>
      <c r="J9" s="593"/>
      <c r="K9" s="593"/>
      <c r="L9" s="593"/>
      <c r="M9" s="593"/>
      <c r="N9" s="593"/>
      <c r="O9" s="593"/>
      <c r="P9" s="593"/>
      <c r="Q9" s="594"/>
    </row>
    <row r="10" spans="1:17">
      <c r="A10" s="338" t="s">
        <v>314</v>
      </c>
      <c r="B10" s="582">
        <v>2022</v>
      </c>
      <c r="C10" s="536"/>
      <c r="D10" s="536"/>
      <c r="E10" s="537"/>
      <c r="F10" s="582">
        <v>2022</v>
      </c>
      <c r="G10" s="536"/>
      <c r="H10" s="536"/>
      <c r="I10" s="537"/>
      <c r="J10" s="582">
        <v>2022</v>
      </c>
      <c r="K10" s="536"/>
      <c r="L10" s="536"/>
      <c r="M10" s="537"/>
      <c r="N10" s="582">
        <v>2022</v>
      </c>
      <c r="O10" s="536"/>
      <c r="P10" s="536"/>
      <c r="Q10" s="537"/>
    </row>
    <row r="11" spans="1:17">
      <c r="A11" s="511" t="s">
        <v>202</v>
      </c>
      <c r="B11" s="514"/>
      <c r="C11" s="515"/>
      <c r="D11" s="515"/>
      <c r="E11" s="516"/>
      <c r="F11" s="514"/>
      <c r="G11" s="515"/>
      <c r="H11" s="515"/>
      <c r="I11" s="516"/>
      <c r="J11" s="514"/>
      <c r="K11" s="515"/>
      <c r="L11" s="515"/>
      <c r="M11" s="516"/>
      <c r="N11" s="514"/>
      <c r="O11" s="515"/>
      <c r="P11" s="515"/>
      <c r="Q11" s="516"/>
    </row>
    <row r="12" spans="1:17">
      <c r="A12" s="578"/>
      <c r="B12" s="517"/>
      <c r="C12" s="518"/>
      <c r="D12" s="518"/>
      <c r="E12" s="519"/>
      <c r="F12" s="517"/>
      <c r="G12" s="518"/>
      <c r="H12" s="518"/>
      <c r="I12" s="519"/>
      <c r="J12" s="517"/>
      <c r="K12" s="518"/>
      <c r="L12" s="518"/>
      <c r="M12" s="519"/>
      <c r="N12" s="517"/>
      <c r="O12" s="518"/>
      <c r="P12" s="518"/>
      <c r="Q12" s="519"/>
    </row>
    <row r="13" spans="1:17">
      <c r="A13" s="513"/>
      <c r="B13" s="520"/>
      <c r="C13" s="521"/>
      <c r="D13" s="521"/>
      <c r="E13" s="522"/>
      <c r="F13" s="520"/>
      <c r="G13" s="521"/>
      <c r="H13" s="521"/>
      <c r="I13" s="522"/>
      <c r="J13" s="520"/>
      <c r="K13" s="521"/>
      <c r="L13" s="521"/>
      <c r="M13" s="522"/>
      <c r="N13" s="520"/>
      <c r="O13" s="521"/>
      <c r="P13" s="521"/>
      <c r="Q13" s="522"/>
    </row>
    <row r="14" spans="1:17" ht="12.75" customHeight="1"/>
    <row r="15" spans="1:17" s="241" customFormat="1" ht="57">
      <c r="B15" s="448" t="s">
        <v>468</v>
      </c>
      <c r="C15" s="448" t="s">
        <v>927</v>
      </c>
      <c r="D15" s="238" t="s">
        <v>469</v>
      </c>
      <c r="E15" s="238" t="s">
        <v>470</v>
      </c>
      <c r="F15" s="449" t="s">
        <v>471</v>
      </c>
      <c r="G15" s="456" t="s">
        <v>927</v>
      </c>
      <c r="H15" s="238" t="s">
        <v>472</v>
      </c>
      <c r="I15" s="238" t="s">
        <v>473</v>
      </c>
      <c r="J15" s="449" t="s">
        <v>474</v>
      </c>
      <c r="K15" s="456" t="s">
        <v>927</v>
      </c>
      <c r="L15" s="236" t="s">
        <v>475</v>
      </c>
      <c r="M15" s="237" t="s">
        <v>476</v>
      </c>
      <c r="N15" s="448" t="s">
        <v>477</v>
      </c>
      <c r="O15" s="448" t="s">
        <v>927</v>
      </c>
      <c r="P15" s="238" t="s">
        <v>478</v>
      </c>
      <c r="Q15" s="238" t="s">
        <v>479</v>
      </c>
    </row>
    <row r="16" spans="1:17" s="241" customFormat="1" ht="14.25">
      <c r="B16" s="448"/>
      <c r="C16" s="448"/>
      <c r="D16" s="238"/>
      <c r="E16" s="238"/>
      <c r="F16" s="501"/>
      <c r="G16" s="456"/>
      <c r="H16" s="238"/>
      <c r="I16" s="238"/>
      <c r="J16" s="501"/>
      <c r="K16" s="456"/>
      <c r="L16" s="236"/>
      <c r="M16" s="237"/>
      <c r="N16" s="448"/>
      <c r="O16" s="448"/>
      <c r="P16" s="238"/>
      <c r="Q16" s="238"/>
    </row>
    <row r="17" spans="1:17">
      <c r="A17" s="209" t="s">
        <v>364</v>
      </c>
      <c r="B17" s="229">
        <v>0.33686199999999999</v>
      </c>
      <c r="C17" s="475">
        <f>RANK(B17,$B$17:$B$111,1)</f>
        <v>44</v>
      </c>
      <c r="D17" s="239">
        <v>2402</v>
      </c>
      <c r="E17" s="229">
        <v>3.90572E-2</v>
      </c>
      <c r="F17" s="231">
        <v>0.21512290000000001</v>
      </c>
      <c r="G17" s="476">
        <f>RANK(F17,$F$17:$F$111,1)</f>
        <v>62</v>
      </c>
      <c r="H17" s="239">
        <v>1145</v>
      </c>
      <c r="I17" s="229">
        <v>0.11471779999999999</v>
      </c>
      <c r="J17" s="231">
        <v>5.1477599999999998E-2</v>
      </c>
      <c r="K17" s="476">
        <f>RANK(J17,$J$17:$J$111,1)</f>
        <v>53</v>
      </c>
      <c r="L17" s="229">
        <v>0.32400760000000001</v>
      </c>
      <c r="M17" s="233">
        <v>0.39206049999999998</v>
      </c>
      <c r="N17" s="229">
        <v>0.10574020000000001</v>
      </c>
      <c r="O17" s="475">
        <f>RANK(N17,$N$17:$N$111,1)</f>
        <v>51</v>
      </c>
      <c r="P17" s="229">
        <v>0.1251418</v>
      </c>
      <c r="Q17" s="239">
        <v>17356</v>
      </c>
    </row>
    <row r="18" spans="1:17">
      <c r="A18" s="209" t="s">
        <v>365</v>
      </c>
      <c r="B18" s="229">
        <v>0.39324330000000002</v>
      </c>
      <c r="C18" s="475">
        <f t="shared" ref="C18:C81" si="0">RANK(B18,$B$17:$B$111,1)</f>
        <v>87</v>
      </c>
      <c r="D18" s="239">
        <v>1723</v>
      </c>
      <c r="E18" s="229">
        <v>2.18409E-2</v>
      </c>
      <c r="F18" s="231">
        <v>0.27567570000000002</v>
      </c>
      <c r="G18" s="476">
        <f t="shared" ref="G18:G81" si="1">RANK(F18,$F$17:$F$111,1)</f>
        <v>92</v>
      </c>
      <c r="H18" s="239">
        <v>906</v>
      </c>
      <c r="I18" s="229">
        <v>0.1274911</v>
      </c>
      <c r="J18" s="231">
        <v>5.2173900000000002E-2</v>
      </c>
      <c r="K18" s="476">
        <f t="shared" ref="K18:K81" si="2">RANK(J18,$J$17:$J$111,1)</f>
        <v>56</v>
      </c>
      <c r="L18" s="229">
        <v>0.27635140000000002</v>
      </c>
      <c r="M18" s="233">
        <v>0.38243240000000001</v>
      </c>
      <c r="N18" s="229">
        <v>0.1086956</v>
      </c>
      <c r="O18" s="475">
        <f t="shared" ref="O18:O81" si="3">RANK(N18,$N$17:$N$111,1)</f>
        <v>54</v>
      </c>
      <c r="P18" s="229">
        <v>9.3243199999999998E-2</v>
      </c>
      <c r="Q18" s="239">
        <v>16291</v>
      </c>
    </row>
    <row r="19" spans="1:17">
      <c r="A19" s="209" t="s">
        <v>366</v>
      </c>
      <c r="B19" s="229">
        <v>0.3626374</v>
      </c>
      <c r="C19" s="475">
        <f t="shared" si="0"/>
        <v>70</v>
      </c>
      <c r="D19" s="239">
        <v>1663.5</v>
      </c>
      <c r="E19" s="229">
        <v>6.9498099999999993E-2</v>
      </c>
      <c r="F19" s="231">
        <v>0.2106227</v>
      </c>
      <c r="G19" s="476">
        <f t="shared" si="1"/>
        <v>54</v>
      </c>
      <c r="H19" s="239">
        <v>777</v>
      </c>
      <c r="I19" s="229">
        <v>0.1151253</v>
      </c>
      <c r="J19" s="231">
        <v>5.0251299999999999E-2</v>
      </c>
      <c r="K19" s="476">
        <f t="shared" si="2"/>
        <v>50</v>
      </c>
      <c r="L19" s="229">
        <v>0.27289380000000002</v>
      </c>
      <c r="M19" s="233">
        <v>0.3626374</v>
      </c>
      <c r="N19" s="229">
        <v>0.1571429</v>
      </c>
      <c r="O19" s="475">
        <f t="shared" si="3"/>
        <v>73</v>
      </c>
      <c r="P19" s="229">
        <v>0.12820509999999999</v>
      </c>
      <c r="Q19" s="239">
        <v>13013</v>
      </c>
    </row>
    <row r="20" spans="1:17">
      <c r="A20" s="209" t="s">
        <v>367</v>
      </c>
      <c r="B20" s="229">
        <v>0.35903610000000002</v>
      </c>
      <c r="C20" s="475">
        <f t="shared" si="0"/>
        <v>66</v>
      </c>
      <c r="D20" s="239">
        <v>2015</v>
      </c>
      <c r="E20" s="229">
        <v>3.8095200000000003E-2</v>
      </c>
      <c r="F20" s="231">
        <v>0.25301210000000002</v>
      </c>
      <c r="G20" s="476">
        <f t="shared" si="1"/>
        <v>85</v>
      </c>
      <c r="H20" s="239">
        <v>1125</v>
      </c>
      <c r="I20" s="229">
        <v>0.18050649999999999</v>
      </c>
      <c r="J20" s="231">
        <v>2.7586200000000002E-2</v>
      </c>
      <c r="K20" s="476">
        <f t="shared" si="2"/>
        <v>7</v>
      </c>
      <c r="L20" s="229">
        <v>0.25783129999999999</v>
      </c>
      <c r="M20" s="233">
        <v>0.34698800000000002</v>
      </c>
      <c r="N20" s="229" t="s">
        <v>480</v>
      </c>
      <c r="O20" s="475" t="s">
        <v>480</v>
      </c>
      <c r="P20" s="229">
        <v>9.87952E-2</v>
      </c>
      <c r="Q20" s="239" t="s">
        <v>480</v>
      </c>
    </row>
    <row r="21" spans="1:17">
      <c r="A21" s="209" t="s">
        <v>368</v>
      </c>
      <c r="B21" s="229">
        <v>0.2848116</v>
      </c>
      <c r="C21" s="475">
        <f t="shared" si="0"/>
        <v>14</v>
      </c>
      <c r="D21" s="239">
        <v>2028</v>
      </c>
      <c r="E21" s="229">
        <v>2.6558499999999999E-2</v>
      </c>
      <c r="F21" s="231">
        <v>0.18663959999999999</v>
      </c>
      <c r="G21" s="476">
        <f t="shared" si="1"/>
        <v>30</v>
      </c>
      <c r="H21" s="239">
        <v>1049</v>
      </c>
      <c r="I21" s="229">
        <v>9.31646E-2</v>
      </c>
      <c r="J21" s="231">
        <v>3.1692100000000001E-2</v>
      </c>
      <c r="K21" s="476">
        <f t="shared" si="2"/>
        <v>11</v>
      </c>
      <c r="L21" s="229">
        <v>0.3283683</v>
      </c>
      <c r="M21" s="233">
        <v>0.39494469999999998</v>
      </c>
      <c r="N21" s="229">
        <v>9.5238100000000006E-2</v>
      </c>
      <c r="O21" s="475">
        <f t="shared" si="3"/>
        <v>37</v>
      </c>
      <c r="P21" s="229">
        <v>0.1137441</v>
      </c>
      <c r="Q21" s="239">
        <v>20669</v>
      </c>
    </row>
    <row r="22" spans="1:17">
      <c r="A22" s="209" t="s">
        <v>369</v>
      </c>
      <c r="B22" s="229">
        <v>0.3411903</v>
      </c>
      <c r="C22" s="475">
        <f t="shared" si="0"/>
        <v>51</v>
      </c>
      <c r="D22" s="239">
        <v>2289.5</v>
      </c>
      <c r="E22" s="229">
        <v>3.35079E-2</v>
      </c>
      <c r="F22" s="231">
        <v>0.2147908</v>
      </c>
      <c r="G22" s="476">
        <f t="shared" si="1"/>
        <v>61</v>
      </c>
      <c r="H22" s="239">
        <v>1430</v>
      </c>
      <c r="I22" s="229">
        <v>0.11064640000000001</v>
      </c>
      <c r="J22" s="231">
        <v>4.2868299999999998E-2</v>
      </c>
      <c r="K22" s="476">
        <f t="shared" si="2"/>
        <v>30</v>
      </c>
      <c r="L22" s="229">
        <v>0.30053029999999997</v>
      </c>
      <c r="M22" s="233">
        <v>0.37212729999999999</v>
      </c>
      <c r="N22" s="229">
        <v>9.0909100000000007E-2</v>
      </c>
      <c r="O22" s="475">
        <f t="shared" si="3"/>
        <v>34</v>
      </c>
      <c r="P22" s="229">
        <v>0.13612260000000001</v>
      </c>
      <c r="Q22" s="239">
        <v>18417.5</v>
      </c>
    </row>
    <row r="23" spans="1:17">
      <c r="A23" s="209" t="s">
        <v>370</v>
      </c>
      <c r="B23" s="229">
        <v>0.4327666</v>
      </c>
      <c r="C23" s="475">
        <f t="shared" si="0"/>
        <v>92</v>
      </c>
      <c r="D23" s="239">
        <v>1854.5</v>
      </c>
      <c r="E23" s="229">
        <v>4.6783600000000002E-2</v>
      </c>
      <c r="F23" s="231">
        <v>0.27820709999999998</v>
      </c>
      <c r="G23" s="476">
        <f t="shared" si="1"/>
        <v>94</v>
      </c>
      <c r="H23" s="239">
        <v>1066.5</v>
      </c>
      <c r="I23" s="229">
        <v>0.11750579999999999</v>
      </c>
      <c r="J23" s="231">
        <v>4.2750900000000001E-2</v>
      </c>
      <c r="K23" s="476">
        <f t="shared" si="2"/>
        <v>29</v>
      </c>
      <c r="L23" s="229">
        <v>0.32071100000000002</v>
      </c>
      <c r="M23" s="233">
        <v>0.41190110000000002</v>
      </c>
      <c r="N23" s="229">
        <v>0.12</v>
      </c>
      <c r="O23" s="475">
        <f t="shared" si="3"/>
        <v>63</v>
      </c>
      <c r="P23" s="229">
        <v>7.7279799999999996E-2</v>
      </c>
      <c r="Q23" s="239">
        <v>12242</v>
      </c>
    </row>
    <row r="24" spans="1:17">
      <c r="A24" s="209" t="s">
        <v>371</v>
      </c>
      <c r="B24" s="229">
        <v>0.35344829999999999</v>
      </c>
      <c r="C24" s="475">
        <f t="shared" si="0"/>
        <v>60</v>
      </c>
      <c r="D24" s="239">
        <v>1743</v>
      </c>
      <c r="E24" s="229">
        <v>3.2000000000000001E-2</v>
      </c>
      <c r="F24" s="231">
        <v>0.21767239999999999</v>
      </c>
      <c r="G24" s="476">
        <f t="shared" si="1"/>
        <v>65</v>
      </c>
      <c r="H24" s="239">
        <v>846</v>
      </c>
      <c r="I24" s="229">
        <v>0.1127963</v>
      </c>
      <c r="J24" s="231">
        <v>4.3715799999999999E-2</v>
      </c>
      <c r="K24" s="476">
        <f t="shared" si="2"/>
        <v>33</v>
      </c>
      <c r="L24" s="229">
        <v>0.3017241</v>
      </c>
      <c r="M24" s="233">
        <v>0.39224140000000002</v>
      </c>
      <c r="N24" s="229" t="s">
        <v>480</v>
      </c>
      <c r="O24" s="475" t="s">
        <v>480</v>
      </c>
      <c r="P24" s="229">
        <v>0.1012931</v>
      </c>
      <c r="Q24" s="239" t="s">
        <v>480</v>
      </c>
    </row>
    <row r="25" spans="1:17">
      <c r="A25" s="209" t="s">
        <v>372</v>
      </c>
      <c r="B25" s="229">
        <v>0.3784091</v>
      </c>
      <c r="C25" s="475">
        <f t="shared" si="0"/>
        <v>78</v>
      </c>
      <c r="D25" s="239">
        <v>1240</v>
      </c>
      <c r="E25" s="229">
        <v>6.35294E-2</v>
      </c>
      <c r="F25" s="231">
        <v>0.2204545</v>
      </c>
      <c r="G25" s="476">
        <f t="shared" si="1"/>
        <v>69</v>
      </c>
      <c r="H25" s="239">
        <v>693.5</v>
      </c>
      <c r="I25" s="229">
        <v>0.1105139</v>
      </c>
      <c r="J25" s="231">
        <v>6.6869300000000007E-2</v>
      </c>
      <c r="K25" s="476">
        <f t="shared" si="2"/>
        <v>83</v>
      </c>
      <c r="L25" s="229">
        <v>0.26931820000000001</v>
      </c>
      <c r="M25" s="233">
        <v>0.36931819999999999</v>
      </c>
      <c r="N25" s="229">
        <v>8.9285699999999996E-2</v>
      </c>
      <c r="O25" s="475">
        <f t="shared" si="3"/>
        <v>28</v>
      </c>
      <c r="P25" s="229">
        <v>0.12727269999999999</v>
      </c>
      <c r="Q25" s="239">
        <v>16648.5</v>
      </c>
    </row>
    <row r="26" spans="1:17">
      <c r="A26" s="209" t="s">
        <v>373</v>
      </c>
      <c r="B26" s="229">
        <v>0.35415540000000001</v>
      </c>
      <c r="C26" s="475">
        <f t="shared" si="0"/>
        <v>61</v>
      </c>
      <c r="D26" s="239">
        <v>1933</v>
      </c>
      <c r="E26" s="229">
        <v>4.02116E-2</v>
      </c>
      <c r="F26" s="231">
        <v>0.19771859999999999</v>
      </c>
      <c r="G26" s="476">
        <f t="shared" si="1"/>
        <v>42</v>
      </c>
      <c r="H26" s="239">
        <v>1010.5</v>
      </c>
      <c r="I26" s="229">
        <v>0.1221537</v>
      </c>
      <c r="J26" s="231">
        <v>5.7931000000000003E-2</v>
      </c>
      <c r="K26" s="476">
        <f t="shared" si="2"/>
        <v>72</v>
      </c>
      <c r="L26" s="229">
        <v>0.29603479999999999</v>
      </c>
      <c r="M26" s="233">
        <v>0.38891910000000002</v>
      </c>
      <c r="N26" s="229">
        <v>0.1032609</v>
      </c>
      <c r="O26" s="475">
        <f t="shared" si="3"/>
        <v>50</v>
      </c>
      <c r="P26" s="229">
        <v>9.9945699999999998E-2</v>
      </c>
      <c r="Q26" s="239">
        <v>18231</v>
      </c>
    </row>
    <row r="27" spans="1:17">
      <c r="A27" s="209" t="s">
        <v>374</v>
      </c>
      <c r="B27" s="229">
        <v>0.24449689999999999</v>
      </c>
      <c r="C27" s="475">
        <f t="shared" si="0"/>
        <v>4</v>
      </c>
      <c r="D27" s="239">
        <v>1579</v>
      </c>
      <c r="E27" s="229">
        <v>4.1353399999999998E-2</v>
      </c>
      <c r="F27" s="231">
        <v>0.13522010000000001</v>
      </c>
      <c r="G27" s="476">
        <f t="shared" si="1"/>
        <v>5</v>
      </c>
      <c r="H27" s="239">
        <v>741.5</v>
      </c>
      <c r="I27" s="229">
        <v>0.1036039</v>
      </c>
      <c r="J27" s="231">
        <v>3.3530600000000001E-2</v>
      </c>
      <c r="K27" s="476">
        <f t="shared" si="2"/>
        <v>16</v>
      </c>
      <c r="L27" s="229">
        <v>0.33569179999999998</v>
      </c>
      <c r="M27" s="233">
        <v>0.39308179999999998</v>
      </c>
      <c r="N27" s="229">
        <v>9.9415199999999995E-2</v>
      </c>
      <c r="O27" s="475">
        <f t="shared" si="3"/>
        <v>45</v>
      </c>
      <c r="P27" s="229">
        <v>0.134434</v>
      </c>
      <c r="Q27" s="239">
        <v>18044</v>
      </c>
    </row>
    <row r="28" spans="1:17">
      <c r="A28" s="209" t="s">
        <v>375</v>
      </c>
      <c r="B28" s="229">
        <v>0.3188976</v>
      </c>
      <c r="C28" s="475">
        <f t="shared" si="0"/>
        <v>31</v>
      </c>
      <c r="D28" s="239">
        <v>2034.5</v>
      </c>
      <c r="E28" s="229">
        <v>4.1198499999999999E-2</v>
      </c>
      <c r="F28" s="231">
        <v>0.1811024</v>
      </c>
      <c r="G28" s="476">
        <f t="shared" si="1"/>
        <v>27</v>
      </c>
      <c r="H28" s="239">
        <v>576.5</v>
      </c>
      <c r="I28" s="229">
        <v>0.1263927</v>
      </c>
      <c r="J28" s="231">
        <v>7.2115399999999996E-2</v>
      </c>
      <c r="K28" s="476">
        <f t="shared" si="2"/>
        <v>88</v>
      </c>
      <c r="L28" s="229">
        <v>0.30314960000000002</v>
      </c>
      <c r="M28" s="233">
        <v>0.40354329999999999</v>
      </c>
      <c r="N28" s="229">
        <v>0.13888890000000001</v>
      </c>
      <c r="O28" s="475">
        <f t="shared" si="3"/>
        <v>70</v>
      </c>
      <c r="P28" s="229">
        <v>0.14173230000000001</v>
      </c>
      <c r="Q28" s="239">
        <v>13558</v>
      </c>
    </row>
    <row r="29" spans="1:17">
      <c r="A29" s="209" t="s">
        <v>376</v>
      </c>
      <c r="B29" s="229">
        <v>0.36093019999999998</v>
      </c>
      <c r="C29" s="475">
        <f t="shared" si="0"/>
        <v>69</v>
      </c>
      <c r="D29" s="239">
        <v>1701.5</v>
      </c>
      <c r="E29" s="229">
        <v>3.4749000000000002E-2</v>
      </c>
      <c r="F29" s="231">
        <v>0.2167442</v>
      </c>
      <c r="G29" s="476">
        <f t="shared" si="1"/>
        <v>64</v>
      </c>
      <c r="H29" s="239">
        <v>875</v>
      </c>
      <c r="I29" s="229">
        <v>8.8922200000000007E-2</v>
      </c>
      <c r="J29" s="231">
        <v>3.6951499999999998E-2</v>
      </c>
      <c r="K29" s="476">
        <f t="shared" si="2"/>
        <v>20</v>
      </c>
      <c r="L29" s="229">
        <v>0.31162790000000001</v>
      </c>
      <c r="M29" s="233">
        <v>0.39720929999999999</v>
      </c>
      <c r="N29" s="229">
        <v>8.4615399999999993E-2</v>
      </c>
      <c r="O29" s="475">
        <f t="shared" si="3"/>
        <v>22</v>
      </c>
      <c r="P29" s="229">
        <v>0.1209302</v>
      </c>
      <c r="Q29" s="239">
        <v>19051.5</v>
      </c>
    </row>
    <row r="30" spans="1:17">
      <c r="A30" s="209" t="s">
        <v>377</v>
      </c>
      <c r="B30" s="229">
        <v>0.2987805</v>
      </c>
      <c r="C30" s="475">
        <f t="shared" si="0"/>
        <v>21</v>
      </c>
      <c r="D30" s="239" t="s">
        <v>480</v>
      </c>
      <c r="E30" s="229">
        <v>4.1095899999999998E-2</v>
      </c>
      <c r="F30" s="231">
        <v>0.18902440000000001</v>
      </c>
      <c r="G30" s="476">
        <f t="shared" si="1"/>
        <v>33</v>
      </c>
      <c r="H30" s="239" t="s">
        <v>480</v>
      </c>
      <c r="I30" s="229">
        <v>0.1026362</v>
      </c>
      <c r="J30" s="231">
        <v>0</v>
      </c>
      <c r="K30" s="476">
        <f t="shared" si="2"/>
        <v>1</v>
      </c>
      <c r="L30" s="229">
        <v>0.2012195</v>
      </c>
      <c r="M30" s="233">
        <v>0.37195119999999998</v>
      </c>
      <c r="N30" s="229" t="s">
        <v>480</v>
      </c>
      <c r="O30" s="475" t="s">
        <v>480</v>
      </c>
      <c r="P30" s="229">
        <v>6.0975599999999998E-2</v>
      </c>
      <c r="Q30" s="239" t="s">
        <v>480</v>
      </c>
    </row>
    <row r="31" spans="1:17">
      <c r="A31" s="209" t="s">
        <v>378</v>
      </c>
      <c r="B31" s="229">
        <v>0.43829109999999999</v>
      </c>
      <c r="C31" s="475">
        <f t="shared" si="0"/>
        <v>93</v>
      </c>
      <c r="D31" s="239">
        <v>2469.5</v>
      </c>
      <c r="E31" s="229">
        <v>5.4195800000000002E-2</v>
      </c>
      <c r="F31" s="231">
        <v>0.29667719999999997</v>
      </c>
      <c r="G31" s="476">
        <f t="shared" si="1"/>
        <v>95</v>
      </c>
      <c r="H31" s="239">
        <v>1388</v>
      </c>
      <c r="I31" s="229">
        <v>0.11958199999999999</v>
      </c>
      <c r="J31" s="231">
        <v>6.8762299999999998E-2</v>
      </c>
      <c r="K31" s="476">
        <f t="shared" si="2"/>
        <v>85</v>
      </c>
      <c r="L31" s="229">
        <v>0.27452530000000003</v>
      </c>
      <c r="M31" s="233">
        <v>0.3931962</v>
      </c>
      <c r="N31" s="229">
        <v>0.14423079999999999</v>
      </c>
      <c r="O31" s="475">
        <f t="shared" si="3"/>
        <v>71</v>
      </c>
      <c r="P31" s="229">
        <v>8.2278500000000004E-2</v>
      </c>
      <c r="Q31" s="239">
        <v>14877</v>
      </c>
    </row>
    <row r="32" spans="1:17">
      <c r="A32" s="209" t="s">
        <v>379</v>
      </c>
      <c r="B32" s="229">
        <v>0.36054049999999999</v>
      </c>
      <c r="C32" s="475">
        <f t="shared" si="0"/>
        <v>68</v>
      </c>
      <c r="D32" s="239">
        <v>1727</v>
      </c>
      <c r="E32" s="229">
        <v>2.8216700000000001E-2</v>
      </c>
      <c r="F32" s="231">
        <v>0.2210811</v>
      </c>
      <c r="G32" s="476">
        <f t="shared" si="1"/>
        <v>71</v>
      </c>
      <c r="H32" s="239">
        <v>790</v>
      </c>
      <c r="I32" s="229">
        <v>0.1020747</v>
      </c>
      <c r="J32" s="231">
        <v>4.9634999999999999E-2</v>
      </c>
      <c r="K32" s="476">
        <f t="shared" si="2"/>
        <v>48</v>
      </c>
      <c r="L32" s="229">
        <v>0.27729730000000002</v>
      </c>
      <c r="M32" s="233">
        <v>0.36486489999999999</v>
      </c>
      <c r="N32" s="229">
        <v>0.1238532</v>
      </c>
      <c r="O32" s="475">
        <f t="shared" si="3"/>
        <v>66</v>
      </c>
      <c r="P32" s="229">
        <v>0.11783780000000001</v>
      </c>
      <c r="Q32" s="239">
        <v>14795</v>
      </c>
    </row>
    <row r="33" spans="1:17">
      <c r="A33" s="209" t="s">
        <v>380</v>
      </c>
      <c r="B33" s="229">
        <v>0.3217391</v>
      </c>
      <c r="C33" s="475">
        <f t="shared" si="0"/>
        <v>32</v>
      </c>
      <c r="D33" s="239">
        <v>1206.5</v>
      </c>
      <c r="E33" s="229">
        <v>5.7777799999999997E-2</v>
      </c>
      <c r="F33" s="231">
        <v>0.1521739</v>
      </c>
      <c r="G33" s="476">
        <f t="shared" si="1"/>
        <v>13</v>
      </c>
      <c r="H33" s="239">
        <v>541.5</v>
      </c>
      <c r="I33" s="229">
        <v>0.1225895</v>
      </c>
      <c r="J33" s="231">
        <v>6.6265099999999993E-2</v>
      </c>
      <c r="K33" s="476">
        <f t="shared" si="2"/>
        <v>82</v>
      </c>
      <c r="L33" s="229">
        <v>0.27608700000000003</v>
      </c>
      <c r="M33" s="233">
        <v>0.35</v>
      </c>
      <c r="N33" s="229">
        <v>6.4516100000000007E-2</v>
      </c>
      <c r="O33" s="475">
        <f t="shared" si="3"/>
        <v>7</v>
      </c>
      <c r="P33" s="229">
        <v>0.1347826</v>
      </c>
      <c r="Q33" s="239">
        <v>21063.5</v>
      </c>
    </row>
    <row r="34" spans="1:17">
      <c r="A34" s="209" t="s">
        <v>381</v>
      </c>
      <c r="B34" s="229">
        <v>0.27942539999999999</v>
      </c>
      <c r="C34" s="475">
        <f t="shared" si="0"/>
        <v>12</v>
      </c>
      <c r="D34" s="239">
        <v>2076</v>
      </c>
      <c r="E34" s="229">
        <v>2.7221800000000001E-2</v>
      </c>
      <c r="F34" s="231">
        <v>0.18860060000000001</v>
      </c>
      <c r="G34" s="476">
        <f t="shared" si="1"/>
        <v>32</v>
      </c>
      <c r="H34" s="239">
        <v>1268</v>
      </c>
      <c r="I34" s="229">
        <v>8.92453E-2</v>
      </c>
      <c r="J34" s="231">
        <v>4.3024800000000002E-2</v>
      </c>
      <c r="K34" s="476">
        <f t="shared" si="2"/>
        <v>32</v>
      </c>
      <c r="L34" s="229">
        <v>0.2506951</v>
      </c>
      <c r="M34" s="233">
        <v>0.35264129999999999</v>
      </c>
      <c r="N34" s="229">
        <v>0.1204819</v>
      </c>
      <c r="O34" s="475">
        <f t="shared" si="3"/>
        <v>64</v>
      </c>
      <c r="P34" s="229">
        <v>7.6923099999999994E-2</v>
      </c>
      <c r="Q34" s="239">
        <v>14031.5</v>
      </c>
    </row>
    <row r="35" spans="1:17">
      <c r="A35" s="209" t="s">
        <v>382</v>
      </c>
      <c r="B35" s="229">
        <v>0.2864661</v>
      </c>
      <c r="C35" s="475">
        <f t="shared" si="0"/>
        <v>15</v>
      </c>
      <c r="D35" s="239">
        <v>1787.5</v>
      </c>
      <c r="E35" s="229">
        <v>3.5158000000000002E-2</v>
      </c>
      <c r="F35" s="231">
        <v>0.1435506</v>
      </c>
      <c r="G35" s="476">
        <f t="shared" si="1"/>
        <v>7</v>
      </c>
      <c r="H35" s="239">
        <v>767</v>
      </c>
      <c r="I35" s="229">
        <v>0.1267818</v>
      </c>
      <c r="J35" s="231">
        <v>4.7919999999999997E-2</v>
      </c>
      <c r="K35" s="476">
        <f t="shared" si="2"/>
        <v>42</v>
      </c>
      <c r="L35" s="229">
        <v>0.2469489</v>
      </c>
      <c r="M35" s="233">
        <v>0.3046141</v>
      </c>
      <c r="N35" s="229">
        <v>8.8728500000000002E-2</v>
      </c>
      <c r="O35" s="475">
        <f t="shared" si="3"/>
        <v>27</v>
      </c>
      <c r="P35" s="229">
        <v>0.19481879999999999</v>
      </c>
      <c r="Q35" s="239">
        <v>24152</v>
      </c>
    </row>
    <row r="36" spans="1:17">
      <c r="A36" s="209" t="s">
        <v>383</v>
      </c>
      <c r="B36" s="229">
        <v>0.3399433</v>
      </c>
      <c r="C36" s="475">
        <f t="shared" si="0"/>
        <v>49</v>
      </c>
      <c r="D36" s="239">
        <v>1440.5</v>
      </c>
      <c r="E36" s="229">
        <v>2.8089900000000001E-2</v>
      </c>
      <c r="F36" s="231">
        <v>0.20396600000000001</v>
      </c>
      <c r="G36" s="476">
        <f t="shared" si="1"/>
        <v>48</v>
      </c>
      <c r="H36" s="239">
        <v>534</v>
      </c>
      <c r="I36" s="229">
        <v>9.2332300000000006E-2</v>
      </c>
      <c r="J36" s="231">
        <v>5.3846199999999997E-2</v>
      </c>
      <c r="K36" s="476">
        <f t="shared" si="2"/>
        <v>62</v>
      </c>
      <c r="L36" s="229">
        <v>0.25212459999999998</v>
      </c>
      <c r="M36" s="233">
        <v>0.35977340000000002</v>
      </c>
      <c r="N36" s="229" t="s">
        <v>480</v>
      </c>
      <c r="O36" s="475" t="s">
        <v>480</v>
      </c>
      <c r="P36" s="229">
        <v>7.6487299999999994E-2</v>
      </c>
      <c r="Q36" s="239" t="s">
        <v>480</v>
      </c>
    </row>
    <row r="37" spans="1:17">
      <c r="A37" s="209" t="s">
        <v>384</v>
      </c>
      <c r="B37" s="229">
        <v>0.34592149999999999</v>
      </c>
      <c r="C37" s="475">
        <f t="shared" si="0"/>
        <v>56</v>
      </c>
      <c r="D37" s="239">
        <v>1671</v>
      </c>
      <c r="E37" s="229">
        <v>2.7439000000000002E-2</v>
      </c>
      <c r="F37" s="231">
        <v>0.20392750000000001</v>
      </c>
      <c r="G37" s="476">
        <f t="shared" si="1"/>
        <v>47</v>
      </c>
      <c r="H37" s="239">
        <v>936</v>
      </c>
      <c r="I37" s="229">
        <v>0.1072319</v>
      </c>
      <c r="J37" s="231">
        <v>5.48523E-2</v>
      </c>
      <c r="K37" s="476">
        <f t="shared" si="2"/>
        <v>64</v>
      </c>
      <c r="L37" s="229">
        <v>0.26132929999999999</v>
      </c>
      <c r="M37" s="233">
        <v>0.35196379999999999</v>
      </c>
      <c r="N37" s="229">
        <v>1.49254E-2</v>
      </c>
      <c r="O37" s="475">
        <f t="shared" si="3"/>
        <v>1</v>
      </c>
      <c r="P37" s="229">
        <v>0.10120850000000001</v>
      </c>
      <c r="Q37" s="239">
        <v>13000</v>
      </c>
    </row>
    <row r="38" spans="1:17">
      <c r="A38" s="209" t="s">
        <v>385</v>
      </c>
      <c r="B38" s="229">
        <v>0.33023799999999998</v>
      </c>
      <c r="C38" s="475">
        <f t="shared" si="0"/>
        <v>37</v>
      </c>
      <c r="D38" s="239">
        <v>1528</v>
      </c>
      <c r="E38" s="229">
        <v>2.71116E-2</v>
      </c>
      <c r="F38" s="231">
        <v>0.2124202</v>
      </c>
      <c r="G38" s="476">
        <f t="shared" si="1"/>
        <v>56</v>
      </c>
      <c r="H38" s="239">
        <v>661</v>
      </c>
      <c r="I38" s="229">
        <v>9.2209299999999994E-2</v>
      </c>
      <c r="J38" s="231">
        <v>4.2253499999999999E-2</v>
      </c>
      <c r="K38" s="476">
        <f t="shared" si="2"/>
        <v>25</v>
      </c>
      <c r="L38" s="229">
        <v>0.3081834</v>
      </c>
      <c r="M38" s="233">
        <v>0.4068485</v>
      </c>
      <c r="N38" s="229">
        <v>0.1018519</v>
      </c>
      <c r="O38" s="475">
        <f t="shared" si="3"/>
        <v>48</v>
      </c>
      <c r="P38" s="229">
        <v>0.12536269999999999</v>
      </c>
      <c r="Q38" s="239">
        <v>16065</v>
      </c>
    </row>
    <row r="39" spans="1:17">
      <c r="A39" s="209" t="s">
        <v>386</v>
      </c>
      <c r="B39" s="229">
        <v>0.40780139999999998</v>
      </c>
      <c r="C39" s="475">
        <f t="shared" si="0"/>
        <v>91</v>
      </c>
      <c r="D39" s="239">
        <v>1821.5</v>
      </c>
      <c r="E39" s="229">
        <v>5.17928E-2</v>
      </c>
      <c r="F39" s="231">
        <v>0.22872339999999999</v>
      </c>
      <c r="G39" s="476">
        <f t="shared" si="1"/>
        <v>76</v>
      </c>
      <c r="H39" s="239">
        <v>800</v>
      </c>
      <c r="I39" s="229">
        <v>7.8904100000000005E-2</v>
      </c>
      <c r="J39" s="231">
        <v>6.9565199999999994E-2</v>
      </c>
      <c r="K39" s="476">
        <f t="shared" si="2"/>
        <v>86</v>
      </c>
      <c r="L39" s="229">
        <v>0.29698580000000002</v>
      </c>
      <c r="M39" s="233">
        <v>0.39982269999999998</v>
      </c>
      <c r="N39" s="229">
        <v>0.1020408</v>
      </c>
      <c r="O39" s="475">
        <f t="shared" si="3"/>
        <v>49</v>
      </c>
      <c r="P39" s="229">
        <v>0.13031909999999999</v>
      </c>
      <c r="Q39" s="239">
        <v>16750</v>
      </c>
    </row>
    <row r="40" spans="1:17">
      <c r="A40" s="209" t="s">
        <v>387</v>
      </c>
      <c r="B40" s="229">
        <v>0.25789469999999998</v>
      </c>
      <c r="C40" s="475">
        <f t="shared" si="0"/>
        <v>7</v>
      </c>
      <c r="D40" s="239">
        <v>1821.5</v>
      </c>
      <c r="E40" s="229">
        <v>4.0456400000000003E-2</v>
      </c>
      <c r="F40" s="231">
        <v>0.1098684</v>
      </c>
      <c r="G40" s="476">
        <f t="shared" si="1"/>
        <v>2</v>
      </c>
      <c r="H40" s="239">
        <v>514</v>
      </c>
      <c r="I40" s="229">
        <v>8.9495099999999994E-2</v>
      </c>
      <c r="J40" s="231">
        <v>4.9599999999999998E-2</v>
      </c>
      <c r="K40" s="476">
        <f t="shared" si="2"/>
        <v>47</v>
      </c>
      <c r="L40" s="229">
        <v>0.33815790000000001</v>
      </c>
      <c r="M40" s="233">
        <v>0.4078947</v>
      </c>
      <c r="N40" s="229">
        <v>0.1121076</v>
      </c>
      <c r="O40" s="475">
        <f t="shared" si="3"/>
        <v>58</v>
      </c>
      <c r="P40" s="229">
        <v>0.14671049999999999</v>
      </c>
      <c r="Q40" s="239">
        <v>19593</v>
      </c>
    </row>
    <row r="41" spans="1:17">
      <c r="A41" s="209" t="s">
        <v>388</v>
      </c>
      <c r="B41" s="229">
        <v>0.31117820000000002</v>
      </c>
      <c r="C41" s="475">
        <f t="shared" si="0"/>
        <v>25</v>
      </c>
      <c r="D41" s="239">
        <v>1721</v>
      </c>
      <c r="E41" s="229">
        <v>5.7401800000000003E-2</v>
      </c>
      <c r="F41" s="231">
        <v>0.19788520000000001</v>
      </c>
      <c r="G41" s="476">
        <f t="shared" si="1"/>
        <v>43</v>
      </c>
      <c r="H41" s="239">
        <v>1036</v>
      </c>
      <c r="I41" s="229">
        <v>8.2455600000000004E-2</v>
      </c>
      <c r="J41" s="231">
        <v>6.1594200000000002E-2</v>
      </c>
      <c r="K41" s="476">
        <f t="shared" si="2"/>
        <v>78</v>
      </c>
      <c r="L41" s="229">
        <v>0.23262840000000001</v>
      </c>
      <c r="M41" s="233">
        <v>0.4154079</v>
      </c>
      <c r="N41" s="229">
        <v>6.8965499999999999E-2</v>
      </c>
      <c r="O41" s="475">
        <f t="shared" si="3"/>
        <v>9</v>
      </c>
      <c r="P41" s="229">
        <v>8.7613300000000005E-2</v>
      </c>
      <c r="Q41" s="239">
        <v>12218.5</v>
      </c>
    </row>
    <row r="42" spans="1:17">
      <c r="A42" s="209" t="s">
        <v>389</v>
      </c>
      <c r="B42" s="229">
        <v>0.33259090000000002</v>
      </c>
      <c r="C42" s="475">
        <f t="shared" si="0"/>
        <v>40</v>
      </c>
      <c r="D42" s="239">
        <v>1923</v>
      </c>
      <c r="E42" s="229">
        <v>2.5073700000000001E-2</v>
      </c>
      <c r="F42" s="231">
        <v>0.21455089999999999</v>
      </c>
      <c r="G42" s="476">
        <f t="shared" si="1"/>
        <v>60</v>
      </c>
      <c r="H42" s="239">
        <v>987</v>
      </c>
      <c r="I42" s="229">
        <v>9.5958299999999996E-2</v>
      </c>
      <c r="J42" s="231">
        <v>4.8507500000000002E-2</v>
      </c>
      <c r="K42" s="476">
        <f t="shared" si="2"/>
        <v>45</v>
      </c>
      <c r="L42" s="229">
        <v>0.27913880000000002</v>
      </c>
      <c r="M42" s="233">
        <v>0.39346690000000001</v>
      </c>
      <c r="N42" s="229">
        <v>5.5555599999999997E-2</v>
      </c>
      <c r="O42" s="475">
        <f t="shared" si="3"/>
        <v>6</v>
      </c>
      <c r="P42" s="229">
        <v>9.3541200000000005E-2</v>
      </c>
      <c r="Q42" s="239">
        <v>15177</v>
      </c>
    </row>
    <row r="43" spans="1:17">
      <c r="A43" s="209" t="s">
        <v>390</v>
      </c>
      <c r="B43" s="229">
        <v>0.37064849999999999</v>
      </c>
      <c r="C43" s="475">
        <f t="shared" si="0"/>
        <v>75</v>
      </c>
      <c r="D43" s="239">
        <v>1577</v>
      </c>
      <c r="E43" s="229">
        <v>4.2521999999999997E-2</v>
      </c>
      <c r="F43" s="231">
        <v>0.19044369999999999</v>
      </c>
      <c r="G43" s="476">
        <f t="shared" si="1"/>
        <v>36</v>
      </c>
      <c r="H43" s="239">
        <v>660</v>
      </c>
      <c r="I43" s="229">
        <v>9.5710400000000001E-2</v>
      </c>
      <c r="J43" s="231">
        <v>4.8333300000000003E-2</v>
      </c>
      <c r="K43" s="476">
        <f t="shared" si="2"/>
        <v>43</v>
      </c>
      <c r="L43" s="229">
        <v>0.29692829999999998</v>
      </c>
      <c r="M43" s="233">
        <v>0.40477819999999998</v>
      </c>
      <c r="N43" s="229">
        <v>0.12820509999999999</v>
      </c>
      <c r="O43" s="475">
        <f t="shared" si="3"/>
        <v>67</v>
      </c>
      <c r="P43" s="229">
        <v>0.1331058</v>
      </c>
      <c r="Q43" s="239">
        <v>14592</v>
      </c>
    </row>
    <row r="44" spans="1:17">
      <c r="A44" s="209" t="s">
        <v>391</v>
      </c>
      <c r="B44" s="229">
        <v>0.33872600000000003</v>
      </c>
      <c r="C44" s="475">
        <f t="shared" si="0"/>
        <v>45</v>
      </c>
      <c r="D44" s="239">
        <v>1766</v>
      </c>
      <c r="E44" s="229">
        <v>4.4989800000000003E-2</v>
      </c>
      <c r="F44" s="231">
        <v>0.21031349999999999</v>
      </c>
      <c r="G44" s="476">
        <f t="shared" si="1"/>
        <v>53</v>
      </c>
      <c r="H44" s="239">
        <v>1004</v>
      </c>
      <c r="I44" s="229">
        <v>8.5301199999999994E-2</v>
      </c>
      <c r="J44" s="231">
        <v>7.0351800000000006E-2</v>
      </c>
      <c r="K44" s="476">
        <f t="shared" si="2"/>
        <v>87</v>
      </c>
      <c r="L44" s="229">
        <v>0.24873609999999999</v>
      </c>
      <c r="M44" s="233">
        <v>0.39332660000000003</v>
      </c>
      <c r="N44" s="229">
        <v>7.3770500000000003E-2</v>
      </c>
      <c r="O44" s="475">
        <f t="shared" si="3"/>
        <v>14</v>
      </c>
      <c r="P44" s="229">
        <v>0.12335690000000001</v>
      </c>
      <c r="Q44" s="239">
        <v>19152.5</v>
      </c>
    </row>
    <row r="45" spans="1:17">
      <c r="A45" s="209" t="s">
        <v>392</v>
      </c>
      <c r="B45" s="229">
        <v>0.3314993</v>
      </c>
      <c r="C45" s="475">
        <f t="shared" si="0"/>
        <v>39</v>
      </c>
      <c r="D45" s="239">
        <v>1741</v>
      </c>
      <c r="E45" s="229">
        <v>3.4852500000000002E-2</v>
      </c>
      <c r="F45" s="231">
        <v>0.20220080000000001</v>
      </c>
      <c r="G45" s="476">
        <f t="shared" si="1"/>
        <v>45</v>
      </c>
      <c r="H45" s="239">
        <v>1168</v>
      </c>
      <c r="I45" s="229">
        <v>0.1114647</v>
      </c>
      <c r="J45" s="231">
        <v>4.4303799999999997E-2</v>
      </c>
      <c r="K45" s="476">
        <f t="shared" si="2"/>
        <v>34</v>
      </c>
      <c r="L45" s="229">
        <v>0.34250340000000001</v>
      </c>
      <c r="M45" s="233">
        <v>0.42916090000000001</v>
      </c>
      <c r="N45" s="229">
        <v>9.6153799999999998E-2</v>
      </c>
      <c r="O45" s="475">
        <f t="shared" si="3"/>
        <v>38</v>
      </c>
      <c r="P45" s="229">
        <v>7.1526800000000001E-2</v>
      </c>
      <c r="Q45" s="239">
        <v>16206.5</v>
      </c>
    </row>
    <row r="46" spans="1:17">
      <c r="A46" s="209" t="s">
        <v>393</v>
      </c>
      <c r="B46" s="229">
        <v>0.33977170000000001</v>
      </c>
      <c r="C46" s="475">
        <f t="shared" si="0"/>
        <v>48</v>
      </c>
      <c r="D46" s="239">
        <v>2252</v>
      </c>
      <c r="E46" s="229">
        <v>3.7406500000000002E-2</v>
      </c>
      <c r="F46" s="231">
        <v>0.22168570000000001</v>
      </c>
      <c r="G46" s="476">
        <f t="shared" si="1"/>
        <v>73</v>
      </c>
      <c r="H46" s="239">
        <v>1055</v>
      </c>
      <c r="I46" s="229">
        <v>7.1032700000000004E-2</v>
      </c>
      <c r="J46" s="231">
        <v>4.7325100000000002E-2</v>
      </c>
      <c r="K46" s="476">
        <f t="shared" si="2"/>
        <v>39</v>
      </c>
      <c r="L46" s="229">
        <v>0.32177349999999999</v>
      </c>
      <c r="M46" s="233">
        <v>0.41834939999999998</v>
      </c>
      <c r="N46" s="229">
        <v>0.1</v>
      </c>
      <c r="O46" s="475">
        <f t="shared" si="3"/>
        <v>46</v>
      </c>
      <c r="P46" s="229">
        <v>9.6575900000000006E-2</v>
      </c>
      <c r="Q46" s="239">
        <v>15988.5</v>
      </c>
    </row>
    <row r="47" spans="1:17">
      <c r="A47" s="209" t="s">
        <v>394</v>
      </c>
      <c r="B47" s="229">
        <v>0.29797980000000002</v>
      </c>
      <c r="C47" s="475">
        <f t="shared" si="0"/>
        <v>20</v>
      </c>
      <c r="D47" s="239">
        <v>2243</v>
      </c>
      <c r="E47" s="229">
        <v>3.77358E-2</v>
      </c>
      <c r="F47" s="231">
        <v>0.1868687</v>
      </c>
      <c r="G47" s="476">
        <f t="shared" si="1"/>
        <v>31</v>
      </c>
      <c r="H47" s="239">
        <v>1445</v>
      </c>
      <c r="I47" s="229">
        <v>0.14852380000000001</v>
      </c>
      <c r="J47" s="231">
        <v>7.9136700000000004E-2</v>
      </c>
      <c r="K47" s="476">
        <f t="shared" si="2"/>
        <v>89</v>
      </c>
      <c r="L47" s="229">
        <v>0.270202</v>
      </c>
      <c r="M47" s="233">
        <v>0.34343430000000003</v>
      </c>
      <c r="N47" s="229" t="s">
        <v>480</v>
      </c>
      <c r="O47" s="475" t="s">
        <v>480</v>
      </c>
      <c r="P47" s="229">
        <v>9.0909100000000007E-2</v>
      </c>
      <c r="Q47" s="239" t="s">
        <v>480</v>
      </c>
    </row>
    <row r="48" spans="1:17">
      <c r="A48" s="209" t="s">
        <v>395</v>
      </c>
      <c r="B48" s="229">
        <v>0.38789020000000002</v>
      </c>
      <c r="C48" s="475">
        <f t="shared" si="0"/>
        <v>84</v>
      </c>
      <c r="D48" s="239">
        <v>1761</v>
      </c>
      <c r="E48" s="229">
        <v>3.8997200000000003E-2</v>
      </c>
      <c r="F48" s="231">
        <v>0.2663198</v>
      </c>
      <c r="G48" s="476">
        <f t="shared" si="1"/>
        <v>90</v>
      </c>
      <c r="H48" s="239">
        <v>925</v>
      </c>
      <c r="I48" s="229">
        <v>0.12094829999999999</v>
      </c>
      <c r="J48" s="231">
        <v>6.1915900000000003E-2</v>
      </c>
      <c r="K48" s="476">
        <f t="shared" si="2"/>
        <v>79</v>
      </c>
      <c r="L48" s="229">
        <v>0.31788080000000002</v>
      </c>
      <c r="M48" s="233">
        <v>0.39829710000000002</v>
      </c>
      <c r="N48" s="229">
        <v>7.32984E-2</v>
      </c>
      <c r="O48" s="475">
        <f t="shared" si="3"/>
        <v>13</v>
      </c>
      <c r="P48" s="229">
        <v>9.035E-2</v>
      </c>
      <c r="Q48" s="239">
        <v>18308</v>
      </c>
    </row>
    <row r="49" spans="1:17">
      <c r="A49" s="209" t="s">
        <v>396</v>
      </c>
      <c r="B49" s="229">
        <v>0.29533949999999998</v>
      </c>
      <c r="C49" s="475">
        <f t="shared" si="0"/>
        <v>19</v>
      </c>
      <c r="D49" s="239">
        <v>1670</v>
      </c>
      <c r="E49" s="229">
        <v>3.3872100000000002E-2</v>
      </c>
      <c r="F49" s="231">
        <v>0.18589629999999999</v>
      </c>
      <c r="G49" s="476">
        <f t="shared" si="1"/>
        <v>29</v>
      </c>
      <c r="H49" s="239">
        <v>822.5</v>
      </c>
      <c r="I49" s="229">
        <v>9.7338599999999997E-2</v>
      </c>
      <c r="J49" s="231">
        <v>4.8352199999999998E-2</v>
      </c>
      <c r="K49" s="476">
        <f t="shared" si="2"/>
        <v>44</v>
      </c>
      <c r="L49" s="229">
        <v>0.29656139999999998</v>
      </c>
      <c r="M49" s="233">
        <v>0.358265</v>
      </c>
      <c r="N49" s="229">
        <v>8.9843800000000001E-2</v>
      </c>
      <c r="O49" s="475">
        <f t="shared" si="3"/>
        <v>31</v>
      </c>
      <c r="P49" s="229">
        <v>0.15639729999999999</v>
      </c>
      <c r="Q49" s="239">
        <v>20527.5</v>
      </c>
    </row>
    <row r="50" spans="1:17">
      <c r="A50" s="209" t="s">
        <v>397</v>
      </c>
      <c r="B50" s="229">
        <v>0.37209300000000001</v>
      </c>
      <c r="C50" s="475">
        <f t="shared" si="0"/>
        <v>76</v>
      </c>
      <c r="D50" s="239">
        <v>1429</v>
      </c>
      <c r="E50" s="229">
        <v>6.4102599999999996E-2</v>
      </c>
      <c r="F50" s="231">
        <v>0.20348840000000001</v>
      </c>
      <c r="G50" s="476">
        <f t="shared" si="1"/>
        <v>46</v>
      </c>
      <c r="H50" s="239" t="s">
        <v>480</v>
      </c>
      <c r="I50" s="229">
        <v>9.8438499999999998E-2</v>
      </c>
      <c r="J50" s="231">
        <v>5.9701499999999998E-2</v>
      </c>
      <c r="K50" s="476">
        <f t="shared" si="2"/>
        <v>75</v>
      </c>
      <c r="L50" s="229">
        <v>0.22093019999999999</v>
      </c>
      <c r="M50" s="233">
        <v>0.37790699999999999</v>
      </c>
      <c r="N50" s="229" t="s">
        <v>480</v>
      </c>
      <c r="O50" s="475" t="s">
        <v>480</v>
      </c>
      <c r="P50" s="229">
        <v>2.90698E-2</v>
      </c>
      <c r="Q50" s="239" t="s">
        <v>480</v>
      </c>
    </row>
    <row r="51" spans="1:17">
      <c r="A51" s="209" t="s">
        <v>398</v>
      </c>
      <c r="B51" s="229">
        <v>0.38581559999999998</v>
      </c>
      <c r="C51" s="475">
        <f t="shared" si="0"/>
        <v>83</v>
      </c>
      <c r="D51" s="239">
        <v>1378.5</v>
      </c>
      <c r="E51" s="229">
        <v>5.1446899999999997E-2</v>
      </c>
      <c r="F51" s="231">
        <v>0.18014189999999999</v>
      </c>
      <c r="G51" s="476">
        <f t="shared" si="1"/>
        <v>26</v>
      </c>
      <c r="H51" s="239">
        <v>546</v>
      </c>
      <c r="I51" s="229">
        <v>0.1036884</v>
      </c>
      <c r="J51" s="231">
        <v>0.1027397</v>
      </c>
      <c r="K51" s="476">
        <f t="shared" si="2"/>
        <v>94</v>
      </c>
      <c r="L51" s="229">
        <v>0.28085110000000002</v>
      </c>
      <c r="M51" s="233">
        <v>0.4</v>
      </c>
      <c r="N51" s="229">
        <v>0.13761470000000001</v>
      </c>
      <c r="O51" s="475">
        <f t="shared" si="3"/>
        <v>69</v>
      </c>
      <c r="P51" s="229">
        <v>0.15460989999999999</v>
      </c>
      <c r="Q51" s="239">
        <v>21405</v>
      </c>
    </row>
    <row r="52" spans="1:17">
      <c r="A52" s="209" t="s">
        <v>399</v>
      </c>
      <c r="B52" s="229">
        <v>0.31609199999999998</v>
      </c>
      <c r="C52" s="475">
        <f t="shared" si="0"/>
        <v>28</v>
      </c>
      <c r="D52" s="239">
        <v>2044</v>
      </c>
      <c r="E52" s="229">
        <v>3.7123000000000003E-2</v>
      </c>
      <c r="F52" s="231">
        <v>0.1896552</v>
      </c>
      <c r="G52" s="476">
        <f t="shared" si="1"/>
        <v>34</v>
      </c>
      <c r="H52" s="239">
        <v>973</v>
      </c>
      <c r="I52" s="229">
        <v>0.13416439999999999</v>
      </c>
      <c r="J52" s="231">
        <v>2.7522899999999999E-2</v>
      </c>
      <c r="K52" s="476">
        <f t="shared" si="2"/>
        <v>6</v>
      </c>
      <c r="L52" s="229">
        <v>0.27816089999999999</v>
      </c>
      <c r="M52" s="233">
        <v>0.37471260000000001</v>
      </c>
      <c r="N52" s="229">
        <v>0.12987009999999999</v>
      </c>
      <c r="O52" s="475">
        <f t="shared" si="3"/>
        <v>68</v>
      </c>
      <c r="P52" s="229">
        <v>8.8505700000000007E-2</v>
      </c>
      <c r="Q52" s="239">
        <v>11575</v>
      </c>
    </row>
    <row r="53" spans="1:17">
      <c r="A53" s="209" t="s">
        <v>400</v>
      </c>
      <c r="B53" s="229">
        <v>0.32665640000000001</v>
      </c>
      <c r="C53" s="475">
        <f t="shared" si="0"/>
        <v>33</v>
      </c>
      <c r="D53" s="239">
        <v>2001.5</v>
      </c>
      <c r="E53" s="229">
        <v>3.7148599999999997E-2</v>
      </c>
      <c r="F53" s="231">
        <v>0.19003600000000001</v>
      </c>
      <c r="G53" s="476">
        <f t="shared" si="1"/>
        <v>35</v>
      </c>
      <c r="H53" s="239">
        <v>1024.5</v>
      </c>
      <c r="I53" s="229">
        <v>8.8909100000000005E-2</v>
      </c>
      <c r="J53" s="231">
        <v>5.7988199999999997E-2</v>
      </c>
      <c r="K53" s="476">
        <f t="shared" si="2"/>
        <v>73</v>
      </c>
      <c r="L53" s="229">
        <v>0.3328197</v>
      </c>
      <c r="M53" s="233">
        <v>0.42886489999999999</v>
      </c>
      <c r="N53" s="229">
        <v>0.1172414</v>
      </c>
      <c r="O53" s="475">
        <f t="shared" si="3"/>
        <v>61</v>
      </c>
      <c r="P53" s="229">
        <v>7.4473600000000001E-2</v>
      </c>
      <c r="Q53" s="239">
        <v>22848</v>
      </c>
    </row>
    <row r="54" spans="1:17">
      <c r="A54" s="209" t="s">
        <v>401</v>
      </c>
      <c r="B54" s="229">
        <v>0.40114070000000002</v>
      </c>
      <c r="C54" s="475">
        <f t="shared" si="0"/>
        <v>90</v>
      </c>
      <c r="D54" s="239">
        <v>2262</v>
      </c>
      <c r="E54" s="229">
        <v>0.05</v>
      </c>
      <c r="F54" s="231">
        <v>0.1749049</v>
      </c>
      <c r="G54" s="476">
        <f t="shared" si="1"/>
        <v>21</v>
      </c>
      <c r="H54" s="239">
        <v>407</v>
      </c>
      <c r="I54" s="229">
        <v>0.1147328</v>
      </c>
      <c r="J54" s="231">
        <v>0.12987009999999999</v>
      </c>
      <c r="K54" s="476">
        <f t="shared" si="2"/>
        <v>95</v>
      </c>
      <c r="L54" s="229">
        <v>0.29467680000000002</v>
      </c>
      <c r="M54" s="233">
        <v>0.42395440000000001</v>
      </c>
      <c r="N54" s="229">
        <v>0.1111111</v>
      </c>
      <c r="O54" s="475">
        <f t="shared" si="3"/>
        <v>57</v>
      </c>
      <c r="P54" s="229">
        <v>0.1539924</v>
      </c>
      <c r="Q54" s="239">
        <v>17151</v>
      </c>
    </row>
    <row r="55" spans="1:17">
      <c r="A55" s="209" t="s">
        <v>402</v>
      </c>
      <c r="B55" s="229">
        <v>0.34418019999999999</v>
      </c>
      <c r="C55" s="475">
        <f t="shared" si="0"/>
        <v>54</v>
      </c>
      <c r="D55" s="239">
        <v>1721</v>
      </c>
      <c r="E55" s="229">
        <v>5.34759E-2</v>
      </c>
      <c r="F55" s="231">
        <v>0.20775969999999999</v>
      </c>
      <c r="G55" s="476">
        <f t="shared" si="1"/>
        <v>49</v>
      </c>
      <c r="H55" s="239">
        <v>723.5</v>
      </c>
      <c r="I55" s="229">
        <v>0.10803020000000001</v>
      </c>
      <c r="J55" s="231">
        <v>3.2679699999999999E-2</v>
      </c>
      <c r="K55" s="476">
        <f t="shared" si="2"/>
        <v>15</v>
      </c>
      <c r="L55" s="229">
        <v>0.261577</v>
      </c>
      <c r="M55" s="233">
        <v>0.38047560000000002</v>
      </c>
      <c r="N55" s="229">
        <v>0.15116280000000001</v>
      </c>
      <c r="O55" s="475">
        <f t="shared" si="3"/>
        <v>72</v>
      </c>
      <c r="P55" s="229">
        <v>0.10763449999999999</v>
      </c>
      <c r="Q55" s="239">
        <v>11585</v>
      </c>
    </row>
    <row r="56" spans="1:17">
      <c r="A56" s="209" t="s">
        <v>403</v>
      </c>
      <c r="B56" s="229">
        <v>0.31133830000000001</v>
      </c>
      <c r="C56" s="475">
        <f t="shared" si="0"/>
        <v>26</v>
      </c>
      <c r="D56" s="239">
        <v>1540</v>
      </c>
      <c r="E56" s="229">
        <v>4.8237500000000003E-2</v>
      </c>
      <c r="F56" s="231">
        <v>0.14962829999999999</v>
      </c>
      <c r="G56" s="476">
        <f t="shared" si="1"/>
        <v>10</v>
      </c>
      <c r="H56" s="239">
        <v>942</v>
      </c>
      <c r="I56" s="229">
        <v>0.1154631</v>
      </c>
      <c r="J56" s="231">
        <v>3.5812700000000003E-2</v>
      </c>
      <c r="K56" s="476">
        <f t="shared" si="2"/>
        <v>17</v>
      </c>
      <c r="L56" s="229">
        <v>0.2174721</v>
      </c>
      <c r="M56" s="233">
        <v>0.3327138</v>
      </c>
      <c r="N56" s="229">
        <v>9.7560999999999995E-2</v>
      </c>
      <c r="O56" s="475">
        <f t="shared" si="3"/>
        <v>41</v>
      </c>
      <c r="P56" s="229">
        <v>0.11431230000000001</v>
      </c>
      <c r="Q56" s="239">
        <v>14802</v>
      </c>
    </row>
    <row r="57" spans="1:17">
      <c r="A57" s="209" t="s">
        <v>404</v>
      </c>
      <c r="B57" s="229">
        <v>0.36387779999999997</v>
      </c>
      <c r="C57" s="475">
        <f t="shared" si="0"/>
        <v>71</v>
      </c>
      <c r="D57" s="239">
        <v>1353.5</v>
      </c>
      <c r="E57" s="229">
        <v>5.16304E-2</v>
      </c>
      <c r="F57" s="231">
        <v>0.22310759999999999</v>
      </c>
      <c r="G57" s="476">
        <f t="shared" si="1"/>
        <v>74</v>
      </c>
      <c r="H57" s="239">
        <v>532</v>
      </c>
      <c r="I57" s="229">
        <v>8.6192000000000005E-2</v>
      </c>
      <c r="J57" s="231">
        <v>4.0677999999999999E-2</v>
      </c>
      <c r="K57" s="476">
        <f t="shared" si="2"/>
        <v>23</v>
      </c>
      <c r="L57" s="229">
        <v>0.27755639999999998</v>
      </c>
      <c r="M57" s="233">
        <v>0.38778220000000002</v>
      </c>
      <c r="N57" s="229">
        <v>9.7222199999999995E-2</v>
      </c>
      <c r="O57" s="475">
        <f t="shared" si="3"/>
        <v>40</v>
      </c>
      <c r="P57" s="229">
        <v>9.5617499999999994E-2</v>
      </c>
      <c r="Q57" s="239">
        <v>15602</v>
      </c>
    </row>
    <row r="58" spans="1:17">
      <c r="A58" s="209" t="s">
        <v>405</v>
      </c>
      <c r="B58" s="229">
        <v>0.27906979999999998</v>
      </c>
      <c r="C58" s="475">
        <f t="shared" si="0"/>
        <v>10</v>
      </c>
      <c r="D58" s="239">
        <v>1783</v>
      </c>
      <c r="E58" s="229">
        <v>1.7391299999999998E-2</v>
      </c>
      <c r="F58" s="231">
        <v>0.1534884</v>
      </c>
      <c r="G58" s="476">
        <f t="shared" si="1"/>
        <v>15</v>
      </c>
      <c r="H58" s="239" t="s">
        <v>480</v>
      </c>
      <c r="I58" s="229">
        <v>0.1021271</v>
      </c>
      <c r="J58" s="231">
        <v>4.3010800000000002E-2</v>
      </c>
      <c r="K58" s="476">
        <f t="shared" si="2"/>
        <v>31</v>
      </c>
      <c r="L58" s="229">
        <v>0.33023259999999999</v>
      </c>
      <c r="M58" s="233">
        <v>0.41860459999999999</v>
      </c>
      <c r="N58" s="229" t="s">
        <v>480</v>
      </c>
      <c r="O58" s="475" t="s">
        <v>480</v>
      </c>
      <c r="P58" s="229">
        <v>0.1023256</v>
      </c>
      <c r="Q58" s="239" t="s">
        <v>480</v>
      </c>
    </row>
    <row r="59" spans="1:17">
      <c r="A59" s="209" t="s">
        <v>406</v>
      </c>
      <c r="B59" s="229">
        <v>0.35702200000000001</v>
      </c>
      <c r="C59" s="475">
        <f t="shared" si="0"/>
        <v>64</v>
      </c>
      <c r="D59" s="239">
        <v>1522</v>
      </c>
      <c r="E59" s="229">
        <v>2.4055E-2</v>
      </c>
      <c r="F59" s="231">
        <v>0.24196280000000001</v>
      </c>
      <c r="G59" s="476">
        <f t="shared" si="1"/>
        <v>82</v>
      </c>
      <c r="H59" s="239">
        <v>788</v>
      </c>
      <c r="I59" s="229">
        <v>8.7406200000000003E-2</v>
      </c>
      <c r="J59" s="231">
        <v>3.2258099999999998E-2</v>
      </c>
      <c r="K59" s="476">
        <f t="shared" si="2"/>
        <v>13</v>
      </c>
      <c r="L59" s="229">
        <v>0.29441620000000002</v>
      </c>
      <c r="M59" s="233">
        <v>0.36209809999999998</v>
      </c>
      <c r="N59" s="229">
        <v>9.2105300000000001E-2</v>
      </c>
      <c r="O59" s="475">
        <f t="shared" si="3"/>
        <v>35</v>
      </c>
      <c r="P59" s="229">
        <v>0.1285956</v>
      </c>
      <c r="Q59" s="239">
        <v>14519.5</v>
      </c>
    </row>
    <row r="60" spans="1:17">
      <c r="A60" s="209" t="s">
        <v>407</v>
      </c>
      <c r="B60" s="229">
        <v>0.3457711</v>
      </c>
      <c r="C60" s="475">
        <f t="shared" si="0"/>
        <v>55</v>
      </c>
      <c r="D60" s="239">
        <v>2131</v>
      </c>
      <c r="E60" s="229">
        <v>3.6458299999999999E-2</v>
      </c>
      <c r="F60" s="231">
        <v>0.21393039999999999</v>
      </c>
      <c r="G60" s="476">
        <f t="shared" si="1"/>
        <v>58</v>
      </c>
      <c r="H60" s="239">
        <v>1194</v>
      </c>
      <c r="I60" s="229">
        <v>0.10477019999999999</v>
      </c>
      <c r="J60" s="231">
        <v>3.2258099999999998E-2</v>
      </c>
      <c r="K60" s="476">
        <f t="shared" si="2"/>
        <v>13</v>
      </c>
      <c r="L60" s="229">
        <v>0.2711443</v>
      </c>
      <c r="M60" s="233">
        <v>0.38059700000000002</v>
      </c>
      <c r="N60" s="229" t="s">
        <v>480</v>
      </c>
      <c r="O60" s="475" t="s">
        <v>480</v>
      </c>
      <c r="P60" s="229">
        <v>0.1144279</v>
      </c>
      <c r="Q60" s="239" t="s">
        <v>480</v>
      </c>
    </row>
    <row r="61" spans="1:17">
      <c r="A61" s="209" t="s">
        <v>408</v>
      </c>
      <c r="B61" s="229">
        <v>0.34186169999999999</v>
      </c>
      <c r="C61" s="475">
        <f t="shared" si="0"/>
        <v>52</v>
      </c>
      <c r="D61" s="239">
        <v>2046</v>
      </c>
      <c r="E61" s="229">
        <v>3.53488E-2</v>
      </c>
      <c r="F61" s="231">
        <v>0.2204681</v>
      </c>
      <c r="G61" s="476">
        <f t="shared" si="1"/>
        <v>70</v>
      </c>
      <c r="H61" s="239">
        <v>1098</v>
      </c>
      <c r="I61" s="229">
        <v>0.1003888</v>
      </c>
      <c r="J61" s="231">
        <v>6.5296300000000002E-2</v>
      </c>
      <c r="K61" s="476">
        <f t="shared" si="2"/>
        <v>81</v>
      </c>
      <c r="L61" s="229">
        <v>0.35166029999999998</v>
      </c>
      <c r="M61" s="233">
        <v>0.4452912</v>
      </c>
      <c r="N61" s="229">
        <v>0.109375</v>
      </c>
      <c r="O61" s="475">
        <f t="shared" si="3"/>
        <v>56</v>
      </c>
      <c r="P61" s="229">
        <v>0.10451820000000001</v>
      </c>
      <c r="Q61" s="239">
        <v>18583</v>
      </c>
    </row>
    <row r="62" spans="1:17">
      <c r="A62" s="209" t="s">
        <v>409</v>
      </c>
      <c r="B62" s="229">
        <v>0.34888059999999999</v>
      </c>
      <c r="C62" s="475">
        <f t="shared" si="0"/>
        <v>58</v>
      </c>
      <c r="D62" s="239">
        <v>1662</v>
      </c>
      <c r="E62" s="229">
        <v>2.33463E-2</v>
      </c>
      <c r="F62" s="231">
        <v>0.20895520000000001</v>
      </c>
      <c r="G62" s="476">
        <f t="shared" si="1"/>
        <v>51</v>
      </c>
      <c r="H62" s="239">
        <v>1125.5</v>
      </c>
      <c r="I62" s="229">
        <v>0.12830140000000001</v>
      </c>
      <c r="J62" s="231">
        <v>5.7777799999999997E-2</v>
      </c>
      <c r="K62" s="476">
        <f t="shared" si="2"/>
        <v>71</v>
      </c>
      <c r="L62" s="229">
        <v>0.2873134</v>
      </c>
      <c r="M62" s="233">
        <v>0.41417910000000002</v>
      </c>
      <c r="N62" s="229" t="s">
        <v>480</v>
      </c>
      <c r="O62" s="475" t="s">
        <v>480</v>
      </c>
      <c r="P62" s="229">
        <v>7.2761199999999998E-2</v>
      </c>
      <c r="Q62" s="239" t="s">
        <v>480</v>
      </c>
    </row>
    <row r="63" spans="1:17">
      <c r="A63" s="209" t="s">
        <v>410</v>
      </c>
      <c r="B63" s="229">
        <v>0.2878348</v>
      </c>
      <c r="C63" s="475">
        <f t="shared" si="0"/>
        <v>17</v>
      </c>
      <c r="D63" s="239">
        <v>2141</v>
      </c>
      <c r="E63" s="229">
        <v>2.6659599999999999E-2</v>
      </c>
      <c r="F63" s="231">
        <v>0.1820821</v>
      </c>
      <c r="G63" s="476">
        <f t="shared" si="1"/>
        <v>28</v>
      </c>
      <c r="H63" s="239">
        <v>1169</v>
      </c>
      <c r="I63" s="229">
        <v>7.8962099999999993E-2</v>
      </c>
      <c r="J63" s="231">
        <v>3.7197500000000001E-2</v>
      </c>
      <c r="K63" s="476">
        <f t="shared" si="2"/>
        <v>21</v>
      </c>
      <c r="L63" s="229">
        <v>0.30525140000000001</v>
      </c>
      <c r="M63" s="233">
        <v>0.36086560000000001</v>
      </c>
      <c r="N63" s="229">
        <v>6.8980299999999994E-2</v>
      </c>
      <c r="O63" s="475">
        <f t="shared" si="3"/>
        <v>10</v>
      </c>
      <c r="P63" s="229">
        <v>0.15397810000000001</v>
      </c>
      <c r="Q63" s="239">
        <v>21652</v>
      </c>
    </row>
    <row r="64" spans="1:17">
      <c r="A64" s="209" t="s">
        <v>411</v>
      </c>
      <c r="B64" s="229">
        <v>0.54088049999999999</v>
      </c>
      <c r="C64" s="475">
        <f t="shared" si="0"/>
        <v>95</v>
      </c>
      <c r="D64" s="239">
        <v>1719.5</v>
      </c>
      <c r="E64" s="229" t="s">
        <v>480</v>
      </c>
      <c r="F64" s="231">
        <v>0.27672960000000002</v>
      </c>
      <c r="G64" s="476">
        <f t="shared" si="1"/>
        <v>93</v>
      </c>
      <c r="H64" s="239" t="s">
        <v>480</v>
      </c>
      <c r="I64" s="229">
        <v>0.1419214</v>
      </c>
      <c r="J64" s="231">
        <v>5.3571399999999998E-2</v>
      </c>
      <c r="K64" s="476">
        <f t="shared" si="2"/>
        <v>60</v>
      </c>
      <c r="L64" s="229">
        <v>0.245283</v>
      </c>
      <c r="M64" s="233">
        <v>0.3396226</v>
      </c>
      <c r="N64" s="229" t="s">
        <v>480</v>
      </c>
      <c r="O64" s="475" t="s">
        <v>480</v>
      </c>
      <c r="P64" s="229">
        <v>8.8050299999999998E-2</v>
      </c>
      <c r="Q64" s="239" t="s">
        <v>480</v>
      </c>
    </row>
    <row r="65" spans="1:17">
      <c r="A65" s="209" t="s">
        <v>412</v>
      </c>
      <c r="B65" s="229">
        <v>0.44666670000000003</v>
      </c>
      <c r="C65" s="475">
        <f t="shared" si="0"/>
        <v>94</v>
      </c>
      <c r="D65" s="239">
        <v>1723</v>
      </c>
      <c r="E65" s="229">
        <v>7.7151300000000006E-2</v>
      </c>
      <c r="F65" s="231">
        <v>0.22133330000000001</v>
      </c>
      <c r="G65" s="476">
        <f t="shared" si="1"/>
        <v>72</v>
      </c>
      <c r="H65" s="239">
        <v>868</v>
      </c>
      <c r="I65" s="229">
        <v>0.1024104</v>
      </c>
      <c r="J65" s="231">
        <v>8.2508300000000007E-2</v>
      </c>
      <c r="K65" s="476">
        <f t="shared" si="2"/>
        <v>91</v>
      </c>
      <c r="L65" s="229">
        <v>0.28266669999999999</v>
      </c>
      <c r="M65" s="233">
        <v>0.39466669999999998</v>
      </c>
      <c r="N65" s="229">
        <v>0.22105259999999999</v>
      </c>
      <c r="O65" s="475">
        <f t="shared" si="3"/>
        <v>74</v>
      </c>
      <c r="P65" s="229">
        <v>0.12666669999999999</v>
      </c>
      <c r="Q65" s="239">
        <v>11000</v>
      </c>
    </row>
    <row r="66" spans="1:17">
      <c r="A66" s="209" t="s">
        <v>413</v>
      </c>
      <c r="B66" s="229">
        <v>0.33029609999999998</v>
      </c>
      <c r="C66" s="475">
        <f t="shared" si="0"/>
        <v>38</v>
      </c>
      <c r="D66" s="239">
        <v>1801</v>
      </c>
      <c r="E66" s="229">
        <v>4.0746999999999998E-2</v>
      </c>
      <c r="F66" s="231">
        <v>0.20880789999999999</v>
      </c>
      <c r="G66" s="476">
        <f t="shared" si="1"/>
        <v>50</v>
      </c>
      <c r="H66" s="239">
        <v>984</v>
      </c>
      <c r="I66" s="229">
        <v>0.13123389999999999</v>
      </c>
      <c r="J66" s="231">
        <v>5.3533200000000003E-2</v>
      </c>
      <c r="K66" s="476">
        <f t="shared" si="2"/>
        <v>59</v>
      </c>
      <c r="L66" s="229">
        <v>0.24069860000000001</v>
      </c>
      <c r="M66" s="233">
        <v>0.34851939999999998</v>
      </c>
      <c r="N66" s="229">
        <v>0.11278199999999999</v>
      </c>
      <c r="O66" s="475">
        <f t="shared" si="3"/>
        <v>59</v>
      </c>
      <c r="P66" s="229">
        <v>0.1009871</v>
      </c>
      <c r="Q66" s="239">
        <v>16886</v>
      </c>
    </row>
    <row r="67" spans="1:17">
      <c r="A67" s="209" t="s">
        <v>414</v>
      </c>
      <c r="B67" s="229">
        <v>0.31746029999999997</v>
      </c>
      <c r="C67" s="475">
        <f t="shared" si="0"/>
        <v>29</v>
      </c>
      <c r="D67" s="239">
        <v>2231</v>
      </c>
      <c r="E67" s="229">
        <v>6.0606100000000003E-2</v>
      </c>
      <c r="F67" s="231">
        <v>0.20105819999999999</v>
      </c>
      <c r="G67" s="476">
        <f t="shared" si="1"/>
        <v>44</v>
      </c>
      <c r="H67" s="239">
        <v>786</v>
      </c>
      <c r="I67" s="229">
        <v>0.1317924</v>
      </c>
      <c r="J67" s="231">
        <v>8.3333299999999999E-2</v>
      </c>
      <c r="K67" s="476">
        <f t="shared" si="2"/>
        <v>92</v>
      </c>
      <c r="L67" s="229">
        <v>0.28306880000000001</v>
      </c>
      <c r="M67" s="233">
        <v>0.39947090000000002</v>
      </c>
      <c r="N67" s="229" t="s">
        <v>480</v>
      </c>
      <c r="O67" s="475" t="s">
        <v>480</v>
      </c>
      <c r="P67" s="229">
        <v>9.5238100000000006E-2</v>
      </c>
      <c r="Q67" s="239" t="s">
        <v>480</v>
      </c>
    </row>
    <row r="68" spans="1:17">
      <c r="A68" s="209" t="s">
        <v>415</v>
      </c>
      <c r="B68" s="229">
        <v>0.33621430000000002</v>
      </c>
      <c r="C68" s="475">
        <f t="shared" si="0"/>
        <v>43</v>
      </c>
      <c r="D68" s="239">
        <v>1967</v>
      </c>
      <c r="E68" s="229">
        <v>3.8525999999999998E-2</v>
      </c>
      <c r="F68" s="231">
        <v>0.23681940000000001</v>
      </c>
      <c r="G68" s="476">
        <f t="shared" si="1"/>
        <v>80</v>
      </c>
      <c r="H68" s="239">
        <v>1231</v>
      </c>
      <c r="I68" s="229">
        <v>9.6107200000000004E-2</v>
      </c>
      <c r="J68" s="231">
        <v>4.2462800000000002E-2</v>
      </c>
      <c r="K68" s="476">
        <f t="shared" si="2"/>
        <v>27</v>
      </c>
      <c r="L68" s="229">
        <v>0.29299910000000001</v>
      </c>
      <c r="M68" s="233">
        <v>0.40535870000000002</v>
      </c>
      <c r="N68" s="229">
        <v>7.1999999999999995E-2</v>
      </c>
      <c r="O68" s="475">
        <f t="shared" si="3"/>
        <v>12</v>
      </c>
      <c r="P68" s="229">
        <v>0.108038</v>
      </c>
      <c r="Q68" s="239">
        <v>20820</v>
      </c>
    </row>
    <row r="69" spans="1:17">
      <c r="A69" s="209" t="s">
        <v>416</v>
      </c>
      <c r="B69" s="229">
        <v>0.26965070000000002</v>
      </c>
      <c r="C69" s="475">
        <f t="shared" si="0"/>
        <v>8</v>
      </c>
      <c r="D69" s="239">
        <v>2068</v>
      </c>
      <c r="E69" s="229">
        <v>2.3936200000000001E-2</v>
      </c>
      <c r="F69" s="231">
        <v>0.17685590000000001</v>
      </c>
      <c r="G69" s="476">
        <f t="shared" si="1"/>
        <v>22</v>
      </c>
      <c r="H69" s="239">
        <v>1187</v>
      </c>
      <c r="I69" s="229">
        <v>8.8631299999999996E-2</v>
      </c>
      <c r="J69" s="231">
        <v>4.6715300000000001E-2</v>
      </c>
      <c r="K69" s="476">
        <f t="shared" si="2"/>
        <v>38</v>
      </c>
      <c r="L69" s="229">
        <v>0.30349340000000002</v>
      </c>
      <c r="M69" s="233">
        <v>0.37117899999999998</v>
      </c>
      <c r="N69" s="229">
        <v>8.2802500000000001E-2</v>
      </c>
      <c r="O69" s="475">
        <f t="shared" si="3"/>
        <v>19</v>
      </c>
      <c r="P69" s="229">
        <v>8.5698700000000003E-2</v>
      </c>
      <c r="Q69" s="239">
        <v>20106</v>
      </c>
    </row>
    <row r="70" spans="1:17">
      <c r="A70" s="209" t="s">
        <v>417</v>
      </c>
      <c r="B70" s="229">
        <v>0.3933702</v>
      </c>
      <c r="C70" s="475">
        <f t="shared" si="0"/>
        <v>88</v>
      </c>
      <c r="D70" s="239">
        <v>2436</v>
      </c>
      <c r="E70" s="229">
        <v>5.1991099999999998E-2</v>
      </c>
      <c r="F70" s="231">
        <v>0.2585635</v>
      </c>
      <c r="G70" s="476">
        <f t="shared" si="1"/>
        <v>86</v>
      </c>
      <c r="H70" s="239">
        <v>1450</v>
      </c>
      <c r="I70" s="229">
        <v>0.10880919999999999</v>
      </c>
      <c r="J70" s="231">
        <v>5.1724100000000002E-2</v>
      </c>
      <c r="K70" s="476">
        <f t="shared" si="2"/>
        <v>54</v>
      </c>
      <c r="L70" s="229">
        <v>0.28121550000000001</v>
      </c>
      <c r="M70" s="233">
        <v>0.38066299999999997</v>
      </c>
      <c r="N70" s="229">
        <v>0.1197917</v>
      </c>
      <c r="O70" s="475">
        <f t="shared" si="3"/>
        <v>62</v>
      </c>
      <c r="P70" s="229">
        <v>0.1060774</v>
      </c>
      <c r="Q70" s="239">
        <v>15345.5</v>
      </c>
    </row>
    <row r="71" spans="1:17">
      <c r="A71" s="209" t="s">
        <v>418</v>
      </c>
      <c r="B71" s="229">
        <v>0.35479949999999999</v>
      </c>
      <c r="C71" s="475">
        <f t="shared" si="0"/>
        <v>62</v>
      </c>
      <c r="D71" s="239">
        <v>1124.5</v>
      </c>
      <c r="E71" s="229">
        <v>2.5575400000000002E-2</v>
      </c>
      <c r="F71" s="231">
        <v>0.1931956</v>
      </c>
      <c r="G71" s="476">
        <f t="shared" si="1"/>
        <v>38</v>
      </c>
      <c r="H71" s="239">
        <v>460</v>
      </c>
      <c r="I71" s="229">
        <v>0.10128760000000001</v>
      </c>
      <c r="J71" s="231">
        <v>5.5555599999999997E-2</v>
      </c>
      <c r="K71" s="476">
        <f t="shared" si="2"/>
        <v>66</v>
      </c>
      <c r="L71" s="229">
        <v>0.28797080000000003</v>
      </c>
      <c r="M71" s="233">
        <v>0.38882139999999998</v>
      </c>
      <c r="N71" s="229">
        <v>0.10576919999999999</v>
      </c>
      <c r="O71" s="475">
        <f t="shared" si="3"/>
        <v>52</v>
      </c>
      <c r="P71" s="229">
        <v>0.1263669</v>
      </c>
      <c r="Q71" s="239">
        <v>13915.5</v>
      </c>
    </row>
    <row r="72" spans="1:17">
      <c r="A72" s="209" t="s">
        <v>419</v>
      </c>
      <c r="B72" s="229">
        <v>0.34002510000000002</v>
      </c>
      <c r="C72" s="475">
        <f t="shared" si="0"/>
        <v>50</v>
      </c>
      <c r="D72" s="239">
        <v>1513</v>
      </c>
      <c r="E72" s="229">
        <v>6.7385399999999998E-2</v>
      </c>
      <c r="F72" s="231">
        <v>0.17942279999999999</v>
      </c>
      <c r="G72" s="476">
        <f t="shared" si="1"/>
        <v>25</v>
      </c>
      <c r="H72" s="239">
        <v>879</v>
      </c>
      <c r="I72" s="229">
        <v>9.7691799999999995E-2</v>
      </c>
      <c r="J72" s="231">
        <v>5.7057099999999999E-2</v>
      </c>
      <c r="K72" s="476">
        <f t="shared" si="2"/>
        <v>70</v>
      </c>
      <c r="L72" s="229">
        <v>0.26097870000000001</v>
      </c>
      <c r="M72" s="233">
        <v>0.4140527</v>
      </c>
      <c r="N72" s="229">
        <v>8.9552199999999998E-2</v>
      </c>
      <c r="O72" s="475">
        <f t="shared" si="3"/>
        <v>30</v>
      </c>
      <c r="P72" s="229">
        <v>8.4065200000000007E-2</v>
      </c>
      <c r="Q72" s="239">
        <v>13047</v>
      </c>
    </row>
    <row r="73" spans="1:17">
      <c r="A73" s="209" t="s">
        <v>420</v>
      </c>
      <c r="B73" s="229">
        <v>0.34828579999999998</v>
      </c>
      <c r="C73" s="475">
        <f t="shared" si="0"/>
        <v>57</v>
      </c>
      <c r="D73" s="239">
        <v>1677</v>
      </c>
      <c r="E73" s="229">
        <v>4.9031499999999999E-2</v>
      </c>
      <c r="F73" s="231">
        <v>0.16949700000000001</v>
      </c>
      <c r="G73" s="476">
        <f t="shared" si="1"/>
        <v>17</v>
      </c>
      <c r="H73" s="239">
        <v>703</v>
      </c>
      <c r="I73" s="229">
        <v>6.7591999999999999E-2</v>
      </c>
      <c r="J73" s="231">
        <v>7.9148899999999994E-2</v>
      </c>
      <c r="K73" s="476">
        <f t="shared" si="2"/>
        <v>90</v>
      </c>
      <c r="L73" s="229">
        <v>0.27811599999999997</v>
      </c>
      <c r="M73" s="233">
        <v>0.36879210000000001</v>
      </c>
      <c r="N73" s="229">
        <v>0.1087379</v>
      </c>
      <c r="O73" s="475">
        <f t="shared" si="3"/>
        <v>55</v>
      </c>
      <c r="P73" s="229">
        <v>0.1650112</v>
      </c>
      <c r="Q73" s="239">
        <v>21421</v>
      </c>
    </row>
    <row r="74" spans="1:17">
      <c r="A74" s="209" t="s">
        <v>421</v>
      </c>
      <c r="B74" s="229">
        <v>0.36831269999999999</v>
      </c>
      <c r="C74" s="475">
        <f t="shared" si="0"/>
        <v>73</v>
      </c>
      <c r="D74" s="239">
        <v>1454</v>
      </c>
      <c r="E74" s="229">
        <v>4.1304300000000002E-2</v>
      </c>
      <c r="F74" s="231">
        <v>0.2253086</v>
      </c>
      <c r="G74" s="476">
        <f t="shared" si="1"/>
        <v>75</v>
      </c>
      <c r="H74" s="239">
        <v>607</v>
      </c>
      <c r="I74" s="229">
        <v>8.5404900000000006E-2</v>
      </c>
      <c r="J74" s="231">
        <v>6.25E-2</v>
      </c>
      <c r="K74" s="476">
        <f t="shared" si="2"/>
        <v>80</v>
      </c>
      <c r="L74" s="229">
        <v>0.28703699999999999</v>
      </c>
      <c r="M74" s="233">
        <v>0.38991769999999998</v>
      </c>
      <c r="N74" s="229">
        <v>0.09</v>
      </c>
      <c r="O74" s="475">
        <f t="shared" si="3"/>
        <v>32</v>
      </c>
      <c r="P74" s="229">
        <v>0.10288070000000001</v>
      </c>
      <c r="Q74" s="239">
        <v>19365</v>
      </c>
    </row>
    <row r="75" spans="1:17">
      <c r="A75" s="209" t="s">
        <v>422</v>
      </c>
      <c r="B75" s="229">
        <v>0.33394160000000001</v>
      </c>
      <c r="C75" s="475">
        <f t="shared" si="0"/>
        <v>42</v>
      </c>
      <c r="D75" s="239">
        <v>2149</v>
      </c>
      <c r="E75" s="229">
        <v>3.0418299999999999E-2</v>
      </c>
      <c r="F75" s="231">
        <v>0.21897810000000001</v>
      </c>
      <c r="G75" s="476">
        <f t="shared" si="1"/>
        <v>67</v>
      </c>
      <c r="H75" s="239">
        <v>1054</v>
      </c>
      <c r="I75" s="229">
        <v>7.6442200000000002E-2</v>
      </c>
      <c r="J75" s="231">
        <v>4.4554499999999997E-2</v>
      </c>
      <c r="K75" s="476">
        <f t="shared" si="2"/>
        <v>35</v>
      </c>
      <c r="L75" s="229">
        <v>0.28010950000000001</v>
      </c>
      <c r="M75" s="233">
        <v>0.3622263</v>
      </c>
      <c r="N75" s="229">
        <v>0.10084029999999999</v>
      </c>
      <c r="O75" s="475">
        <f t="shared" si="3"/>
        <v>47</v>
      </c>
      <c r="P75" s="229">
        <v>0.1085766</v>
      </c>
      <c r="Q75" s="239">
        <v>14097</v>
      </c>
    </row>
    <row r="76" spans="1:17">
      <c r="A76" s="209" t="s">
        <v>423</v>
      </c>
      <c r="B76" s="229">
        <v>0.26992850000000002</v>
      </c>
      <c r="C76" s="475">
        <f t="shared" si="0"/>
        <v>9</v>
      </c>
      <c r="D76" s="239">
        <v>2074</v>
      </c>
      <c r="E76" s="229">
        <v>3.2925700000000002E-2</v>
      </c>
      <c r="F76" s="231">
        <v>0.16465089999999999</v>
      </c>
      <c r="G76" s="476">
        <f t="shared" si="1"/>
        <v>16</v>
      </c>
      <c r="H76" s="239">
        <v>900</v>
      </c>
      <c r="I76" s="229">
        <v>6.1269900000000002E-2</v>
      </c>
      <c r="J76" s="231">
        <v>3.6469700000000001E-2</v>
      </c>
      <c r="K76" s="476">
        <f t="shared" si="2"/>
        <v>19</v>
      </c>
      <c r="L76" s="229">
        <v>0.30483779999999999</v>
      </c>
      <c r="M76" s="233">
        <v>0.37383179999999999</v>
      </c>
      <c r="N76" s="229">
        <v>8.4249099999999993E-2</v>
      </c>
      <c r="O76" s="475">
        <f t="shared" si="3"/>
        <v>21</v>
      </c>
      <c r="P76" s="229">
        <v>0.15008250000000001</v>
      </c>
      <c r="Q76" s="239">
        <v>19053</v>
      </c>
    </row>
    <row r="77" spans="1:17">
      <c r="A77" s="209" t="s">
        <v>424</v>
      </c>
      <c r="B77" s="229">
        <v>0.38291140000000001</v>
      </c>
      <c r="C77" s="475">
        <f t="shared" si="0"/>
        <v>80</v>
      </c>
      <c r="D77" s="239">
        <v>2014</v>
      </c>
      <c r="E77" s="229">
        <v>2.5641000000000001E-2</v>
      </c>
      <c r="F77" s="231">
        <v>0.27531640000000002</v>
      </c>
      <c r="G77" s="476">
        <f t="shared" si="1"/>
        <v>91</v>
      </c>
      <c r="H77" s="239">
        <v>1361</v>
      </c>
      <c r="I77" s="229">
        <v>0.12210509999999999</v>
      </c>
      <c r="J77" s="231">
        <v>4.2372899999999998E-2</v>
      </c>
      <c r="K77" s="476">
        <f t="shared" si="2"/>
        <v>26</v>
      </c>
      <c r="L77" s="229">
        <v>0.28797469999999997</v>
      </c>
      <c r="M77" s="233">
        <v>0.36708859999999999</v>
      </c>
      <c r="N77" s="229" t="s">
        <v>480</v>
      </c>
      <c r="O77" s="475" t="s">
        <v>480</v>
      </c>
      <c r="P77" s="229">
        <v>9.8101300000000002E-2</v>
      </c>
      <c r="Q77" s="239" t="s">
        <v>480</v>
      </c>
    </row>
    <row r="78" spans="1:17">
      <c r="A78" s="209" t="s">
        <v>425</v>
      </c>
      <c r="B78" s="229">
        <v>0.37735849999999999</v>
      </c>
      <c r="C78" s="475">
        <f t="shared" si="0"/>
        <v>77</v>
      </c>
      <c r="D78" s="239">
        <v>2028</v>
      </c>
      <c r="E78" s="229">
        <v>3.4165599999999997E-2</v>
      </c>
      <c r="F78" s="231">
        <v>0.26415090000000002</v>
      </c>
      <c r="G78" s="476">
        <f t="shared" si="1"/>
        <v>88</v>
      </c>
      <c r="H78" s="239">
        <v>1276.5</v>
      </c>
      <c r="I78" s="229">
        <v>0.1003805</v>
      </c>
      <c r="J78" s="231">
        <v>5.3407000000000003E-2</v>
      </c>
      <c r="K78" s="476">
        <f t="shared" si="2"/>
        <v>58</v>
      </c>
      <c r="L78" s="229">
        <v>0.26347710000000002</v>
      </c>
      <c r="M78" s="233">
        <v>0.35781669999999999</v>
      </c>
      <c r="N78" s="229">
        <v>9.6774200000000005E-2</v>
      </c>
      <c r="O78" s="475">
        <f t="shared" si="3"/>
        <v>39</v>
      </c>
      <c r="P78" s="229">
        <v>8.3557900000000004E-2</v>
      </c>
      <c r="Q78" s="239">
        <v>15282</v>
      </c>
    </row>
    <row r="79" spans="1:17">
      <c r="A79" s="209" t="s">
        <v>426</v>
      </c>
      <c r="B79" s="229">
        <v>0.3177526</v>
      </c>
      <c r="C79" s="475">
        <f t="shared" si="0"/>
        <v>30</v>
      </c>
      <c r="D79" s="239">
        <v>2226</v>
      </c>
      <c r="E79" s="229">
        <v>4.9949E-2</v>
      </c>
      <c r="F79" s="231">
        <v>0.14683660000000001</v>
      </c>
      <c r="G79" s="476">
        <f t="shared" si="1"/>
        <v>8</v>
      </c>
      <c r="H79" s="239">
        <v>741</v>
      </c>
      <c r="I79" s="229">
        <v>9.3186199999999997E-2</v>
      </c>
      <c r="J79" s="231">
        <v>5.5079200000000002E-2</v>
      </c>
      <c r="K79" s="476">
        <f t="shared" si="2"/>
        <v>65</v>
      </c>
      <c r="L79" s="229">
        <v>0.40226630000000002</v>
      </c>
      <c r="M79" s="233">
        <v>0.47182879999999999</v>
      </c>
      <c r="N79" s="229">
        <v>9.04943E-2</v>
      </c>
      <c r="O79" s="475">
        <f t="shared" si="3"/>
        <v>33</v>
      </c>
      <c r="P79" s="229">
        <v>0.20695630000000001</v>
      </c>
      <c r="Q79" s="239">
        <v>21711</v>
      </c>
    </row>
    <row r="80" spans="1:17">
      <c r="A80" s="209" t="s">
        <v>427</v>
      </c>
      <c r="B80" s="229">
        <v>0.30674849999999998</v>
      </c>
      <c r="C80" s="475">
        <f t="shared" si="0"/>
        <v>24</v>
      </c>
      <c r="D80" s="239">
        <v>2002.5</v>
      </c>
      <c r="E80" s="229">
        <v>6.5217399999999995E-2</v>
      </c>
      <c r="F80" s="231">
        <v>0.17791409999999999</v>
      </c>
      <c r="G80" s="476">
        <f t="shared" si="1"/>
        <v>24</v>
      </c>
      <c r="H80" s="239" t="s">
        <v>480</v>
      </c>
      <c r="I80" s="229">
        <v>9.0966000000000005E-2</v>
      </c>
      <c r="J80" s="231">
        <v>1.42857E-2</v>
      </c>
      <c r="K80" s="476">
        <f t="shared" si="2"/>
        <v>2</v>
      </c>
      <c r="L80" s="229">
        <v>0.36196319999999998</v>
      </c>
      <c r="M80" s="233">
        <v>0.42944789999999999</v>
      </c>
      <c r="N80" s="229" t="s">
        <v>480</v>
      </c>
      <c r="O80" s="475" t="s">
        <v>480</v>
      </c>
      <c r="P80" s="229">
        <v>0.16564419999999999</v>
      </c>
      <c r="Q80" s="239" t="s">
        <v>480</v>
      </c>
    </row>
    <row r="81" spans="1:17">
      <c r="A81" s="209" t="s">
        <v>428</v>
      </c>
      <c r="B81" s="229">
        <v>0.39938079999999998</v>
      </c>
      <c r="C81" s="475">
        <f t="shared" si="0"/>
        <v>89</v>
      </c>
      <c r="D81" s="239">
        <v>2371</v>
      </c>
      <c r="E81" s="229">
        <v>3.80623E-2</v>
      </c>
      <c r="F81" s="231">
        <v>0.23219809999999999</v>
      </c>
      <c r="G81" s="476">
        <f t="shared" si="1"/>
        <v>79</v>
      </c>
      <c r="H81" s="239">
        <v>1635.5</v>
      </c>
      <c r="I81" s="229">
        <v>0.1174251</v>
      </c>
      <c r="J81" s="231">
        <v>5.1094899999999999E-2</v>
      </c>
      <c r="K81" s="476">
        <f t="shared" si="2"/>
        <v>52</v>
      </c>
      <c r="L81" s="229">
        <v>0.30959750000000003</v>
      </c>
      <c r="M81" s="233">
        <v>0.41795670000000001</v>
      </c>
      <c r="N81" s="229">
        <v>8.6206900000000003E-2</v>
      </c>
      <c r="O81" s="475">
        <f t="shared" si="3"/>
        <v>24</v>
      </c>
      <c r="P81" s="229">
        <v>8.9783299999999996E-2</v>
      </c>
      <c r="Q81" s="239">
        <v>16131</v>
      </c>
    </row>
    <row r="82" spans="1:17">
      <c r="A82" s="209" t="s">
        <v>429</v>
      </c>
      <c r="B82" s="229">
        <v>0.38478259999999997</v>
      </c>
      <c r="C82" s="475">
        <f t="shared" ref="C82:C111" si="4">RANK(B82,$B$17:$B$111,1)</f>
        <v>81</v>
      </c>
      <c r="D82" s="239">
        <v>2075.5</v>
      </c>
      <c r="E82" s="229">
        <v>5.1224899999999997E-2</v>
      </c>
      <c r="F82" s="231">
        <v>0.26630429999999999</v>
      </c>
      <c r="G82" s="476">
        <f t="shared" ref="G82:G111" si="5">RANK(F82,$F$17:$F$111,1)</f>
        <v>89</v>
      </c>
      <c r="H82" s="239">
        <v>1482</v>
      </c>
      <c r="I82" s="229">
        <v>8.59037E-2</v>
      </c>
      <c r="J82" s="231">
        <v>6.00522E-2</v>
      </c>
      <c r="K82" s="476">
        <f t="shared" ref="K82:K111" si="6">RANK(J82,$J$17:$J$111,1)</f>
        <v>76</v>
      </c>
      <c r="L82" s="229">
        <v>0.3043478</v>
      </c>
      <c r="M82" s="233">
        <v>0.4108696</v>
      </c>
      <c r="N82" s="229">
        <v>7.6923099999999994E-2</v>
      </c>
      <c r="O82" s="475">
        <f t="shared" ref="O82:O111" si="7">RANK(N82,$N$17:$N$111,1)</f>
        <v>17</v>
      </c>
      <c r="P82" s="229">
        <v>0.11304350000000001</v>
      </c>
      <c r="Q82" s="239">
        <v>12869</v>
      </c>
    </row>
    <row r="83" spans="1:17">
      <c r="A83" s="209" t="s">
        <v>430</v>
      </c>
      <c r="B83" s="229">
        <v>0.30458970000000002</v>
      </c>
      <c r="C83" s="475">
        <f t="shared" si="4"/>
        <v>23</v>
      </c>
      <c r="D83" s="239">
        <v>1421</v>
      </c>
      <c r="E83" s="229">
        <v>1.7857100000000001E-2</v>
      </c>
      <c r="F83" s="231">
        <v>0.2114047</v>
      </c>
      <c r="G83" s="476">
        <f t="shared" si="5"/>
        <v>55</v>
      </c>
      <c r="H83" s="239">
        <v>783.5</v>
      </c>
      <c r="I83" s="229">
        <v>7.9422499999999993E-2</v>
      </c>
      <c r="J83" s="231">
        <v>5.2044600000000003E-2</v>
      </c>
      <c r="K83" s="476">
        <f t="shared" si="6"/>
        <v>55</v>
      </c>
      <c r="L83" s="229">
        <v>0.24478440000000001</v>
      </c>
      <c r="M83" s="233">
        <v>0.36856749999999999</v>
      </c>
      <c r="N83" s="229">
        <v>0.22580639999999999</v>
      </c>
      <c r="O83" s="475">
        <f t="shared" si="7"/>
        <v>75</v>
      </c>
      <c r="P83" s="229">
        <v>8.6230899999999999E-2</v>
      </c>
      <c r="Q83" s="239">
        <v>15513.5</v>
      </c>
    </row>
    <row r="84" spans="1:17">
      <c r="A84" s="209" t="s">
        <v>431</v>
      </c>
      <c r="B84" s="229">
        <v>0.279476</v>
      </c>
      <c r="C84" s="475">
        <f t="shared" si="4"/>
        <v>13</v>
      </c>
      <c r="D84" s="239">
        <v>1574</v>
      </c>
      <c r="E84" s="229">
        <v>4.7244099999999997E-2</v>
      </c>
      <c r="F84" s="231">
        <v>0.14847160000000001</v>
      </c>
      <c r="G84" s="476">
        <f t="shared" si="5"/>
        <v>9</v>
      </c>
      <c r="H84" s="239" t="s">
        <v>480</v>
      </c>
      <c r="I84" s="229">
        <v>0.1567018</v>
      </c>
      <c r="J84" s="231">
        <v>5.8823500000000001E-2</v>
      </c>
      <c r="K84" s="476">
        <f t="shared" si="6"/>
        <v>74</v>
      </c>
      <c r="L84" s="229">
        <v>0.28384280000000001</v>
      </c>
      <c r="M84" s="233">
        <v>0.42794759999999998</v>
      </c>
      <c r="N84" s="229" t="s">
        <v>480</v>
      </c>
      <c r="O84" s="475" t="s">
        <v>480</v>
      </c>
      <c r="P84" s="229">
        <v>7.8602599999999995E-2</v>
      </c>
      <c r="Q84" s="239" t="s">
        <v>480</v>
      </c>
    </row>
    <row r="85" spans="1:17">
      <c r="A85" s="209" t="s">
        <v>432</v>
      </c>
      <c r="B85" s="229">
        <v>0.21019109999999999</v>
      </c>
      <c r="C85" s="475">
        <f t="shared" si="4"/>
        <v>2</v>
      </c>
      <c r="D85" s="239" t="s">
        <v>480</v>
      </c>
      <c r="E85" s="229">
        <v>3.3707899999999999E-2</v>
      </c>
      <c r="F85" s="231">
        <v>0.14012740000000001</v>
      </c>
      <c r="G85" s="476">
        <f t="shared" si="5"/>
        <v>6</v>
      </c>
      <c r="H85" s="239" t="s">
        <v>480</v>
      </c>
      <c r="I85" s="229">
        <v>6.8861099999999995E-2</v>
      </c>
      <c r="J85" s="231">
        <v>1.53846E-2</v>
      </c>
      <c r="K85" s="476">
        <f t="shared" si="6"/>
        <v>3</v>
      </c>
      <c r="L85" s="229">
        <v>0.25477709999999998</v>
      </c>
      <c r="M85" s="233">
        <v>0.41401270000000001</v>
      </c>
      <c r="N85" s="229" t="s">
        <v>480</v>
      </c>
      <c r="O85" s="475" t="s">
        <v>480</v>
      </c>
      <c r="P85" s="229">
        <v>0.1019108</v>
      </c>
      <c r="Q85" s="239" t="s">
        <v>480</v>
      </c>
    </row>
    <row r="86" spans="1:17">
      <c r="A86" s="209" t="s">
        <v>433</v>
      </c>
      <c r="B86" s="229">
        <v>0.3397213</v>
      </c>
      <c r="C86" s="475">
        <f t="shared" si="4"/>
        <v>47</v>
      </c>
      <c r="D86" s="239">
        <v>2097</v>
      </c>
      <c r="E86" s="229">
        <v>4.33213E-2</v>
      </c>
      <c r="F86" s="231">
        <v>0.2090592</v>
      </c>
      <c r="G86" s="476">
        <f t="shared" si="5"/>
        <v>52</v>
      </c>
      <c r="H86" s="239">
        <v>1384.5</v>
      </c>
      <c r="I86" s="229">
        <v>0.1511062</v>
      </c>
      <c r="J86" s="231">
        <v>2.97872E-2</v>
      </c>
      <c r="K86" s="476">
        <f t="shared" si="6"/>
        <v>9</v>
      </c>
      <c r="L86" s="229">
        <v>0.30836239999999998</v>
      </c>
      <c r="M86" s="233">
        <v>0.40243899999999999</v>
      </c>
      <c r="N86" s="229">
        <v>9.2592599999999997E-2</v>
      </c>
      <c r="O86" s="475">
        <f t="shared" si="7"/>
        <v>36</v>
      </c>
      <c r="P86" s="229">
        <v>9.4076699999999999E-2</v>
      </c>
      <c r="Q86" s="239">
        <v>15323</v>
      </c>
    </row>
    <row r="87" spans="1:17">
      <c r="A87" s="209" t="s">
        <v>434</v>
      </c>
      <c r="B87" s="229">
        <v>0.31221719999999997</v>
      </c>
      <c r="C87" s="475">
        <f t="shared" si="4"/>
        <v>27</v>
      </c>
      <c r="D87" s="239">
        <v>1925</v>
      </c>
      <c r="E87" s="229">
        <v>3.4116800000000003E-2</v>
      </c>
      <c r="F87" s="231">
        <v>0.1974496</v>
      </c>
      <c r="G87" s="476">
        <f t="shared" si="5"/>
        <v>40</v>
      </c>
      <c r="H87" s="239">
        <v>1046</v>
      </c>
      <c r="I87" s="229">
        <v>0.104659</v>
      </c>
      <c r="J87" s="231">
        <v>4.99432E-2</v>
      </c>
      <c r="K87" s="476">
        <f t="shared" si="6"/>
        <v>49</v>
      </c>
      <c r="L87" s="229">
        <v>0.28013159999999998</v>
      </c>
      <c r="M87" s="233">
        <v>0.36034549999999999</v>
      </c>
      <c r="N87" s="229">
        <v>8.7087100000000001E-2</v>
      </c>
      <c r="O87" s="475">
        <f t="shared" si="7"/>
        <v>25</v>
      </c>
      <c r="P87" s="229">
        <v>0.13698070000000001</v>
      </c>
      <c r="Q87" s="239">
        <v>16160</v>
      </c>
    </row>
    <row r="88" spans="1:17">
      <c r="A88" s="209" t="s">
        <v>435</v>
      </c>
      <c r="B88" s="229">
        <v>0.36521740000000003</v>
      </c>
      <c r="C88" s="475">
        <f t="shared" si="4"/>
        <v>72</v>
      </c>
      <c r="D88" s="239">
        <v>1949.5</v>
      </c>
      <c r="E88" s="229">
        <v>3.0947800000000001E-2</v>
      </c>
      <c r="F88" s="231">
        <v>0.22898550000000001</v>
      </c>
      <c r="G88" s="476">
        <f t="shared" si="5"/>
        <v>78</v>
      </c>
      <c r="H88" s="239">
        <v>1506</v>
      </c>
      <c r="I88" s="229">
        <v>0.11631560000000001</v>
      </c>
      <c r="J88" s="231">
        <v>5.6847500000000002E-2</v>
      </c>
      <c r="K88" s="476">
        <f t="shared" si="6"/>
        <v>69</v>
      </c>
      <c r="L88" s="229">
        <v>0.27826089999999998</v>
      </c>
      <c r="M88" s="233">
        <v>0.36521740000000003</v>
      </c>
      <c r="N88" s="229">
        <v>6.4516100000000007E-2</v>
      </c>
      <c r="O88" s="475">
        <f t="shared" si="7"/>
        <v>7</v>
      </c>
      <c r="P88" s="229">
        <v>8.9855099999999993E-2</v>
      </c>
      <c r="Q88" s="239">
        <v>14193</v>
      </c>
    </row>
    <row r="89" spans="1:17">
      <c r="A89" s="209" t="s">
        <v>436</v>
      </c>
      <c r="B89" s="229">
        <v>0.32964130000000003</v>
      </c>
      <c r="C89" s="475">
        <f t="shared" si="4"/>
        <v>36</v>
      </c>
      <c r="D89" s="239">
        <v>2520</v>
      </c>
      <c r="E89" s="229">
        <v>2.9990599999999999E-2</v>
      </c>
      <c r="F89" s="231">
        <v>0.2194093</v>
      </c>
      <c r="G89" s="476">
        <f t="shared" si="5"/>
        <v>68</v>
      </c>
      <c r="H89" s="239">
        <v>1279.5</v>
      </c>
      <c r="I89" s="229">
        <v>7.7618500000000007E-2</v>
      </c>
      <c r="J89" s="231">
        <v>5.56274E-2</v>
      </c>
      <c r="K89" s="476">
        <f t="shared" si="6"/>
        <v>67</v>
      </c>
      <c r="L89" s="229">
        <v>0.3380802</v>
      </c>
      <c r="M89" s="233">
        <v>0.40242620000000001</v>
      </c>
      <c r="N89" s="229">
        <v>0.106599</v>
      </c>
      <c r="O89" s="475">
        <f t="shared" si="7"/>
        <v>53</v>
      </c>
      <c r="P89" s="229">
        <v>0.103903</v>
      </c>
      <c r="Q89" s="239">
        <v>17462</v>
      </c>
    </row>
    <row r="90" spans="1:17">
      <c r="A90" s="209" t="s">
        <v>437</v>
      </c>
      <c r="B90" s="229">
        <v>0.28779440000000001</v>
      </c>
      <c r="C90" s="475">
        <f t="shared" si="4"/>
        <v>16</v>
      </c>
      <c r="D90" s="239">
        <v>1867</v>
      </c>
      <c r="E90" s="229">
        <v>2.8803499999999999E-2</v>
      </c>
      <c r="F90" s="231">
        <v>0.17730190000000001</v>
      </c>
      <c r="G90" s="476">
        <f t="shared" si="5"/>
        <v>23</v>
      </c>
      <c r="H90" s="239">
        <v>933</v>
      </c>
      <c r="I90" s="229">
        <v>8.4126400000000004E-2</v>
      </c>
      <c r="J90" s="231">
        <v>4.8966299999999997E-2</v>
      </c>
      <c r="K90" s="476">
        <f t="shared" si="6"/>
        <v>46</v>
      </c>
      <c r="L90" s="229">
        <v>0.30364020000000003</v>
      </c>
      <c r="M90" s="233">
        <v>0.39014989999999999</v>
      </c>
      <c r="N90" s="229">
        <v>8.3850900000000006E-2</v>
      </c>
      <c r="O90" s="475">
        <f t="shared" si="7"/>
        <v>20</v>
      </c>
      <c r="P90" s="229">
        <v>0.13790150000000001</v>
      </c>
      <c r="Q90" s="239">
        <v>19387</v>
      </c>
    </row>
    <row r="91" spans="1:17">
      <c r="A91" s="209" t="s">
        <v>438</v>
      </c>
      <c r="B91" s="229">
        <v>0.27910839999999998</v>
      </c>
      <c r="C91" s="475">
        <f t="shared" si="4"/>
        <v>11</v>
      </c>
      <c r="D91" s="239">
        <v>1798</v>
      </c>
      <c r="E91" s="229">
        <v>3.7157500000000003E-2</v>
      </c>
      <c r="F91" s="231">
        <v>0.1501613</v>
      </c>
      <c r="G91" s="476">
        <f t="shared" si="5"/>
        <v>11</v>
      </c>
      <c r="H91" s="239">
        <v>762.5</v>
      </c>
      <c r="I91" s="229">
        <v>7.4798299999999998E-2</v>
      </c>
      <c r="J91" s="231">
        <v>5.2564800000000002E-2</v>
      </c>
      <c r="K91" s="476">
        <f t="shared" si="6"/>
        <v>57</v>
      </c>
      <c r="L91" s="229">
        <v>0.31879950000000001</v>
      </c>
      <c r="M91" s="233">
        <v>0.37941150000000001</v>
      </c>
      <c r="N91" s="229">
        <v>7.7213799999999999E-2</v>
      </c>
      <c r="O91" s="475">
        <f t="shared" si="7"/>
        <v>18</v>
      </c>
      <c r="P91" s="229">
        <v>0.18105389999999999</v>
      </c>
      <c r="Q91" s="239">
        <v>20662.5</v>
      </c>
    </row>
    <row r="92" spans="1:17">
      <c r="A92" s="209" t="s">
        <v>439</v>
      </c>
      <c r="B92" s="229">
        <v>0.37841730000000001</v>
      </c>
      <c r="C92" s="475">
        <f t="shared" si="4"/>
        <v>79</v>
      </c>
      <c r="D92" s="239">
        <v>1758</v>
      </c>
      <c r="E92" s="229">
        <v>5.8620699999999998E-2</v>
      </c>
      <c r="F92" s="231">
        <v>0.21438850000000001</v>
      </c>
      <c r="G92" s="476">
        <f t="shared" si="5"/>
        <v>59</v>
      </c>
      <c r="H92" s="239">
        <v>800</v>
      </c>
      <c r="I92" s="229">
        <v>0.1181928</v>
      </c>
      <c r="J92" s="231">
        <v>5.3731300000000003E-2</v>
      </c>
      <c r="K92" s="476">
        <f t="shared" si="6"/>
        <v>61</v>
      </c>
      <c r="L92" s="229">
        <v>0.33956829999999999</v>
      </c>
      <c r="M92" s="233">
        <v>0.47482010000000002</v>
      </c>
      <c r="N92" s="229">
        <v>5.0847499999999997E-2</v>
      </c>
      <c r="O92" s="475">
        <f t="shared" si="7"/>
        <v>5</v>
      </c>
      <c r="P92" s="229">
        <v>8.4892099999999998E-2</v>
      </c>
      <c r="Q92" s="239">
        <v>14644</v>
      </c>
    </row>
    <row r="93" spans="1:17">
      <c r="A93" s="209" t="s">
        <v>440</v>
      </c>
      <c r="B93" s="229">
        <v>0.35294120000000001</v>
      </c>
      <c r="C93" s="475">
        <f t="shared" si="4"/>
        <v>59</v>
      </c>
      <c r="D93" s="239">
        <v>1408</v>
      </c>
      <c r="E93" s="229">
        <v>3.4042599999999999E-2</v>
      </c>
      <c r="F93" s="231">
        <v>0.22875819999999999</v>
      </c>
      <c r="G93" s="476">
        <f t="shared" si="5"/>
        <v>77</v>
      </c>
      <c r="H93" s="239">
        <v>694</v>
      </c>
      <c r="I93" s="229">
        <v>0.12107130000000001</v>
      </c>
      <c r="J93" s="231">
        <v>4.7619000000000002E-2</v>
      </c>
      <c r="K93" s="476">
        <f t="shared" si="6"/>
        <v>40</v>
      </c>
      <c r="L93" s="229">
        <v>0.2440087</v>
      </c>
      <c r="M93" s="233">
        <v>0.35076249999999998</v>
      </c>
      <c r="N93" s="229" t="s">
        <v>480</v>
      </c>
      <c r="O93" s="475" t="s">
        <v>480</v>
      </c>
      <c r="P93" s="229">
        <v>0.1023965</v>
      </c>
      <c r="Q93" s="239" t="s">
        <v>480</v>
      </c>
    </row>
    <row r="94" spans="1:17">
      <c r="A94" s="209" t="s">
        <v>441</v>
      </c>
      <c r="B94" s="229">
        <v>0.35547580000000001</v>
      </c>
      <c r="C94" s="475">
        <f t="shared" si="4"/>
        <v>63</v>
      </c>
      <c r="D94" s="239">
        <v>1991.5</v>
      </c>
      <c r="E94" s="229">
        <v>4.0296899999999997E-2</v>
      </c>
      <c r="F94" s="231">
        <v>0.2456613</v>
      </c>
      <c r="G94" s="476">
        <f t="shared" si="5"/>
        <v>83</v>
      </c>
      <c r="H94" s="239">
        <v>1282</v>
      </c>
      <c r="I94" s="229">
        <v>0.1437515</v>
      </c>
      <c r="J94" s="231">
        <v>3.6162399999999997E-2</v>
      </c>
      <c r="K94" s="476">
        <f t="shared" si="6"/>
        <v>18</v>
      </c>
      <c r="L94" s="229">
        <v>0.3321365</v>
      </c>
      <c r="M94" s="233">
        <v>0.40275280000000002</v>
      </c>
      <c r="N94" s="229">
        <v>9.7902100000000006E-2</v>
      </c>
      <c r="O94" s="475">
        <f t="shared" si="7"/>
        <v>42</v>
      </c>
      <c r="P94" s="229">
        <v>8.5577500000000001E-2</v>
      </c>
      <c r="Q94" s="239">
        <v>15191.5</v>
      </c>
    </row>
    <row r="95" spans="1:17">
      <c r="A95" s="209" t="s">
        <v>442</v>
      </c>
      <c r="B95" s="229">
        <v>0.3897949</v>
      </c>
      <c r="C95" s="475">
        <f t="shared" si="4"/>
        <v>85</v>
      </c>
      <c r="D95" s="239">
        <v>1982</v>
      </c>
      <c r="E95" s="229">
        <v>6.2979499999999994E-2</v>
      </c>
      <c r="F95" s="231">
        <v>0.1524712</v>
      </c>
      <c r="G95" s="476">
        <f t="shared" si="5"/>
        <v>14</v>
      </c>
      <c r="H95" s="239">
        <v>766.5</v>
      </c>
      <c r="I95" s="229">
        <v>0.12046469999999999</v>
      </c>
      <c r="J95" s="231">
        <v>9.1234200000000001E-2</v>
      </c>
      <c r="K95" s="476">
        <f t="shared" si="6"/>
        <v>93</v>
      </c>
      <c r="L95" s="229">
        <v>0.28108529999999998</v>
      </c>
      <c r="M95" s="233">
        <v>0.34218769999999998</v>
      </c>
      <c r="N95" s="229">
        <v>0.1207679</v>
      </c>
      <c r="O95" s="475">
        <f t="shared" si="7"/>
        <v>65</v>
      </c>
      <c r="P95" s="229">
        <v>0.20403080000000001</v>
      </c>
      <c r="Q95" s="239">
        <v>22769.5</v>
      </c>
    </row>
    <row r="96" spans="1:17">
      <c r="A96" s="209" t="s">
        <v>443</v>
      </c>
      <c r="B96" s="229">
        <v>0.34257749999999998</v>
      </c>
      <c r="C96" s="475">
        <f t="shared" si="4"/>
        <v>53</v>
      </c>
      <c r="D96" s="239">
        <v>1789</v>
      </c>
      <c r="E96" s="229">
        <v>4.7169799999999998E-2</v>
      </c>
      <c r="F96" s="231">
        <v>0.21859709999999999</v>
      </c>
      <c r="G96" s="476">
        <f t="shared" si="5"/>
        <v>66</v>
      </c>
      <c r="H96" s="239">
        <v>1165.5</v>
      </c>
      <c r="I96" s="229">
        <v>8.1576499999999996E-2</v>
      </c>
      <c r="J96" s="231">
        <v>5.0781300000000001E-2</v>
      </c>
      <c r="K96" s="476">
        <f t="shared" si="6"/>
        <v>51</v>
      </c>
      <c r="L96" s="229">
        <v>0.30831969999999997</v>
      </c>
      <c r="M96" s="233">
        <v>0.41435559999999999</v>
      </c>
      <c r="N96" s="229">
        <v>4.41176E-2</v>
      </c>
      <c r="O96" s="475">
        <f t="shared" si="7"/>
        <v>3</v>
      </c>
      <c r="P96" s="229">
        <v>0.1109299</v>
      </c>
      <c r="Q96" s="239">
        <v>10822</v>
      </c>
    </row>
    <row r="97" spans="1:17">
      <c r="A97" s="209" t="s">
        <v>444</v>
      </c>
      <c r="B97" s="229">
        <v>0.25555559999999999</v>
      </c>
      <c r="C97" s="475">
        <f t="shared" si="4"/>
        <v>6</v>
      </c>
      <c r="D97" s="239">
        <v>1807</v>
      </c>
      <c r="E97" s="229">
        <v>5.7471300000000003E-2</v>
      </c>
      <c r="F97" s="231">
        <v>0.1511111</v>
      </c>
      <c r="G97" s="476">
        <f t="shared" si="5"/>
        <v>12</v>
      </c>
      <c r="H97" s="239">
        <v>827</v>
      </c>
      <c r="I97" s="229">
        <v>9.4349500000000003E-2</v>
      </c>
      <c r="J97" s="231">
        <v>5.6603800000000003E-2</v>
      </c>
      <c r="K97" s="476">
        <f t="shared" si="6"/>
        <v>68</v>
      </c>
      <c r="L97" s="229">
        <v>0.37333329999999998</v>
      </c>
      <c r="M97" s="233">
        <v>0.4688889</v>
      </c>
      <c r="N97" s="229">
        <v>8.5714299999999993E-2</v>
      </c>
      <c r="O97" s="475">
        <f t="shared" si="7"/>
        <v>23</v>
      </c>
      <c r="P97" s="229">
        <v>0.15555559999999999</v>
      </c>
      <c r="Q97" s="239">
        <v>18484</v>
      </c>
    </row>
    <row r="98" spans="1:17">
      <c r="A98" s="209" t="s">
        <v>445</v>
      </c>
      <c r="B98" s="229">
        <v>0.30029749999999999</v>
      </c>
      <c r="C98" s="475">
        <f t="shared" si="4"/>
        <v>22</v>
      </c>
      <c r="D98" s="239">
        <v>2019</v>
      </c>
      <c r="E98" s="229">
        <v>3.7291499999999998E-2</v>
      </c>
      <c r="F98" s="231">
        <v>0.1706954</v>
      </c>
      <c r="G98" s="476">
        <f t="shared" si="5"/>
        <v>19</v>
      </c>
      <c r="H98" s="239">
        <v>1113</v>
      </c>
      <c r="I98" s="229">
        <v>8.7385000000000004E-2</v>
      </c>
      <c r="J98" s="231">
        <v>3.7850500000000002E-2</v>
      </c>
      <c r="K98" s="476">
        <f t="shared" si="6"/>
        <v>22</v>
      </c>
      <c r="L98" s="229">
        <v>0.32335439999999999</v>
      </c>
      <c r="M98" s="233">
        <v>0.39401259999999999</v>
      </c>
      <c r="N98" s="229">
        <v>7.4817499999999995E-2</v>
      </c>
      <c r="O98" s="475">
        <f t="shared" si="7"/>
        <v>15</v>
      </c>
      <c r="P98" s="229">
        <v>0.1018966</v>
      </c>
      <c r="Q98" s="239">
        <v>21527.5</v>
      </c>
    </row>
    <row r="99" spans="1:17">
      <c r="A99" s="209" t="s">
        <v>446</v>
      </c>
      <c r="B99" s="229">
        <v>0.24515500000000001</v>
      </c>
      <c r="C99" s="475">
        <f t="shared" si="4"/>
        <v>5</v>
      </c>
      <c r="D99" s="239">
        <v>1771</v>
      </c>
      <c r="E99" s="229">
        <v>3.0411400000000002E-2</v>
      </c>
      <c r="F99" s="231">
        <v>0.12871450000000001</v>
      </c>
      <c r="G99" s="476">
        <f t="shared" si="5"/>
        <v>4</v>
      </c>
      <c r="H99" s="239">
        <v>706</v>
      </c>
      <c r="I99" s="229">
        <v>8.4607299999999996E-2</v>
      </c>
      <c r="J99" s="231">
        <v>3.1919200000000002E-2</v>
      </c>
      <c r="K99" s="476">
        <f t="shared" si="6"/>
        <v>12</v>
      </c>
      <c r="L99" s="229">
        <v>0.32493539999999999</v>
      </c>
      <c r="M99" s="233">
        <v>0.3958333</v>
      </c>
      <c r="N99" s="229">
        <v>6.9791699999999998E-2</v>
      </c>
      <c r="O99" s="475">
        <f t="shared" si="7"/>
        <v>11</v>
      </c>
      <c r="P99" s="229">
        <v>0.1550388</v>
      </c>
      <c r="Q99" s="239">
        <v>18294.5</v>
      </c>
    </row>
    <row r="100" spans="1:17">
      <c r="A100" s="209" t="s">
        <v>447</v>
      </c>
      <c r="B100" s="229">
        <v>0.33937129999999999</v>
      </c>
      <c r="C100" s="475">
        <f t="shared" si="4"/>
        <v>46</v>
      </c>
      <c r="D100" s="239">
        <v>1777</v>
      </c>
      <c r="E100" s="229">
        <v>3.5137700000000001E-2</v>
      </c>
      <c r="F100" s="231">
        <v>0.1960575</v>
      </c>
      <c r="G100" s="476">
        <f t="shared" si="5"/>
        <v>39</v>
      </c>
      <c r="H100" s="239">
        <v>867.5</v>
      </c>
      <c r="I100" s="229">
        <v>8.5108900000000001E-2</v>
      </c>
      <c r="J100" s="231">
        <v>4.5177000000000002E-2</v>
      </c>
      <c r="K100" s="476">
        <f t="shared" si="6"/>
        <v>36</v>
      </c>
      <c r="L100" s="229">
        <v>0.33937129999999999</v>
      </c>
      <c r="M100" s="233">
        <v>0.43153970000000003</v>
      </c>
      <c r="N100" s="229">
        <v>9.86842E-2</v>
      </c>
      <c r="O100" s="475">
        <f t="shared" si="7"/>
        <v>44</v>
      </c>
      <c r="P100" s="229">
        <v>0.16196060000000001</v>
      </c>
      <c r="Q100" s="239">
        <v>15914.5</v>
      </c>
    </row>
    <row r="101" spans="1:17">
      <c r="A101" s="209" t="s">
        <v>448</v>
      </c>
      <c r="B101" s="229">
        <v>0.32885910000000002</v>
      </c>
      <c r="C101" s="475">
        <f t="shared" si="4"/>
        <v>35</v>
      </c>
      <c r="D101" s="239">
        <v>1604</v>
      </c>
      <c r="E101" s="229">
        <v>6.7669199999999999E-2</v>
      </c>
      <c r="F101" s="231">
        <v>0.1744967</v>
      </c>
      <c r="G101" s="476">
        <f t="shared" si="5"/>
        <v>20</v>
      </c>
      <c r="H101" s="239">
        <v>549.5</v>
      </c>
      <c r="I101" s="229">
        <v>8.9636199999999999E-2</v>
      </c>
      <c r="J101" s="231">
        <v>3.05344E-2</v>
      </c>
      <c r="K101" s="476">
        <f t="shared" si="6"/>
        <v>10</v>
      </c>
      <c r="L101" s="229">
        <v>0.33557049999999999</v>
      </c>
      <c r="M101" s="233">
        <v>0.43959730000000002</v>
      </c>
      <c r="N101" s="229" t="s">
        <v>480</v>
      </c>
      <c r="O101" s="475" t="s">
        <v>480</v>
      </c>
      <c r="P101" s="229">
        <v>0.1174497</v>
      </c>
      <c r="Q101" s="239" t="s">
        <v>480</v>
      </c>
    </row>
    <row r="102" spans="1:17">
      <c r="A102" s="209" t="s">
        <v>449</v>
      </c>
      <c r="B102" s="229">
        <v>0.36</v>
      </c>
      <c r="C102" s="475">
        <f t="shared" si="4"/>
        <v>67</v>
      </c>
      <c r="D102" s="239">
        <v>1967</v>
      </c>
      <c r="E102" s="229">
        <v>2.24719E-2</v>
      </c>
      <c r="F102" s="231">
        <v>0.24727270000000001</v>
      </c>
      <c r="G102" s="476">
        <f t="shared" si="5"/>
        <v>84</v>
      </c>
      <c r="H102" s="239">
        <v>1049</v>
      </c>
      <c r="I102" s="229">
        <v>8.33618E-2</v>
      </c>
      <c r="J102" s="231">
        <v>4.7619000000000002E-2</v>
      </c>
      <c r="K102" s="476">
        <f t="shared" si="6"/>
        <v>40</v>
      </c>
      <c r="L102" s="229">
        <v>0.32909090000000002</v>
      </c>
      <c r="M102" s="233">
        <v>0.41818179999999999</v>
      </c>
      <c r="N102" s="229" t="s">
        <v>480</v>
      </c>
      <c r="O102" s="475" t="s">
        <v>480</v>
      </c>
      <c r="P102" s="229">
        <v>7.6363600000000004E-2</v>
      </c>
      <c r="Q102" s="239" t="s">
        <v>480</v>
      </c>
    </row>
    <row r="103" spans="1:17">
      <c r="A103" s="209" t="s">
        <v>450</v>
      </c>
      <c r="B103" s="229">
        <v>0.390625</v>
      </c>
      <c r="C103" s="475">
        <f t="shared" si="4"/>
        <v>86</v>
      </c>
      <c r="D103" s="239">
        <v>1478</v>
      </c>
      <c r="E103" s="229">
        <v>5.2631600000000001E-2</v>
      </c>
      <c r="F103" s="231">
        <v>0.25937500000000002</v>
      </c>
      <c r="G103" s="476">
        <f t="shared" si="5"/>
        <v>87</v>
      </c>
      <c r="H103" s="239">
        <v>1072.5</v>
      </c>
      <c r="I103" s="229">
        <v>8.6949799999999994E-2</v>
      </c>
      <c r="J103" s="231">
        <v>4.6594999999999998E-2</v>
      </c>
      <c r="K103" s="476">
        <f t="shared" si="6"/>
        <v>37</v>
      </c>
      <c r="L103" s="229">
        <v>0.34062500000000001</v>
      </c>
      <c r="M103" s="233">
        <v>0.43437500000000001</v>
      </c>
      <c r="N103" s="229">
        <v>8.9285699999999996E-2</v>
      </c>
      <c r="O103" s="475">
        <f t="shared" si="7"/>
        <v>28</v>
      </c>
      <c r="P103" s="229">
        <v>8.7499999999999994E-2</v>
      </c>
      <c r="Q103" s="239">
        <v>12487.5</v>
      </c>
    </row>
    <row r="104" spans="1:17">
      <c r="A104" s="209" t="s">
        <v>451</v>
      </c>
      <c r="B104" s="229">
        <v>0.38524589999999997</v>
      </c>
      <c r="C104" s="475">
        <f t="shared" si="4"/>
        <v>82</v>
      </c>
      <c r="D104" s="239" t="s">
        <v>480</v>
      </c>
      <c r="E104" s="229">
        <v>3.3333300000000003E-2</v>
      </c>
      <c r="F104" s="231">
        <v>0.2377049</v>
      </c>
      <c r="G104" s="476">
        <f t="shared" si="5"/>
        <v>81</v>
      </c>
      <c r="H104" s="239" t="s">
        <v>480</v>
      </c>
      <c r="I104" s="229">
        <v>0.18347550000000001</v>
      </c>
      <c r="J104" s="231">
        <v>1.85185E-2</v>
      </c>
      <c r="K104" s="476">
        <f t="shared" si="6"/>
        <v>4</v>
      </c>
      <c r="L104" s="229">
        <v>0.36065570000000002</v>
      </c>
      <c r="M104" s="233">
        <v>0.43442619999999998</v>
      </c>
      <c r="N104" s="229" t="s">
        <v>480</v>
      </c>
      <c r="O104" s="475" t="s">
        <v>480</v>
      </c>
      <c r="P104" s="229">
        <v>0.1065574</v>
      </c>
      <c r="Q104" s="239" t="s">
        <v>480</v>
      </c>
    </row>
    <row r="105" spans="1:17">
      <c r="A105" s="209" t="s">
        <v>452</v>
      </c>
      <c r="B105" s="229">
        <v>0.3583268</v>
      </c>
      <c r="C105" s="475">
        <f t="shared" si="4"/>
        <v>65</v>
      </c>
      <c r="D105" s="239">
        <v>1860</v>
      </c>
      <c r="E105" s="229">
        <v>4.5150500000000003E-2</v>
      </c>
      <c r="F105" s="231">
        <v>0.2138911</v>
      </c>
      <c r="G105" s="476">
        <f t="shared" si="5"/>
        <v>57</v>
      </c>
      <c r="H105" s="239">
        <v>1046</v>
      </c>
      <c r="I105" s="229">
        <v>0.13958110000000001</v>
      </c>
      <c r="J105" s="231">
        <v>6.0669500000000001E-2</v>
      </c>
      <c r="K105" s="476">
        <f t="shared" si="6"/>
        <v>77</v>
      </c>
      <c r="L105" s="229">
        <v>0.26361479999999998</v>
      </c>
      <c r="M105" s="233">
        <v>0.37253350000000002</v>
      </c>
      <c r="N105" s="229">
        <v>9.8214300000000004E-2</v>
      </c>
      <c r="O105" s="475">
        <f t="shared" si="7"/>
        <v>43</v>
      </c>
      <c r="P105" s="229">
        <v>8.8397799999999999E-2</v>
      </c>
      <c r="Q105" s="239">
        <v>12449</v>
      </c>
    </row>
    <row r="106" spans="1:17">
      <c r="A106" s="209" t="s">
        <v>453</v>
      </c>
      <c r="B106" s="229">
        <v>0.28853299999999998</v>
      </c>
      <c r="C106" s="475">
        <f t="shared" si="4"/>
        <v>18</v>
      </c>
      <c r="D106" s="239">
        <v>2131</v>
      </c>
      <c r="E106" s="229">
        <v>3.5686599999999999E-2</v>
      </c>
      <c r="F106" s="231">
        <v>0.17061280000000001</v>
      </c>
      <c r="G106" s="476">
        <f t="shared" si="5"/>
        <v>18</v>
      </c>
      <c r="H106" s="239">
        <v>959</v>
      </c>
      <c r="I106" s="229">
        <v>9.8466399999999996E-2</v>
      </c>
      <c r="J106" s="231">
        <v>4.1003699999999997E-2</v>
      </c>
      <c r="K106" s="476">
        <f t="shared" si="6"/>
        <v>24</v>
      </c>
      <c r="L106" s="229">
        <v>0.31104920000000003</v>
      </c>
      <c r="M106" s="233">
        <v>0.37418760000000001</v>
      </c>
      <c r="N106" s="229">
        <v>8.82825E-2</v>
      </c>
      <c r="O106" s="475">
        <f t="shared" si="7"/>
        <v>26</v>
      </c>
      <c r="P106" s="229">
        <v>0.14461470000000001</v>
      </c>
      <c r="Q106" s="239">
        <v>20500</v>
      </c>
    </row>
    <row r="107" spans="1:17">
      <c r="A107" s="209" t="s">
        <v>454</v>
      </c>
      <c r="B107" s="229">
        <v>0.36923080000000003</v>
      </c>
      <c r="C107" s="475">
        <f t="shared" si="4"/>
        <v>74</v>
      </c>
      <c r="D107" s="239">
        <v>1483.5</v>
      </c>
      <c r="E107" s="229">
        <v>3.3333300000000003E-2</v>
      </c>
      <c r="F107" s="231">
        <v>0.21538460000000001</v>
      </c>
      <c r="G107" s="476">
        <f t="shared" si="5"/>
        <v>63</v>
      </c>
      <c r="H107" s="239">
        <v>1016</v>
      </c>
      <c r="I107" s="229">
        <v>0.1197993</v>
      </c>
      <c r="J107" s="231">
        <v>5.4545499999999997E-2</v>
      </c>
      <c r="K107" s="476">
        <f t="shared" si="6"/>
        <v>63</v>
      </c>
      <c r="L107" s="229">
        <v>0.24835160000000001</v>
      </c>
      <c r="M107" s="233">
        <v>0.35604400000000003</v>
      </c>
      <c r="N107" s="229" t="s">
        <v>480</v>
      </c>
      <c r="O107" s="475" t="s">
        <v>480</v>
      </c>
      <c r="P107" s="229">
        <v>5.9340700000000003E-2</v>
      </c>
      <c r="Q107" s="239" t="s">
        <v>480</v>
      </c>
    </row>
    <row r="108" spans="1:17">
      <c r="A108" s="209" t="s">
        <v>455</v>
      </c>
      <c r="B108" s="229">
        <v>0.32863340000000002</v>
      </c>
      <c r="C108" s="475">
        <f t="shared" si="4"/>
        <v>34</v>
      </c>
      <c r="D108" s="239">
        <v>1314</v>
      </c>
      <c r="E108" s="229">
        <v>2.9279300000000001E-2</v>
      </c>
      <c r="F108" s="231">
        <v>0.19197400000000001</v>
      </c>
      <c r="G108" s="476">
        <f t="shared" si="5"/>
        <v>37</v>
      </c>
      <c r="H108" s="239">
        <v>738</v>
      </c>
      <c r="I108" s="229">
        <v>0.1185238</v>
      </c>
      <c r="J108" s="231">
        <v>6.8627499999999994E-2</v>
      </c>
      <c r="K108" s="476">
        <f t="shared" si="6"/>
        <v>84</v>
      </c>
      <c r="L108" s="229">
        <v>0.25596530000000001</v>
      </c>
      <c r="M108" s="233">
        <v>0.32321040000000001</v>
      </c>
      <c r="N108" s="229">
        <v>0.1162791</v>
      </c>
      <c r="O108" s="475">
        <f t="shared" si="7"/>
        <v>60</v>
      </c>
      <c r="P108" s="229">
        <v>0.13991319999999999</v>
      </c>
      <c r="Q108" s="239">
        <v>22636</v>
      </c>
    </row>
    <row r="109" spans="1:17">
      <c r="A109" s="209" t="s">
        <v>456</v>
      </c>
      <c r="B109" s="229">
        <v>0.33369919999999997</v>
      </c>
      <c r="C109" s="475">
        <f t="shared" si="4"/>
        <v>41</v>
      </c>
      <c r="D109" s="239">
        <v>1874</v>
      </c>
      <c r="E109" s="229">
        <v>4.7722300000000002E-2</v>
      </c>
      <c r="F109" s="231">
        <v>0.19758510000000001</v>
      </c>
      <c r="G109" s="476">
        <f t="shared" si="5"/>
        <v>41</v>
      </c>
      <c r="H109" s="239">
        <v>967</v>
      </c>
      <c r="I109" s="229">
        <v>0.1159994</v>
      </c>
      <c r="J109" s="231">
        <v>4.24929E-2</v>
      </c>
      <c r="K109" s="476">
        <f t="shared" si="6"/>
        <v>28</v>
      </c>
      <c r="L109" s="229">
        <v>0.28759600000000002</v>
      </c>
      <c r="M109" s="233">
        <v>0.38419320000000001</v>
      </c>
      <c r="N109" s="229">
        <v>7.6087000000000002E-2</v>
      </c>
      <c r="O109" s="475">
        <f t="shared" si="7"/>
        <v>16</v>
      </c>
      <c r="P109" s="229">
        <v>0.10098790000000001</v>
      </c>
      <c r="Q109" s="239">
        <v>10511</v>
      </c>
    </row>
    <row r="110" spans="1:17">
      <c r="A110" s="209" t="s">
        <v>457</v>
      </c>
      <c r="B110" s="229">
        <v>0.11564439999999999</v>
      </c>
      <c r="C110" s="475">
        <f t="shared" si="4"/>
        <v>1</v>
      </c>
      <c r="D110" s="239">
        <v>1129</v>
      </c>
      <c r="E110" s="229">
        <v>1.23032E-2</v>
      </c>
      <c r="F110" s="231">
        <v>6.2715400000000004E-2</v>
      </c>
      <c r="G110" s="476">
        <f t="shared" si="5"/>
        <v>1</v>
      </c>
      <c r="H110" s="239">
        <v>366</v>
      </c>
      <c r="I110" s="229">
        <v>3.40103E-2</v>
      </c>
      <c r="J110" s="231">
        <v>2.0730100000000001E-2</v>
      </c>
      <c r="K110" s="476">
        <f t="shared" si="6"/>
        <v>5</v>
      </c>
      <c r="L110" s="229">
        <v>0.26643689999999998</v>
      </c>
      <c r="M110" s="233">
        <v>0.30406620000000001</v>
      </c>
      <c r="N110" s="229">
        <v>3.1746000000000003E-2</v>
      </c>
      <c r="O110" s="475">
        <f t="shared" si="7"/>
        <v>2</v>
      </c>
      <c r="P110" s="229">
        <v>0.1389387</v>
      </c>
      <c r="Q110" s="239">
        <v>20865</v>
      </c>
    </row>
    <row r="111" spans="1:17">
      <c r="A111" s="209" t="s">
        <v>458</v>
      </c>
      <c r="B111" s="229">
        <v>0.22492280000000001</v>
      </c>
      <c r="C111" s="475">
        <f t="shared" si="4"/>
        <v>3</v>
      </c>
      <c r="D111" s="239">
        <v>1843.5</v>
      </c>
      <c r="E111" s="229">
        <v>2.5576999999999999E-2</v>
      </c>
      <c r="F111" s="231">
        <v>0.1215242</v>
      </c>
      <c r="G111" s="476">
        <f t="shared" si="5"/>
        <v>3</v>
      </c>
      <c r="H111" s="239">
        <v>795</v>
      </c>
      <c r="I111" s="229">
        <v>7.3339500000000002E-2</v>
      </c>
      <c r="J111" s="231">
        <v>2.8856199999999999E-2</v>
      </c>
      <c r="K111" s="476">
        <f t="shared" si="6"/>
        <v>8</v>
      </c>
      <c r="L111" s="229">
        <v>0.32523170000000001</v>
      </c>
      <c r="M111" s="233">
        <v>0.3901133</v>
      </c>
      <c r="N111" s="229">
        <v>4.6235100000000001E-2</v>
      </c>
      <c r="O111" s="475">
        <f t="shared" si="7"/>
        <v>4</v>
      </c>
      <c r="P111" s="229">
        <v>0.1559217</v>
      </c>
      <c r="Q111" s="239">
        <v>20327</v>
      </c>
    </row>
    <row r="112" spans="1:17">
      <c r="F112" s="232"/>
      <c r="G112" s="97"/>
      <c r="J112" s="232"/>
      <c r="K112" s="97"/>
      <c r="M112" s="106"/>
    </row>
    <row r="113" spans="1:17" ht="14.25">
      <c r="A113" s="219" t="s">
        <v>3</v>
      </c>
      <c r="B113" s="111">
        <f>AVERAGE(B17:B111)</f>
        <v>0.33626541263157889</v>
      </c>
      <c r="C113" s="111"/>
      <c r="D113" s="239">
        <f t="shared" ref="D113:E113" si="8">AVERAGE(D17:D111)</f>
        <v>1828.4347826086957</v>
      </c>
      <c r="E113" s="59">
        <f t="shared" si="8"/>
        <v>4.0125524468085101E-2</v>
      </c>
      <c r="F113" s="450">
        <f>AVERAGE(F17:F111)</f>
        <v>0.20151655789473683</v>
      </c>
      <c r="G113" s="441"/>
      <c r="H113" s="242">
        <f t="shared" ref="H113:I113" si="9">AVERAGE(H17:H111)</f>
        <v>944.20114942528733</v>
      </c>
      <c r="I113" s="59">
        <f t="shared" si="9"/>
        <v>0.10421843263157891</v>
      </c>
      <c r="J113" s="450">
        <f>AVERAGE(J17:J111)</f>
        <v>5.0283541052631567E-2</v>
      </c>
      <c r="K113" s="441"/>
      <c r="L113" s="59">
        <f t="shared" ref="L113:Q113" si="10">AVERAGE(L17:L111)</f>
        <v>0.2931714778947368</v>
      </c>
      <c r="M113" s="102">
        <f t="shared" si="10"/>
        <v>0.38865512947368436</v>
      </c>
      <c r="N113" s="450">
        <f t="shared" si="10"/>
        <v>9.7711722666666639E-2</v>
      </c>
      <c r="O113" s="441"/>
      <c r="P113" s="102">
        <f t="shared" si="10"/>
        <v>0.11344892421052633</v>
      </c>
      <c r="Q113" s="240">
        <f t="shared" si="10"/>
        <v>16892.193333333333</v>
      </c>
    </row>
    <row r="115" spans="1:17" ht="51">
      <c r="B115" s="238" t="s">
        <v>468</v>
      </c>
      <c r="C115" s="238"/>
      <c r="D115" s="238" t="s">
        <v>469</v>
      </c>
      <c r="E115" s="238" t="s">
        <v>470</v>
      </c>
      <c r="F115" s="235" t="s">
        <v>471</v>
      </c>
      <c r="G115" s="420"/>
      <c r="H115" s="238" t="s">
        <v>472</v>
      </c>
      <c r="I115" s="238" t="s">
        <v>473</v>
      </c>
      <c r="J115" s="235" t="s">
        <v>474</v>
      </c>
      <c r="K115" s="420"/>
      <c r="L115" s="236" t="s">
        <v>475</v>
      </c>
      <c r="M115" s="237" t="s">
        <v>476</v>
      </c>
      <c r="N115" s="238" t="s">
        <v>477</v>
      </c>
      <c r="O115" s="238"/>
      <c r="P115" s="238" t="s">
        <v>478</v>
      </c>
      <c r="Q115" s="238" t="s">
        <v>479</v>
      </c>
    </row>
  </sheetData>
  <mergeCells count="27">
    <mergeCell ref="N1:Q1"/>
    <mergeCell ref="N2:Q2"/>
    <mergeCell ref="N3:Q7"/>
    <mergeCell ref="B9:Q9"/>
    <mergeCell ref="B2:E2"/>
    <mergeCell ref="B1:E1"/>
    <mergeCell ref="B8:E8"/>
    <mergeCell ref="N8:Q8"/>
    <mergeCell ref="B10:E10"/>
    <mergeCell ref="A11:A13"/>
    <mergeCell ref="B11:E13"/>
    <mergeCell ref="J1:M1"/>
    <mergeCell ref="J2:M2"/>
    <mergeCell ref="J3:M7"/>
    <mergeCell ref="J8:M8"/>
    <mergeCell ref="A3:A7"/>
    <mergeCell ref="B3:E7"/>
    <mergeCell ref="F1:I1"/>
    <mergeCell ref="F2:I2"/>
    <mergeCell ref="F3:I7"/>
    <mergeCell ref="N10:Q10"/>
    <mergeCell ref="N11:Q13"/>
    <mergeCell ref="F8:I8"/>
    <mergeCell ref="F10:I10"/>
    <mergeCell ref="F11:I13"/>
    <mergeCell ref="J10:M10"/>
    <mergeCell ref="J11:M13"/>
  </mergeCells>
  <hyperlinks>
    <hyperlink ref="B9:Q9" r:id="rId1" display="Urban Institute's 2023 Debt in America Dataset" xr:uid="{2718082C-32E1-4507-8DFE-A0682BAB3A61}"/>
  </hyperlinks>
  <pageMargins left="0.7" right="0.7" top="0.75" bottom="0.75" header="0.3" footer="0.3"/>
  <pageSetup orientation="portrait" horizontalDpi="300" verticalDpi="300"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6AF18-600C-4866-96D9-981320C96B4B}">
  <sheetPr>
    <tabColor rgb="FFFFC000"/>
  </sheetPr>
  <dimension ref="A1:D113"/>
  <sheetViews>
    <sheetView workbookViewId="0">
      <selection activeCell="C16" sqref="C16"/>
    </sheetView>
  </sheetViews>
  <sheetFormatPr defaultRowHeight="12.75"/>
  <cols>
    <col min="1" max="1" width="20.28515625" customWidth="1"/>
    <col min="2" max="2" width="13.85546875" customWidth="1"/>
  </cols>
  <sheetData>
    <row r="1" spans="1:4">
      <c r="A1" s="168" t="s">
        <v>189</v>
      </c>
      <c r="B1" s="568" t="s">
        <v>481</v>
      </c>
      <c r="C1" s="569"/>
      <c r="D1" s="570"/>
    </row>
    <row r="2" spans="1:4">
      <c r="A2" s="168" t="s">
        <v>194</v>
      </c>
      <c r="B2" s="538" t="s">
        <v>59</v>
      </c>
      <c r="C2" s="566"/>
      <c r="D2" s="567"/>
    </row>
    <row r="3" spans="1:4">
      <c r="A3" s="579" t="s">
        <v>196</v>
      </c>
      <c r="B3" s="514" t="s">
        <v>60</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482</v>
      </c>
      <c r="C8" s="590"/>
      <c r="D8" s="591"/>
    </row>
    <row r="9" spans="1:4">
      <c r="A9" s="323" t="s">
        <v>200</v>
      </c>
      <c r="B9" s="583" t="s">
        <v>483</v>
      </c>
      <c r="C9" s="584"/>
      <c r="D9" s="585"/>
    </row>
    <row r="10" spans="1:4">
      <c r="A10" s="338" t="s">
        <v>314</v>
      </c>
      <c r="B10" s="582">
        <v>2023</v>
      </c>
      <c r="C10" s="536"/>
      <c r="D10" s="537"/>
    </row>
    <row r="11" spans="1:4">
      <c r="A11" s="511" t="s">
        <v>202</v>
      </c>
      <c r="B11" s="514" t="s">
        <v>1592</v>
      </c>
      <c r="C11" s="515"/>
      <c r="D11" s="516"/>
    </row>
    <row r="12" spans="1:4">
      <c r="A12" s="578"/>
      <c r="B12" s="517"/>
      <c r="C12" s="518"/>
      <c r="D12" s="519"/>
    </row>
    <row r="13" spans="1:4">
      <c r="A13" s="513"/>
      <c r="B13" s="520"/>
      <c r="C13" s="521"/>
      <c r="D13" s="522"/>
    </row>
    <row r="15" spans="1:4" ht="28.5">
      <c r="A15" s="209"/>
      <c r="B15" s="432" t="s">
        <v>59</v>
      </c>
      <c r="C15" s="440" t="s">
        <v>927</v>
      </c>
    </row>
    <row r="16" spans="1:4">
      <c r="A16" s="209" t="s">
        <v>364</v>
      </c>
      <c r="B16" s="261">
        <v>0.76500000000000001</v>
      </c>
      <c r="C16">
        <f>RANK(B16,$B$16:$B$110,1)</f>
        <v>2</v>
      </c>
    </row>
    <row r="17" spans="1:3">
      <c r="A17" s="209" t="s">
        <v>365</v>
      </c>
      <c r="B17" s="261">
        <v>2.1179999999999999</v>
      </c>
      <c r="C17">
        <f t="shared" ref="C17:C80" si="0">RANK(B17,$B$16:$B$110,1)</f>
        <v>45</v>
      </c>
    </row>
    <row r="18" spans="1:3">
      <c r="A18" s="209" t="s">
        <v>366</v>
      </c>
      <c r="B18" s="261">
        <v>1.9930000000000001</v>
      </c>
      <c r="C18">
        <f t="shared" si="0"/>
        <v>42</v>
      </c>
    </row>
    <row r="19" spans="1:3">
      <c r="A19" s="209" t="s">
        <v>367</v>
      </c>
      <c r="B19" s="261">
        <v>3.633</v>
      </c>
      <c r="C19">
        <f t="shared" si="0"/>
        <v>84</v>
      </c>
    </row>
    <row r="20" spans="1:3">
      <c r="A20" s="209" t="s">
        <v>368</v>
      </c>
      <c r="B20" s="261">
        <v>1.5640000000000001</v>
      </c>
      <c r="C20">
        <f t="shared" si="0"/>
        <v>25</v>
      </c>
    </row>
    <row r="21" spans="1:3">
      <c r="A21" s="209" t="s">
        <v>369</v>
      </c>
      <c r="B21" s="261">
        <v>1.706</v>
      </c>
      <c r="C21">
        <f t="shared" si="0"/>
        <v>31</v>
      </c>
    </row>
    <row r="22" spans="1:3">
      <c r="A22" s="209" t="s">
        <v>370</v>
      </c>
      <c r="B22" s="261">
        <v>2.1019999999999999</v>
      </c>
      <c r="C22">
        <f t="shared" si="0"/>
        <v>44</v>
      </c>
    </row>
    <row r="23" spans="1:3">
      <c r="A23" s="209" t="s">
        <v>371</v>
      </c>
      <c r="B23" s="261">
        <v>4.6710000000000003</v>
      </c>
      <c r="C23">
        <f t="shared" si="0"/>
        <v>91</v>
      </c>
    </row>
    <row r="24" spans="1:3">
      <c r="A24" s="209" t="s">
        <v>372</v>
      </c>
      <c r="B24" s="261">
        <v>2.419</v>
      </c>
      <c r="C24">
        <f t="shared" si="0"/>
        <v>55</v>
      </c>
    </row>
    <row r="25" spans="1:3">
      <c r="A25" s="209" t="s">
        <v>373</v>
      </c>
      <c r="B25" s="261">
        <v>2.9750000000000001</v>
      </c>
      <c r="C25">
        <f t="shared" si="0"/>
        <v>76</v>
      </c>
    </row>
    <row r="26" spans="1:3">
      <c r="A26" s="209" t="s">
        <v>374</v>
      </c>
      <c r="B26" s="261">
        <v>3.8519999999999999</v>
      </c>
      <c r="C26">
        <f t="shared" si="0"/>
        <v>86</v>
      </c>
    </row>
    <row r="27" spans="1:3">
      <c r="A27" s="209" t="s">
        <v>375</v>
      </c>
      <c r="B27" s="261">
        <v>2.44</v>
      </c>
      <c r="C27">
        <f t="shared" si="0"/>
        <v>56</v>
      </c>
    </row>
    <row r="28" spans="1:3">
      <c r="A28" s="209" t="s">
        <v>376</v>
      </c>
      <c r="B28" s="261">
        <v>2.1629999999999998</v>
      </c>
      <c r="C28">
        <f t="shared" si="0"/>
        <v>49</v>
      </c>
    </row>
    <row r="29" spans="1:3">
      <c r="A29" s="209" t="s">
        <v>377</v>
      </c>
      <c r="B29" s="261">
        <v>2.6469999999999998</v>
      </c>
      <c r="C29">
        <f t="shared" si="0"/>
        <v>64</v>
      </c>
    </row>
    <row r="30" spans="1:3">
      <c r="A30" s="209" t="s">
        <v>378</v>
      </c>
      <c r="B30" s="261">
        <v>1.72</v>
      </c>
      <c r="C30">
        <f t="shared" si="0"/>
        <v>33</v>
      </c>
    </row>
    <row r="31" spans="1:3">
      <c r="A31" s="209" t="s">
        <v>379</v>
      </c>
      <c r="B31" s="261">
        <v>1.323</v>
      </c>
      <c r="C31">
        <f t="shared" si="0"/>
        <v>17</v>
      </c>
    </row>
    <row r="32" spans="1:3">
      <c r="A32" s="209" t="s">
        <v>380</v>
      </c>
      <c r="B32" s="261">
        <v>1.802</v>
      </c>
      <c r="C32">
        <f t="shared" si="0"/>
        <v>36</v>
      </c>
    </row>
    <row r="33" spans="1:3">
      <c r="A33" s="209" t="s">
        <v>381</v>
      </c>
      <c r="B33" s="261">
        <v>2.5499999999999998</v>
      </c>
      <c r="C33">
        <f t="shared" si="0"/>
        <v>61</v>
      </c>
    </row>
    <row r="34" spans="1:3">
      <c r="A34" s="209" t="s">
        <v>382</v>
      </c>
      <c r="B34" s="261">
        <v>0.89500000000000002</v>
      </c>
      <c r="C34">
        <f t="shared" si="0"/>
        <v>5</v>
      </c>
    </row>
    <row r="35" spans="1:3">
      <c r="A35" s="209" t="s">
        <v>383</v>
      </c>
      <c r="B35" s="261">
        <v>0.96699999999999997</v>
      </c>
      <c r="C35">
        <f t="shared" si="0"/>
        <v>6</v>
      </c>
    </row>
    <row r="36" spans="1:3">
      <c r="A36" s="209" t="s">
        <v>384</v>
      </c>
      <c r="B36" s="261">
        <v>2.57</v>
      </c>
      <c r="C36">
        <f t="shared" si="0"/>
        <v>62</v>
      </c>
    </row>
    <row r="37" spans="1:3">
      <c r="A37" s="209" t="s">
        <v>385</v>
      </c>
      <c r="B37" s="261">
        <v>2.8180000000000001</v>
      </c>
      <c r="C37">
        <f t="shared" si="0"/>
        <v>71</v>
      </c>
    </row>
    <row r="38" spans="1:3">
      <c r="A38" s="209" t="s">
        <v>386</v>
      </c>
      <c r="B38" s="261">
        <v>1.306</v>
      </c>
      <c r="C38">
        <f t="shared" si="0"/>
        <v>14</v>
      </c>
    </row>
    <row r="39" spans="1:3">
      <c r="A39" s="209" t="s">
        <v>387</v>
      </c>
      <c r="B39" s="261">
        <v>5.8840000000000003</v>
      </c>
      <c r="C39">
        <f t="shared" si="0"/>
        <v>94</v>
      </c>
    </row>
    <row r="40" spans="1:3">
      <c r="A40" s="209" t="s">
        <v>388</v>
      </c>
      <c r="B40" s="261">
        <v>2.468</v>
      </c>
      <c r="C40">
        <f t="shared" si="0"/>
        <v>57</v>
      </c>
    </row>
    <row r="41" spans="1:3">
      <c r="A41" s="209" t="s">
        <v>389</v>
      </c>
      <c r="B41" s="261">
        <v>3.0649999999999999</v>
      </c>
      <c r="C41">
        <f t="shared" si="0"/>
        <v>78</v>
      </c>
    </row>
    <row r="42" spans="1:3">
      <c r="A42" s="209" t="s">
        <v>390</v>
      </c>
      <c r="B42" s="261">
        <v>1.665</v>
      </c>
      <c r="C42">
        <f t="shared" si="0"/>
        <v>30</v>
      </c>
    </row>
    <row r="43" spans="1:3">
      <c r="A43" s="209" t="s">
        <v>391</v>
      </c>
      <c r="B43" s="261">
        <v>1.7809999999999999</v>
      </c>
      <c r="C43">
        <f t="shared" si="0"/>
        <v>35</v>
      </c>
    </row>
    <row r="44" spans="1:3">
      <c r="A44" s="209" t="s">
        <v>392</v>
      </c>
      <c r="B44" s="261">
        <v>3.097</v>
      </c>
      <c r="C44">
        <f t="shared" si="0"/>
        <v>80</v>
      </c>
    </row>
    <row r="45" spans="1:3">
      <c r="A45" s="209" t="s">
        <v>393</v>
      </c>
      <c r="B45" s="261">
        <v>1.38</v>
      </c>
      <c r="C45">
        <f t="shared" si="0"/>
        <v>21</v>
      </c>
    </row>
    <row r="46" spans="1:3">
      <c r="A46" s="209" t="s">
        <v>394</v>
      </c>
      <c r="B46" s="261">
        <v>2.7610000000000001</v>
      </c>
      <c r="C46">
        <f t="shared" si="0"/>
        <v>69</v>
      </c>
    </row>
    <row r="47" spans="1:3">
      <c r="A47" s="209" t="s">
        <v>395</v>
      </c>
      <c r="B47" s="261">
        <v>1.399</v>
      </c>
      <c r="C47">
        <f t="shared" si="0"/>
        <v>23</v>
      </c>
    </row>
    <row r="48" spans="1:3">
      <c r="A48" s="209" t="s">
        <v>396</v>
      </c>
      <c r="B48" s="261">
        <v>1.2330000000000001</v>
      </c>
      <c r="C48">
        <f t="shared" si="0"/>
        <v>11</v>
      </c>
    </row>
    <row r="49" spans="1:3">
      <c r="A49" s="209" t="s">
        <v>397</v>
      </c>
      <c r="B49" s="261">
        <v>4.0540000000000003</v>
      </c>
      <c r="C49">
        <f t="shared" si="0"/>
        <v>87</v>
      </c>
    </row>
    <row r="50" spans="1:3">
      <c r="A50" s="209" t="s">
        <v>398</v>
      </c>
      <c r="B50" s="261">
        <v>1.298</v>
      </c>
      <c r="C50">
        <f t="shared" si="0"/>
        <v>13</v>
      </c>
    </row>
    <row r="51" spans="1:3">
      <c r="A51" s="209" t="s">
        <v>399</v>
      </c>
      <c r="B51" s="261">
        <v>1.8779999999999999</v>
      </c>
      <c r="C51">
        <f t="shared" si="0"/>
        <v>38</v>
      </c>
    </row>
    <row r="52" spans="1:3">
      <c r="A52" s="209" t="s">
        <v>400</v>
      </c>
      <c r="B52" s="261">
        <v>2.8980000000000001</v>
      </c>
      <c r="C52">
        <f t="shared" si="0"/>
        <v>73</v>
      </c>
    </row>
    <row r="53" spans="1:3">
      <c r="A53" s="209" t="s">
        <v>401</v>
      </c>
      <c r="B53" s="261">
        <v>1.129</v>
      </c>
      <c r="C53">
        <f t="shared" si="0"/>
        <v>9</v>
      </c>
    </row>
    <row r="54" spans="1:3">
      <c r="A54" s="209" t="s">
        <v>402</v>
      </c>
      <c r="B54" s="261">
        <v>1.3480000000000001</v>
      </c>
      <c r="C54">
        <f t="shared" si="0"/>
        <v>20</v>
      </c>
    </row>
    <row r="55" spans="1:3">
      <c r="A55" s="209" t="s">
        <v>403</v>
      </c>
      <c r="B55" s="261">
        <v>1.3360000000000001</v>
      </c>
      <c r="C55">
        <f t="shared" si="0"/>
        <v>18</v>
      </c>
    </row>
    <row r="56" spans="1:3">
      <c r="A56" s="209" t="s">
        <v>404</v>
      </c>
      <c r="B56" s="261">
        <v>2.9929999999999999</v>
      </c>
      <c r="C56">
        <f t="shared" si="0"/>
        <v>77</v>
      </c>
    </row>
    <row r="57" spans="1:3">
      <c r="A57" s="209" t="s">
        <v>405</v>
      </c>
      <c r="B57" s="261">
        <v>4.1680000000000001</v>
      </c>
      <c r="C57">
        <f t="shared" si="0"/>
        <v>89</v>
      </c>
    </row>
    <row r="58" spans="1:3">
      <c r="A58" s="209" t="s">
        <v>406</v>
      </c>
      <c r="B58" s="261">
        <v>2.1179999999999999</v>
      </c>
      <c r="C58">
        <f t="shared" si="0"/>
        <v>45</v>
      </c>
    </row>
    <row r="59" spans="1:3">
      <c r="A59" s="209" t="s">
        <v>407</v>
      </c>
      <c r="B59" s="261">
        <v>4.0640000000000001</v>
      </c>
      <c r="C59">
        <f t="shared" si="0"/>
        <v>88</v>
      </c>
    </row>
    <row r="60" spans="1:3">
      <c r="A60" s="209" t="s">
        <v>408</v>
      </c>
      <c r="B60" s="261">
        <v>2.754</v>
      </c>
      <c r="C60">
        <f t="shared" si="0"/>
        <v>68</v>
      </c>
    </row>
    <row r="61" spans="1:3">
      <c r="A61" s="209" t="s">
        <v>409</v>
      </c>
      <c r="B61" s="261">
        <v>2.3170000000000002</v>
      </c>
      <c r="C61">
        <f t="shared" si="0"/>
        <v>52</v>
      </c>
    </row>
    <row r="62" spans="1:3">
      <c r="A62" s="209" t="s">
        <v>410</v>
      </c>
      <c r="B62" s="261">
        <v>1.393</v>
      </c>
      <c r="C62">
        <f t="shared" si="0"/>
        <v>22</v>
      </c>
    </row>
    <row r="63" spans="1:3">
      <c r="A63" s="209" t="s">
        <v>411</v>
      </c>
      <c r="B63" s="261">
        <v>1.306</v>
      </c>
      <c r="C63">
        <f t="shared" si="0"/>
        <v>14</v>
      </c>
    </row>
    <row r="64" spans="1:3">
      <c r="A64" s="209" t="s">
        <v>412</v>
      </c>
      <c r="B64" s="261">
        <v>1.6180000000000001</v>
      </c>
      <c r="C64">
        <f t="shared" si="0"/>
        <v>29</v>
      </c>
    </row>
    <row r="65" spans="1:3">
      <c r="A65" s="209" t="s">
        <v>413</v>
      </c>
      <c r="B65" s="261">
        <v>2.395</v>
      </c>
      <c r="C65">
        <f t="shared" si="0"/>
        <v>53</v>
      </c>
    </row>
    <row r="66" spans="1:3">
      <c r="A66" s="209" t="s">
        <v>414</v>
      </c>
      <c r="B66" s="261">
        <v>0.75700000000000001</v>
      </c>
      <c r="C66">
        <f t="shared" si="0"/>
        <v>1</v>
      </c>
    </row>
    <row r="67" spans="1:3">
      <c r="A67" s="209" t="s">
        <v>415</v>
      </c>
      <c r="B67" s="261">
        <v>2.5099999999999998</v>
      </c>
      <c r="C67">
        <f t="shared" si="0"/>
        <v>59</v>
      </c>
    </row>
    <row r="68" spans="1:3">
      <c r="A68" s="209" t="s">
        <v>416</v>
      </c>
      <c r="B68" s="261">
        <v>2.5249999999999999</v>
      </c>
      <c r="C68">
        <f t="shared" si="0"/>
        <v>60</v>
      </c>
    </row>
    <row r="69" spans="1:3">
      <c r="A69" s="209" t="s">
        <v>417</v>
      </c>
      <c r="B69" s="261">
        <v>1.722</v>
      </c>
      <c r="C69">
        <f t="shared" si="0"/>
        <v>34</v>
      </c>
    </row>
    <row r="70" spans="1:3">
      <c r="A70" s="209" t="s">
        <v>418</v>
      </c>
      <c r="B70" s="261">
        <v>2.0249999999999999</v>
      </c>
      <c r="C70">
        <f t="shared" si="0"/>
        <v>43</v>
      </c>
    </row>
    <row r="71" spans="1:3">
      <c r="A71" s="209" t="s">
        <v>419</v>
      </c>
      <c r="B71" s="261">
        <v>3.3010000000000002</v>
      </c>
      <c r="C71">
        <f t="shared" si="0"/>
        <v>81</v>
      </c>
    </row>
    <row r="72" spans="1:3">
      <c r="A72" s="209" t="s">
        <v>420</v>
      </c>
      <c r="B72" s="261">
        <v>0.86699999999999999</v>
      </c>
      <c r="C72">
        <f t="shared" si="0"/>
        <v>4</v>
      </c>
    </row>
    <row r="73" spans="1:3">
      <c r="A73" s="209" t="s">
        <v>421</v>
      </c>
      <c r="B73" s="261">
        <v>2.1360000000000001</v>
      </c>
      <c r="C73">
        <f t="shared" si="0"/>
        <v>47</v>
      </c>
    </row>
    <row r="74" spans="1:3">
      <c r="A74" s="209" t="s">
        <v>422</v>
      </c>
      <c r="B74" s="261">
        <v>2.4129999999999998</v>
      </c>
      <c r="C74">
        <f t="shared" si="0"/>
        <v>54</v>
      </c>
    </row>
    <row r="75" spans="1:3">
      <c r="A75" s="209" t="s">
        <v>423</v>
      </c>
      <c r="B75" s="261">
        <v>2.2599999999999998</v>
      </c>
      <c r="C75">
        <f t="shared" si="0"/>
        <v>51</v>
      </c>
    </row>
    <row r="76" spans="1:3">
      <c r="A76" s="209" t="s">
        <v>424</v>
      </c>
      <c r="B76" s="261">
        <v>2.5870000000000002</v>
      </c>
      <c r="C76">
        <f t="shared" si="0"/>
        <v>63</v>
      </c>
    </row>
    <row r="77" spans="1:3">
      <c r="A77" s="209" t="s">
        <v>425</v>
      </c>
      <c r="B77" s="261">
        <v>1.9219999999999999</v>
      </c>
      <c r="C77">
        <f t="shared" si="0"/>
        <v>40</v>
      </c>
    </row>
    <row r="78" spans="1:3">
      <c r="A78" s="209" t="s">
        <v>426</v>
      </c>
      <c r="B78" s="261">
        <v>3.7759999999999998</v>
      </c>
      <c r="C78">
        <f t="shared" si="0"/>
        <v>85</v>
      </c>
    </row>
    <row r="79" spans="1:3">
      <c r="A79" s="209" t="s">
        <v>427</v>
      </c>
      <c r="B79" s="261">
        <v>1.605</v>
      </c>
      <c r="C79">
        <f t="shared" si="0"/>
        <v>27</v>
      </c>
    </row>
    <row r="80" spans="1:3">
      <c r="A80" s="209" t="s">
        <v>428</v>
      </c>
      <c r="B80" s="261">
        <v>2.94</v>
      </c>
      <c r="C80">
        <f t="shared" si="0"/>
        <v>74</v>
      </c>
    </row>
    <row r="81" spans="1:3">
      <c r="A81" s="209" t="s">
        <v>429</v>
      </c>
      <c r="B81" s="261">
        <v>1.296</v>
      </c>
      <c r="C81">
        <f t="shared" ref="C81:C110" si="1">RANK(B81,$B$16:$B$110,1)</f>
        <v>12</v>
      </c>
    </row>
    <row r="82" spans="1:3">
      <c r="A82" s="209" t="s">
        <v>430</v>
      </c>
      <c r="B82" s="261">
        <v>2.726</v>
      </c>
      <c r="C82">
        <f t="shared" si="1"/>
        <v>66</v>
      </c>
    </row>
    <row r="83" spans="1:3">
      <c r="A83" s="209" t="s">
        <v>431</v>
      </c>
      <c r="B83" s="261">
        <v>2.9710000000000001</v>
      </c>
      <c r="C83">
        <f t="shared" si="1"/>
        <v>75</v>
      </c>
    </row>
    <row r="84" spans="1:3">
      <c r="A84" s="209" t="s">
        <v>432</v>
      </c>
      <c r="B84" s="261">
        <v>1.0960000000000001</v>
      </c>
      <c r="C84">
        <f t="shared" si="1"/>
        <v>8</v>
      </c>
    </row>
    <row r="85" spans="1:3">
      <c r="A85" s="209" t="s">
        <v>433</v>
      </c>
      <c r="B85" s="261">
        <v>3.4390000000000001</v>
      </c>
      <c r="C85">
        <f t="shared" si="1"/>
        <v>83</v>
      </c>
    </row>
    <row r="86" spans="1:3">
      <c r="A86" s="209" t="s">
        <v>434</v>
      </c>
      <c r="B86" s="261">
        <v>1.4510000000000001</v>
      </c>
      <c r="C86">
        <f t="shared" si="1"/>
        <v>24</v>
      </c>
    </row>
    <row r="87" spans="1:3">
      <c r="A87" s="209" t="s">
        <v>435</v>
      </c>
      <c r="B87" s="261">
        <v>1.611</v>
      </c>
      <c r="C87">
        <f t="shared" si="1"/>
        <v>28</v>
      </c>
    </row>
    <row r="88" spans="1:3">
      <c r="A88" s="209" t="s">
        <v>436</v>
      </c>
      <c r="B88" s="261">
        <v>1.04</v>
      </c>
      <c r="C88">
        <f t="shared" si="1"/>
        <v>7</v>
      </c>
    </row>
    <row r="89" spans="1:3">
      <c r="A89" s="209" t="s">
        <v>437</v>
      </c>
      <c r="B89" s="261">
        <v>3.0920000000000001</v>
      </c>
      <c r="C89">
        <f t="shared" si="1"/>
        <v>79</v>
      </c>
    </row>
    <row r="90" spans="1:3">
      <c r="A90" s="209" t="s">
        <v>438</v>
      </c>
      <c r="B90" s="261">
        <v>1.9650000000000001</v>
      </c>
      <c r="C90">
        <f t="shared" si="1"/>
        <v>41</v>
      </c>
    </row>
    <row r="91" spans="1:3">
      <c r="A91" s="209" t="s">
        <v>439</v>
      </c>
      <c r="B91" s="261">
        <v>2.4929999999999999</v>
      </c>
      <c r="C91">
        <f t="shared" si="1"/>
        <v>58</v>
      </c>
    </row>
    <row r="92" spans="1:3">
      <c r="A92" s="209" t="s">
        <v>440</v>
      </c>
      <c r="B92" s="261">
        <v>2.762</v>
      </c>
      <c r="C92">
        <f t="shared" si="1"/>
        <v>70</v>
      </c>
    </row>
    <row r="93" spans="1:3">
      <c r="A93" s="209" t="s">
        <v>441</v>
      </c>
      <c r="B93" s="261">
        <v>1.859</v>
      </c>
      <c r="C93">
        <f t="shared" si="1"/>
        <v>37</v>
      </c>
    </row>
    <row r="94" spans="1:3">
      <c r="A94" s="209" t="s">
        <v>442</v>
      </c>
      <c r="B94" s="261">
        <v>0.86399999999999999</v>
      </c>
      <c r="C94">
        <f t="shared" si="1"/>
        <v>3</v>
      </c>
    </row>
    <row r="95" spans="1:3">
      <c r="A95" s="209" t="s">
        <v>443</v>
      </c>
      <c r="B95" s="261">
        <v>5.6139999999999999</v>
      </c>
      <c r="C95">
        <f t="shared" si="1"/>
        <v>92</v>
      </c>
    </row>
    <row r="96" spans="1:3">
      <c r="A96" s="209" t="s">
        <v>444</v>
      </c>
      <c r="B96" s="261">
        <v>2.8330000000000002</v>
      </c>
      <c r="C96">
        <f t="shared" si="1"/>
        <v>72</v>
      </c>
    </row>
    <row r="97" spans="1:3">
      <c r="A97" s="209" t="s">
        <v>445</v>
      </c>
      <c r="B97" s="261">
        <v>1.3140000000000001</v>
      </c>
      <c r="C97">
        <f t="shared" si="1"/>
        <v>16</v>
      </c>
    </row>
    <row r="98" spans="1:3">
      <c r="A98" s="209" t="s">
        <v>446</v>
      </c>
      <c r="B98" s="261">
        <v>3.37</v>
      </c>
      <c r="C98">
        <f t="shared" si="1"/>
        <v>82</v>
      </c>
    </row>
    <row r="99" spans="1:3">
      <c r="A99" s="209" t="s">
        <v>447</v>
      </c>
      <c r="B99" s="261">
        <v>4.22</v>
      </c>
      <c r="C99">
        <f t="shared" si="1"/>
        <v>90</v>
      </c>
    </row>
    <row r="100" spans="1:3">
      <c r="A100" s="209" t="s">
        <v>448</v>
      </c>
      <c r="B100" s="261">
        <v>1.591</v>
      </c>
      <c r="C100">
        <f t="shared" si="1"/>
        <v>26</v>
      </c>
    </row>
    <row r="101" spans="1:3">
      <c r="A101" s="209" t="s">
        <v>449</v>
      </c>
      <c r="B101" s="261">
        <v>1.718</v>
      </c>
      <c r="C101">
        <f t="shared" si="1"/>
        <v>32</v>
      </c>
    </row>
    <row r="102" spans="1:3">
      <c r="A102" s="209" t="s">
        <v>450</v>
      </c>
      <c r="B102" s="261">
        <v>5.7089999999999996</v>
      </c>
      <c r="C102">
        <f t="shared" si="1"/>
        <v>93</v>
      </c>
    </row>
    <row r="103" spans="1:3">
      <c r="A103" s="209" t="s">
        <v>451</v>
      </c>
      <c r="B103" s="261">
        <v>7.1950000000000003</v>
      </c>
      <c r="C103">
        <f t="shared" si="1"/>
        <v>95</v>
      </c>
    </row>
    <row r="104" spans="1:3">
      <c r="A104" s="209" t="s">
        <v>452</v>
      </c>
      <c r="B104" s="261">
        <v>1.887</v>
      </c>
      <c r="C104">
        <f t="shared" si="1"/>
        <v>39</v>
      </c>
    </row>
    <row r="105" spans="1:3">
      <c r="A105" s="209" t="s">
        <v>453</v>
      </c>
      <c r="B105" s="261">
        <v>1.3460000000000001</v>
      </c>
      <c r="C105">
        <f t="shared" si="1"/>
        <v>19</v>
      </c>
    </row>
    <row r="106" spans="1:3">
      <c r="A106" s="209" t="s">
        <v>454</v>
      </c>
      <c r="B106" s="261">
        <v>2.1890000000000001</v>
      </c>
      <c r="C106">
        <f t="shared" si="1"/>
        <v>50</v>
      </c>
    </row>
    <row r="107" spans="1:3">
      <c r="A107" s="209" t="s">
        <v>455</v>
      </c>
      <c r="B107" s="261">
        <v>1.194</v>
      </c>
      <c r="C107">
        <f t="shared" si="1"/>
        <v>10</v>
      </c>
    </row>
    <row r="108" spans="1:3">
      <c r="A108" s="209" t="s">
        <v>456</v>
      </c>
      <c r="B108" s="261">
        <v>2.7530000000000001</v>
      </c>
      <c r="C108">
        <f t="shared" si="1"/>
        <v>67</v>
      </c>
    </row>
    <row r="109" spans="1:3">
      <c r="A109" s="209" t="s">
        <v>457</v>
      </c>
      <c r="B109" s="261">
        <v>2.1539999999999999</v>
      </c>
      <c r="C109">
        <f t="shared" si="1"/>
        <v>48</v>
      </c>
    </row>
    <row r="110" spans="1:3">
      <c r="A110" s="209" t="s">
        <v>458</v>
      </c>
      <c r="B110" s="261">
        <v>2.6949999999999998</v>
      </c>
      <c r="C110">
        <f t="shared" si="1"/>
        <v>65</v>
      </c>
    </row>
    <row r="112" spans="1:3">
      <c r="A112" s="209" t="s">
        <v>484</v>
      </c>
      <c r="B112" s="284">
        <v>1.47</v>
      </c>
    </row>
    <row r="113" spans="1:2">
      <c r="A113" s="209" t="s">
        <v>3</v>
      </c>
      <c r="B113" s="261">
        <f>AVERAGE(B16:B110)</f>
        <v>2.364126315789473</v>
      </c>
    </row>
  </sheetData>
  <mergeCells count="9">
    <mergeCell ref="B10:D10"/>
    <mergeCell ref="A11:A13"/>
    <mergeCell ref="B11:D13"/>
    <mergeCell ref="B1:D1"/>
    <mergeCell ref="B2:D2"/>
    <mergeCell ref="A3:A7"/>
    <mergeCell ref="B3:D7"/>
    <mergeCell ref="B8:D8"/>
    <mergeCell ref="B9:D9"/>
  </mergeCells>
  <hyperlinks>
    <hyperlink ref="B9:D9" r:id="rId1" location="state:all;year:2022" display="U.S. Federal Reserve" xr:uid="{93FBAD21-564F-49FE-A42D-56E442C509B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D90E-4495-4F14-BAB8-809DD21D9B0A}">
  <sheetPr>
    <tabColor theme="6"/>
  </sheetPr>
  <dimension ref="A1:D113"/>
  <sheetViews>
    <sheetView workbookViewId="0">
      <selection activeCell="B27" sqref="B27"/>
    </sheetView>
  </sheetViews>
  <sheetFormatPr defaultRowHeight="12.75"/>
  <cols>
    <col min="1" max="1" width="22.42578125" customWidth="1"/>
    <col min="2" max="2" width="15.5703125" customWidth="1"/>
  </cols>
  <sheetData>
    <row r="1" spans="1:4">
      <c r="A1" s="168" t="s">
        <v>189</v>
      </c>
      <c r="B1" s="568" t="s">
        <v>193</v>
      </c>
      <c r="C1" s="569"/>
      <c r="D1" s="570"/>
    </row>
    <row r="2" spans="1:4">
      <c r="A2" s="168" t="s">
        <v>194</v>
      </c>
      <c r="B2" s="538" t="s">
        <v>179</v>
      </c>
      <c r="C2" s="566"/>
      <c r="D2" s="567"/>
    </row>
    <row r="3" spans="1:4">
      <c r="A3" s="579" t="s">
        <v>196</v>
      </c>
      <c r="B3" s="514" t="s">
        <v>489</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490</v>
      </c>
      <c r="C8" s="590"/>
      <c r="D8" s="591"/>
    </row>
    <row r="9" spans="1:4">
      <c r="A9" s="323" t="s">
        <v>200</v>
      </c>
      <c r="B9" s="598" t="s">
        <v>51</v>
      </c>
      <c r="C9" s="598"/>
      <c r="D9" s="598"/>
    </row>
    <row r="10" spans="1:4">
      <c r="A10" s="338" t="s">
        <v>314</v>
      </c>
      <c r="B10" s="582">
        <v>2021</v>
      </c>
      <c r="C10" s="536"/>
      <c r="D10" s="537"/>
    </row>
    <row r="11" spans="1:4">
      <c r="A11" s="511" t="s">
        <v>202</v>
      </c>
      <c r="B11" s="514" t="s">
        <v>491</v>
      </c>
      <c r="C11" s="515"/>
      <c r="D11" s="516"/>
    </row>
    <row r="12" spans="1:4">
      <c r="A12" s="578"/>
      <c r="B12" s="517"/>
      <c r="C12" s="518"/>
      <c r="D12" s="519"/>
    </row>
    <row r="13" spans="1:4">
      <c r="A13" s="513"/>
      <c r="B13" s="520"/>
      <c r="C13" s="521"/>
      <c r="D13" s="522"/>
    </row>
    <row r="16" spans="1:4" ht="36.75" customHeight="1">
      <c r="B16" s="432" t="s">
        <v>492</v>
      </c>
      <c r="C16" s="440" t="s">
        <v>927</v>
      </c>
    </row>
    <row r="17" spans="1:3">
      <c r="A17" s="209" t="s">
        <v>364</v>
      </c>
      <c r="B17">
        <v>689</v>
      </c>
      <c r="C17">
        <f>RANK(B17,$B$17:$B$111)</f>
        <v>27</v>
      </c>
    </row>
    <row r="18" spans="1:3">
      <c r="A18" s="209" t="s">
        <v>365</v>
      </c>
      <c r="B18">
        <v>668</v>
      </c>
      <c r="C18">
        <f t="shared" ref="C18:C81" si="0">RANK(B18,$B$17:$B$111)</f>
        <v>80</v>
      </c>
    </row>
    <row r="19" spans="1:3">
      <c r="A19" s="209" t="s">
        <v>366</v>
      </c>
      <c r="B19">
        <v>667</v>
      </c>
      <c r="C19">
        <f t="shared" si="0"/>
        <v>82</v>
      </c>
    </row>
    <row r="20" spans="1:3">
      <c r="A20" s="209" t="s">
        <v>367</v>
      </c>
      <c r="B20">
        <v>667</v>
      </c>
      <c r="C20">
        <f t="shared" si="0"/>
        <v>82</v>
      </c>
    </row>
    <row r="21" spans="1:3">
      <c r="A21" s="209" t="s">
        <v>368</v>
      </c>
      <c r="B21">
        <v>716</v>
      </c>
      <c r="C21">
        <f t="shared" si="0"/>
        <v>8</v>
      </c>
    </row>
    <row r="22" spans="1:3">
      <c r="A22" s="209" t="s">
        <v>369</v>
      </c>
      <c r="B22">
        <v>686</v>
      </c>
      <c r="C22">
        <f t="shared" si="0"/>
        <v>31</v>
      </c>
    </row>
    <row r="23" spans="1:3">
      <c r="A23" s="209" t="s">
        <v>370</v>
      </c>
      <c r="B23">
        <v>655</v>
      </c>
      <c r="C23">
        <f t="shared" si="0"/>
        <v>93</v>
      </c>
    </row>
    <row r="24" spans="1:3">
      <c r="A24" s="209" t="s">
        <v>371</v>
      </c>
      <c r="B24">
        <v>676</v>
      </c>
      <c r="C24">
        <f t="shared" si="0"/>
        <v>52</v>
      </c>
    </row>
    <row r="25" spans="1:3">
      <c r="A25" s="209" t="s">
        <v>372</v>
      </c>
      <c r="B25">
        <v>673</v>
      </c>
      <c r="C25">
        <f t="shared" si="0"/>
        <v>68</v>
      </c>
    </row>
    <row r="26" spans="1:3">
      <c r="A26" s="209" t="s">
        <v>373</v>
      </c>
      <c r="B26">
        <v>675</v>
      </c>
      <c r="C26">
        <f t="shared" si="0"/>
        <v>55</v>
      </c>
    </row>
    <row r="27" spans="1:3">
      <c r="A27" s="209" t="s">
        <v>374</v>
      </c>
      <c r="B27">
        <v>712</v>
      </c>
      <c r="C27">
        <f t="shared" si="0"/>
        <v>11</v>
      </c>
    </row>
    <row r="28" spans="1:3">
      <c r="A28" s="209" t="s">
        <v>375</v>
      </c>
      <c r="B28">
        <v>689</v>
      </c>
      <c r="C28">
        <f t="shared" si="0"/>
        <v>27</v>
      </c>
    </row>
    <row r="29" spans="1:3">
      <c r="A29" s="209" t="s">
        <v>376</v>
      </c>
      <c r="B29">
        <v>675</v>
      </c>
      <c r="C29">
        <f t="shared" si="0"/>
        <v>55</v>
      </c>
    </row>
    <row r="30" spans="1:3">
      <c r="A30" s="209" t="s">
        <v>377</v>
      </c>
      <c r="B30">
        <v>675</v>
      </c>
      <c r="C30">
        <f t="shared" si="0"/>
        <v>55</v>
      </c>
    </row>
    <row r="31" spans="1:3">
      <c r="A31" s="209" t="s">
        <v>378</v>
      </c>
      <c r="B31">
        <v>662</v>
      </c>
      <c r="C31">
        <f t="shared" si="0"/>
        <v>88</v>
      </c>
    </row>
    <row r="32" spans="1:3">
      <c r="A32" s="209" t="s">
        <v>379</v>
      </c>
      <c r="B32">
        <v>675</v>
      </c>
      <c r="C32">
        <f t="shared" si="0"/>
        <v>55</v>
      </c>
    </row>
    <row r="33" spans="1:3">
      <c r="A33" s="209" t="s">
        <v>380</v>
      </c>
      <c r="B33">
        <v>680</v>
      </c>
      <c r="C33">
        <f t="shared" si="0"/>
        <v>41</v>
      </c>
    </row>
    <row r="34" spans="1:3">
      <c r="A34" s="209" t="s">
        <v>381</v>
      </c>
      <c r="B34">
        <v>733</v>
      </c>
      <c r="C34">
        <f t="shared" si="0"/>
        <v>2</v>
      </c>
    </row>
    <row r="35" spans="1:3">
      <c r="A35" s="209" t="s">
        <v>382</v>
      </c>
      <c r="B35">
        <v>699</v>
      </c>
      <c r="C35">
        <f t="shared" si="0"/>
        <v>17</v>
      </c>
    </row>
    <row r="36" spans="1:3">
      <c r="A36" s="209" t="s">
        <v>383</v>
      </c>
      <c r="B36">
        <v>680</v>
      </c>
      <c r="C36">
        <f t="shared" si="0"/>
        <v>41</v>
      </c>
    </row>
    <row r="37" spans="1:3">
      <c r="A37" s="209" t="s">
        <v>384</v>
      </c>
      <c r="B37">
        <v>675</v>
      </c>
      <c r="C37">
        <f t="shared" si="0"/>
        <v>55</v>
      </c>
    </row>
    <row r="38" spans="1:3">
      <c r="A38" s="209" t="s">
        <v>385</v>
      </c>
      <c r="B38">
        <v>697</v>
      </c>
      <c r="C38">
        <f t="shared" si="0"/>
        <v>19</v>
      </c>
    </row>
    <row r="39" spans="1:3">
      <c r="A39" s="209" t="s">
        <v>386</v>
      </c>
      <c r="B39">
        <v>659</v>
      </c>
      <c r="C39">
        <f t="shared" si="0"/>
        <v>92</v>
      </c>
    </row>
    <row r="40" spans="1:3">
      <c r="A40" s="209" t="s">
        <v>387</v>
      </c>
      <c r="B40">
        <v>719</v>
      </c>
      <c r="C40">
        <f t="shared" si="0"/>
        <v>5</v>
      </c>
    </row>
    <row r="41" spans="1:3">
      <c r="A41" s="209" t="s">
        <v>388</v>
      </c>
      <c r="B41">
        <v>675</v>
      </c>
      <c r="C41">
        <f t="shared" si="0"/>
        <v>55</v>
      </c>
    </row>
    <row r="42" spans="1:3">
      <c r="A42" s="209" t="s">
        <v>389</v>
      </c>
      <c r="B42">
        <v>696</v>
      </c>
      <c r="C42">
        <f t="shared" si="0"/>
        <v>21</v>
      </c>
    </row>
    <row r="43" spans="1:3">
      <c r="A43" s="209" t="s">
        <v>390</v>
      </c>
      <c r="B43">
        <v>672</v>
      </c>
      <c r="C43">
        <f t="shared" si="0"/>
        <v>71</v>
      </c>
    </row>
    <row r="44" spans="1:3">
      <c r="A44" s="209" t="s">
        <v>391</v>
      </c>
      <c r="B44">
        <v>694</v>
      </c>
      <c r="C44">
        <f t="shared" si="0"/>
        <v>22</v>
      </c>
    </row>
    <row r="45" spans="1:3">
      <c r="A45" s="209" t="s">
        <v>392</v>
      </c>
      <c r="B45">
        <v>677</v>
      </c>
      <c r="C45">
        <f t="shared" si="0"/>
        <v>47</v>
      </c>
    </row>
    <row r="46" spans="1:3">
      <c r="A46" s="209" t="s">
        <v>393</v>
      </c>
      <c r="B46">
        <v>683</v>
      </c>
      <c r="C46">
        <f t="shared" si="0"/>
        <v>34</v>
      </c>
    </row>
    <row r="47" spans="1:3">
      <c r="A47" s="209" t="s">
        <v>394</v>
      </c>
      <c r="B47">
        <v>676</v>
      </c>
      <c r="C47">
        <f t="shared" si="0"/>
        <v>52</v>
      </c>
    </row>
    <row r="48" spans="1:3">
      <c r="A48" s="209" t="s">
        <v>395</v>
      </c>
      <c r="B48">
        <v>672</v>
      </c>
      <c r="C48">
        <f t="shared" si="0"/>
        <v>71</v>
      </c>
    </row>
    <row r="49" spans="1:3">
      <c r="A49" s="209" t="s">
        <v>396</v>
      </c>
      <c r="B49">
        <v>701</v>
      </c>
      <c r="C49">
        <f t="shared" si="0"/>
        <v>13</v>
      </c>
    </row>
    <row r="50" spans="1:3">
      <c r="A50" s="209" t="s">
        <v>397</v>
      </c>
      <c r="B50">
        <v>669</v>
      </c>
      <c r="C50">
        <f t="shared" si="0"/>
        <v>79</v>
      </c>
    </row>
    <row r="51" spans="1:3">
      <c r="A51" s="209" t="s">
        <v>398</v>
      </c>
      <c r="B51">
        <v>660</v>
      </c>
      <c r="C51">
        <f t="shared" si="0"/>
        <v>90</v>
      </c>
    </row>
    <row r="52" spans="1:3">
      <c r="A52" s="209" t="s">
        <v>399</v>
      </c>
      <c r="B52">
        <v>689</v>
      </c>
      <c r="C52">
        <f t="shared" si="0"/>
        <v>27</v>
      </c>
    </row>
    <row r="53" spans="1:3">
      <c r="A53" s="209" t="s">
        <v>400</v>
      </c>
      <c r="B53">
        <v>679</v>
      </c>
      <c r="C53">
        <f t="shared" si="0"/>
        <v>44</v>
      </c>
    </row>
    <row r="54" spans="1:3">
      <c r="A54" s="209" t="s">
        <v>401</v>
      </c>
      <c r="B54">
        <v>662</v>
      </c>
      <c r="C54">
        <f t="shared" si="0"/>
        <v>88</v>
      </c>
    </row>
    <row r="55" spans="1:3">
      <c r="A55" s="209" t="s">
        <v>402</v>
      </c>
      <c r="B55">
        <v>675</v>
      </c>
      <c r="C55">
        <f t="shared" si="0"/>
        <v>55</v>
      </c>
    </row>
    <row r="56" spans="1:3">
      <c r="A56" s="209" t="s">
        <v>403</v>
      </c>
      <c r="B56">
        <v>680</v>
      </c>
      <c r="C56">
        <f t="shared" si="0"/>
        <v>41</v>
      </c>
    </row>
    <row r="57" spans="1:3">
      <c r="A57" s="209" t="s">
        <v>404</v>
      </c>
      <c r="B57">
        <v>673</v>
      </c>
      <c r="C57">
        <f t="shared" si="0"/>
        <v>68</v>
      </c>
    </row>
    <row r="58" spans="1:3">
      <c r="A58" s="209" t="s">
        <v>405</v>
      </c>
      <c r="B58">
        <v>685</v>
      </c>
      <c r="C58">
        <f t="shared" si="0"/>
        <v>33</v>
      </c>
    </row>
    <row r="59" spans="1:3">
      <c r="A59" s="209" t="s">
        <v>406</v>
      </c>
      <c r="B59">
        <v>692</v>
      </c>
      <c r="C59">
        <f t="shared" si="0"/>
        <v>25</v>
      </c>
    </row>
    <row r="60" spans="1:3">
      <c r="A60" s="209" t="s">
        <v>407</v>
      </c>
      <c r="B60">
        <v>679</v>
      </c>
      <c r="C60">
        <f t="shared" si="0"/>
        <v>44</v>
      </c>
    </row>
    <row r="61" spans="1:3">
      <c r="A61" s="209" t="s">
        <v>408</v>
      </c>
      <c r="B61">
        <v>687</v>
      </c>
      <c r="C61">
        <f t="shared" si="0"/>
        <v>30</v>
      </c>
    </row>
    <row r="62" spans="1:3">
      <c r="A62" s="209" t="s">
        <v>409</v>
      </c>
      <c r="B62">
        <v>672</v>
      </c>
      <c r="C62">
        <f t="shared" si="0"/>
        <v>71</v>
      </c>
    </row>
    <row r="63" spans="1:3">
      <c r="A63" s="209" t="s">
        <v>410</v>
      </c>
      <c r="B63">
        <v>714</v>
      </c>
      <c r="C63">
        <f t="shared" si="0"/>
        <v>9</v>
      </c>
    </row>
    <row r="64" spans="1:3">
      <c r="A64" s="209" t="s">
        <v>411</v>
      </c>
      <c r="B64">
        <v>616</v>
      </c>
      <c r="C64">
        <f t="shared" si="0"/>
        <v>95</v>
      </c>
    </row>
    <row r="65" spans="1:3">
      <c r="A65" s="209" t="s">
        <v>412</v>
      </c>
      <c r="B65">
        <v>648</v>
      </c>
      <c r="C65">
        <f t="shared" si="0"/>
        <v>94</v>
      </c>
    </row>
    <row r="66" spans="1:3">
      <c r="A66" s="209" t="s">
        <v>413</v>
      </c>
      <c r="B66">
        <v>677</v>
      </c>
      <c r="C66">
        <f t="shared" si="0"/>
        <v>47</v>
      </c>
    </row>
    <row r="67" spans="1:3">
      <c r="A67" s="209" t="s">
        <v>414</v>
      </c>
      <c r="B67">
        <v>677</v>
      </c>
      <c r="C67">
        <f t="shared" si="0"/>
        <v>47</v>
      </c>
    </row>
    <row r="68" spans="1:3">
      <c r="A68" s="209" t="s">
        <v>415</v>
      </c>
      <c r="B68">
        <v>681</v>
      </c>
      <c r="C68">
        <f t="shared" si="0"/>
        <v>39</v>
      </c>
    </row>
    <row r="69" spans="1:3">
      <c r="A69" s="209" t="s">
        <v>416</v>
      </c>
      <c r="B69">
        <v>733</v>
      </c>
      <c r="C69">
        <f t="shared" si="0"/>
        <v>2</v>
      </c>
    </row>
    <row r="70" spans="1:3">
      <c r="A70" s="209" t="s">
        <v>417</v>
      </c>
      <c r="B70">
        <v>672</v>
      </c>
      <c r="C70">
        <f t="shared" si="0"/>
        <v>71</v>
      </c>
    </row>
    <row r="71" spans="1:3">
      <c r="A71" s="209" t="s">
        <v>418</v>
      </c>
      <c r="B71">
        <v>672</v>
      </c>
      <c r="C71">
        <f t="shared" si="0"/>
        <v>71</v>
      </c>
    </row>
    <row r="72" spans="1:3">
      <c r="A72" s="209" t="s">
        <v>419</v>
      </c>
      <c r="B72">
        <v>668</v>
      </c>
      <c r="C72">
        <f t="shared" si="0"/>
        <v>80</v>
      </c>
    </row>
    <row r="73" spans="1:3">
      <c r="A73" s="209" t="s">
        <v>420</v>
      </c>
      <c r="B73">
        <v>675</v>
      </c>
      <c r="C73">
        <f t="shared" si="0"/>
        <v>55</v>
      </c>
    </row>
    <row r="74" spans="1:3">
      <c r="A74" s="209" t="s">
        <v>421</v>
      </c>
      <c r="B74">
        <v>673</v>
      </c>
      <c r="C74">
        <f t="shared" si="0"/>
        <v>68</v>
      </c>
    </row>
    <row r="75" spans="1:3">
      <c r="A75" s="209" t="s">
        <v>422</v>
      </c>
      <c r="B75">
        <v>676</v>
      </c>
      <c r="C75">
        <f t="shared" si="0"/>
        <v>52</v>
      </c>
    </row>
    <row r="76" spans="1:3">
      <c r="A76" s="209" t="s">
        <v>423</v>
      </c>
      <c r="B76">
        <v>702</v>
      </c>
      <c r="C76">
        <f t="shared" si="0"/>
        <v>12</v>
      </c>
    </row>
    <row r="77" spans="1:3">
      <c r="A77" s="209" t="s">
        <v>424</v>
      </c>
      <c r="B77">
        <v>675</v>
      </c>
      <c r="C77">
        <f t="shared" si="0"/>
        <v>55</v>
      </c>
    </row>
    <row r="78" spans="1:3">
      <c r="A78" s="209" t="s">
        <v>425</v>
      </c>
      <c r="B78">
        <v>683</v>
      </c>
      <c r="C78">
        <f t="shared" si="0"/>
        <v>34</v>
      </c>
    </row>
    <row r="79" spans="1:3">
      <c r="A79" s="209" t="s">
        <v>426</v>
      </c>
      <c r="B79">
        <v>677</v>
      </c>
      <c r="C79">
        <f t="shared" si="0"/>
        <v>47</v>
      </c>
    </row>
    <row r="80" spans="1:3">
      <c r="A80" s="209" t="s">
        <v>427</v>
      </c>
      <c r="B80">
        <v>713</v>
      </c>
      <c r="C80">
        <f t="shared" si="0"/>
        <v>10</v>
      </c>
    </row>
    <row r="81" spans="1:3">
      <c r="A81" s="209" t="s">
        <v>428</v>
      </c>
      <c r="B81">
        <v>660</v>
      </c>
      <c r="C81">
        <f t="shared" si="0"/>
        <v>90</v>
      </c>
    </row>
    <row r="82" spans="1:3">
      <c r="A82" s="209" t="s">
        <v>429</v>
      </c>
      <c r="B82">
        <v>671</v>
      </c>
      <c r="C82">
        <f t="shared" ref="C82:C111" si="1">RANK(B82,$B$17:$B$111)</f>
        <v>77</v>
      </c>
    </row>
    <row r="83" spans="1:3">
      <c r="A83" s="209" t="s">
        <v>430</v>
      </c>
      <c r="B83">
        <v>683</v>
      </c>
      <c r="C83">
        <f t="shared" si="1"/>
        <v>34</v>
      </c>
    </row>
    <row r="84" spans="1:3">
      <c r="A84" s="209" t="s">
        <v>431</v>
      </c>
      <c r="B84">
        <v>693</v>
      </c>
      <c r="C84">
        <f t="shared" si="1"/>
        <v>23</v>
      </c>
    </row>
    <row r="85" spans="1:3">
      <c r="A85" s="209" t="s">
        <v>432</v>
      </c>
      <c r="B85">
        <v>719</v>
      </c>
      <c r="C85">
        <f t="shared" si="1"/>
        <v>5</v>
      </c>
    </row>
    <row r="86" spans="1:3">
      <c r="A86" s="209" t="s">
        <v>433</v>
      </c>
      <c r="B86">
        <v>675</v>
      </c>
      <c r="C86">
        <f t="shared" si="1"/>
        <v>55</v>
      </c>
    </row>
    <row r="87" spans="1:3">
      <c r="A87" s="209" t="s">
        <v>434</v>
      </c>
      <c r="B87">
        <v>693</v>
      </c>
      <c r="C87">
        <f t="shared" si="1"/>
        <v>23</v>
      </c>
    </row>
    <row r="88" spans="1:3">
      <c r="A88" s="209" t="s">
        <v>435</v>
      </c>
      <c r="B88">
        <v>672</v>
      </c>
      <c r="C88">
        <f t="shared" si="1"/>
        <v>71</v>
      </c>
    </row>
    <row r="89" spans="1:3">
      <c r="A89" s="209" t="s">
        <v>436</v>
      </c>
      <c r="B89">
        <v>697</v>
      </c>
      <c r="C89">
        <f t="shared" si="1"/>
        <v>19</v>
      </c>
    </row>
    <row r="90" spans="1:3">
      <c r="A90" s="209" t="s">
        <v>437</v>
      </c>
      <c r="B90">
        <v>701</v>
      </c>
      <c r="C90">
        <f t="shared" si="1"/>
        <v>13</v>
      </c>
    </row>
    <row r="91" spans="1:3">
      <c r="A91" s="209" t="s">
        <v>438</v>
      </c>
      <c r="B91">
        <v>699</v>
      </c>
      <c r="C91">
        <f t="shared" si="1"/>
        <v>17</v>
      </c>
    </row>
    <row r="92" spans="1:3">
      <c r="A92" s="209" t="s">
        <v>439</v>
      </c>
      <c r="B92">
        <v>664</v>
      </c>
      <c r="C92">
        <f t="shared" si="1"/>
        <v>86</v>
      </c>
    </row>
    <row r="93" spans="1:3">
      <c r="A93" s="209" t="s">
        <v>440</v>
      </c>
      <c r="B93">
        <v>682</v>
      </c>
      <c r="C93">
        <f t="shared" si="1"/>
        <v>37</v>
      </c>
    </row>
    <row r="94" spans="1:3">
      <c r="A94" s="209" t="s">
        <v>441</v>
      </c>
      <c r="B94">
        <v>677</v>
      </c>
      <c r="C94">
        <f t="shared" si="1"/>
        <v>47</v>
      </c>
    </row>
    <row r="95" spans="1:3">
      <c r="A95" s="209" t="s">
        <v>442</v>
      </c>
      <c r="B95">
        <v>665</v>
      </c>
      <c r="C95">
        <f t="shared" si="1"/>
        <v>85</v>
      </c>
    </row>
    <row r="96" spans="1:3">
      <c r="A96" s="209" t="s">
        <v>443</v>
      </c>
      <c r="B96">
        <v>681</v>
      </c>
      <c r="C96">
        <f t="shared" si="1"/>
        <v>39</v>
      </c>
    </row>
    <row r="97" spans="1:3">
      <c r="A97" s="209" t="s">
        <v>444</v>
      </c>
      <c r="B97">
        <v>700</v>
      </c>
      <c r="C97">
        <f t="shared" si="1"/>
        <v>16</v>
      </c>
    </row>
    <row r="98" spans="1:3">
      <c r="A98" s="209" t="s">
        <v>445</v>
      </c>
      <c r="B98">
        <v>691</v>
      </c>
      <c r="C98">
        <f t="shared" si="1"/>
        <v>26</v>
      </c>
    </row>
    <row r="99" spans="1:3">
      <c r="A99" s="209" t="s">
        <v>446</v>
      </c>
      <c r="B99">
        <v>717</v>
      </c>
      <c r="C99">
        <f t="shared" si="1"/>
        <v>7</v>
      </c>
    </row>
    <row r="100" spans="1:3">
      <c r="A100" s="209" t="s">
        <v>447</v>
      </c>
      <c r="B100">
        <v>682</v>
      </c>
      <c r="C100">
        <f t="shared" si="1"/>
        <v>37</v>
      </c>
    </row>
    <row r="101" spans="1:3">
      <c r="A101" s="209" t="s">
        <v>448</v>
      </c>
      <c r="B101">
        <v>671</v>
      </c>
      <c r="C101">
        <f t="shared" si="1"/>
        <v>77</v>
      </c>
    </row>
    <row r="102" spans="1:3">
      <c r="A102" s="209" t="s">
        <v>449</v>
      </c>
      <c r="B102">
        <v>686</v>
      </c>
      <c r="C102">
        <f t="shared" si="1"/>
        <v>31</v>
      </c>
    </row>
    <row r="103" spans="1:3">
      <c r="A103" s="209" t="s">
        <v>450</v>
      </c>
      <c r="B103">
        <v>664</v>
      </c>
      <c r="C103">
        <f t="shared" si="1"/>
        <v>86</v>
      </c>
    </row>
    <row r="104" spans="1:3">
      <c r="A104" s="209" t="s">
        <v>451</v>
      </c>
      <c r="B104">
        <v>667</v>
      </c>
      <c r="C104">
        <f t="shared" si="1"/>
        <v>82</v>
      </c>
    </row>
    <row r="105" spans="1:3">
      <c r="A105" s="209" t="s">
        <v>452</v>
      </c>
      <c r="B105">
        <v>675</v>
      </c>
      <c r="C105">
        <f t="shared" si="1"/>
        <v>55</v>
      </c>
    </row>
    <row r="106" spans="1:3">
      <c r="A106" s="209" t="s">
        <v>453</v>
      </c>
      <c r="B106">
        <v>701</v>
      </c>
      <c r="C106">
        <f t="shared" si="1"/>
        <v>13</v>
      </c>
    </row>
    <row r="107" spans="1:3">
      <c r="A107" s="209" t="s">
        <v>454</v>
      </c>
      <c r="B107">
        <v>678</v>
      </c>
      <c r="C107">
        <f t="shared" si="1"/>
        <v>46</v>
      </c>
    </row>
    <row r="108" spans="1:3">
      <c r="A108" s="209" t="s">
        <v>455</v>
      </c>
      <c r="B108">
        <v>675</v>
      </c>
      <c r="C108">
        <f t="shared" si="1"/>
        <v>55</v>
      </c>
    </row>
    <row r="109" spans="1:3">
      <c r="A109" s="209" t="s">
        <v>456</v>
      </c>
      <c r="B109">
        <v>675</v>
      </c>
      <c r="C109">
        <f t="shared" si="1"/>
        <v>55</v>
      </c>
    </row>
    <row r="110" spans="1:3">
      <c r="A110" s="209" t="s">
        <v>457</v>
      </c>
      <c r="B110">
        <v>757</v>
      </c>
      <c r="C110">
        <f t="shared" si="1"/>
        <v>1</v>
      </c>
    </row>
    <row r="111" spans="1:3">
      <c r="A111" s="209" t="s">
        <v>458</v>
      </c>
      <c r="B111">
        <v>729</v>
      </c>
      <c r="C111">
        <f t="shared" si="1"/>
        <v>4</v>
      </c>
    </row>
    <row r="113" spans="1:2">
      <c r="A113" s="209" t="s">
        <v>3</v>
      </c>
      <c r="B113" s="184">
        <f>AVERAGE(B17:B111)</f>
        <v>682.96842105263158</v>
      </c>
    </row>
  </sheetData>
  <mergeCells count="9">
    <mergeCell ref="B10:D10"/>
    <mergeCell ref="A11:A13"/>
    <mergeCell ref="B11:D13"/>
    <mergeCell ref="B1:D1"/>
    <mergeCell ref="B2:D2"/>
    <mergeCell ref="A3:A7"/>
    <mergeCell ref="B3:D7"/>
    <mergeCell ref="B8:D8"/>
    <mergeCell ref="B9:D9"/>
  </mergeCells>
  <hyperlinks>
    <hyperlink ref="B9:D9" r:id="rId1" display="Urban Institute" xr:uid="{BC498740-45F1-453F-BBB1-A49497D7BE7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AAFD-D164-4E50-824C-33C6869AA90A}">
  <sheetPr>
    <tabColor theme="6"/>
  </sheetPr>
  <dimension ref="A1:G113"/>
  <sheetViews>
    <sheetView topLeftCell="A81" workbookViewId="0">
      <selection activeCell="D16" sqref="D16"/>
    </sheetView>
  </sheetViews>
  <sheetFormatPr defaultRowHeight="12.75"/>
  <cols>
    <col min="1" max="1" width="16.85546875" customWidth="1"/>
    <col min="2" max="2" width="30" customWidth="1"/>
    <col min="3" max="3" width="11.28515625" customWidth="1"/>
    <col min="4" max="4" width="12.5703125" customWidth="1"/>
  </cols>
  <sheetData>
    <row r="1" spans="1:7" ht="25.5">
      <c r="A1" s="168" t="s">
        <v>189</v>
      </c>
      <c r="B1" s="568" t="s">
        <v>193</v>
      </c>
      <c r="C1" s="569"/>
      <c r="D1" s="570"/>
    </row>
    <row r="2" spans="1:7">
      <c r="A2" s="168" t="s">
        <v>194</v>
      </c>
      <c r="B2" s="538" t="s">
        <v>1200</v>
      </c>
      <c r="C2" s="566"/>
      <c r="D2" s="567"/>
    </row>
    <row r="3" spans="1:7">
      <c r="A3" s="579" t="s">
        <v>196</v>
      </c>
      <c r="B3" s="514" t="s">
        <v>1201</v>
      </c>
      <c r="C3" s="515"/>
      <c r="D3" s="516"/>
    </row>
    <row r="4" spans="1:7">
      <c r="A4" s="580"/>
      <c r="B4" s="517"/>
      <c r="C4" s="518"/>
      <c r="D4" s="519"/>
    </row>
    <row r="5" spans="1:7">
      <c r="A5" s="580"/>
      <c r="B5" s="517"/>
      <c r="C5" s="518"/>
      <c r="D5" s="519"/>
    </row>
    <row r="6" spans="1:7">
      <c r="A6" s="580"/>
      <c r="B6" s="517"/>
      <c r="C6" s="518"/>
      <c r="D6" s="519"/>
    </row>
    <row r="7" spans="1:7">
      <c r="A7" s="581"/>
      <c r="B7" s="520"/>
      <c r="C7" s="521"/>
      <c r="D7" s="522"/>
    </row>
    <row r="8" spans="1:7" ht="25.5">
      <c r="A8" s="169" t="s">
        <v>198</v>
      </c>
      <c r="B8" s="535" t="s">
        <v>1202</v>
      </c>
      <c r="C8" s="590"/>
      <c r="D8" s="591"/>
    </row>
    <row r="9" spans="1:7">
      <c r="A9" s="323" t="s">
        <v>200</v>
      </c>
      <c r="B9" s="599" t="s">
        <v>1203</v>
      </c>
      <c r="C9" s="599"/>
      <c r="D9" s="599"/>
      <c r="G9" s="283"/>
    </row>
    <row r="10" spans="1:7">
      <c r="A10" s="338" t="s">
        <v>314</v>
      </c>
      <c r="B10" s="582">
        <v>2023</v>
      </c>
      <c r="C10" s="536"/>
      <c r="D10" s="537"/>
    </row>
    <row r="11" spans="1:7">
      <c r="A11" s="511" t="s">
        <v>202</v>
      </c>
      <c r="B11" s="514" t="s">
        <v>1204</v>
      </c>
      <c r="C11" s="515"/>
      <c r="D11" s="516"/>
    </row>
    <row r="12" spans="1:7">
      <c r="A12" s="578"/>
      <c r="B12" s="517"/>
      <c r="C12" s="518"/>
      <c r="D12" s="519"/>
    </row>
    <row r="13" spans="1:7">
      <c r="A13" s="513"/>
      <c r="B13" s="520"/>
      <c r="C13" s="521"/>
      <c r="D13" s="522"/>
    </row>
    <row r="16" spans="1:7" ht="72" customHeight="1">
      <c r="B16" s="161" t="s">
        <v>1205</v>
      </c>
      <c r="C16" s="161" t="s">
        <v>1206</v>
      </c>
      <c r="D16" s="432" t="s">
        <v>1207</v>
      </c>
      <c r="E16" s="440" t="s">
        <v>927</v>
      </c>
    </row>
    <row r="17" spans="1:5">
      <c r="A17" s="209" t="s">
        <v>1208</v>
      </c>
      <c r="B17" s="214">
        <v>146</v>
      </c>
      <c r="C17" s="214">
        <v>78913</v>
      </c>
      <c r="D17" s="246">
        <v>185.01387604070305</v>
      </c>
      <c r="E17">
        <f>RANK(D17,$D$17:$D$111,1)</f>
        <v>36</v>
      </c>
    </row>
    <row r="18" spans="1:5">
      <c r="A18" s="209" t="s">
        <v>1209</v>
      </c>
      <c r="B18" s="214">
        <v>106</v>
      </c>
      <c r="C18" s="214">
        <v>51950</v>
      </c>
      <c r="D18" s="246">
        <v>204.04234841193457</v>
      </c>
      <c r="E18">
        <f t="shared" ref="E18:E81" si="0">RANK(D18,$D$17:$D$111,1)</f>
        <v>49</v>
      </c>
    </row>
    <row r="19" spans="1:5">
      <c r="A19" s="209" t="s">
        <v>1210</v>
      </c>
      <c r="B19" s="214">
        <v>35</v>
      </c>
      <c r="C19" s="214">
        <v>16002</v>
      </c>
      <c r="D19" s="246">
        <v>218.72265966754156</v>
      </c>
      <c r="E19">
        <f t="shared" si="0"/>
        <v>53</v>
      </c>
    </row>
    <row r="20" spans="1:5">
      <c r="A20" s="209" t="s">
        <v>1211</v>
      </c>
      <c r="B20" s="214">
        <v>20</v>
      </c>
      <c r="C20" s="214">
        <v>14798</v>
      </c>
      <c r="D20" s="246">
        <v>135.15339910798758</v>
      </c>
      <c r="E20">
        <f t="shared" si="0"/>
        <v>8</v>
      </c>
    </row>
    <row r="21" spans="1:5">
      <c r="A21" s="209" t="s">
        <v>1212</v>
      </c>
      <c r="B21" s="214">
        <v>251</v>
      </c>
      <c r="C21" s="214">
        <v>139958</v>
      </c>
      <c r="D21" s="246">
        <v>179.33951614055647</v>
      </c>
      <c r="E21">
        <f t="shared" si="0"/>
        <v>32</v>
      </c>
    </row>
    <row r="22" spans="1:5">
      <c r="A22" s="209" t="s">
        <v>1213</v>
      </c>
      <c r="B22" s="214">
        <v>439</v>
      </c>
      <c r="C22" s="214">
        <v>110616</v>
      </c>
      <c r="D22" s="246">
        <v>396.86844579446006</v>
      </c>
      <c r="E22">
        <f t="shared" si="0"/>
        <v>91</v>
      </c>
    </row>
    <row r="23" spans="1:5">
      <c r="A23" s="209" t="s">
        <v>1214</v>
      </c>
      <c r="B23" s="214">
        <v>103</v>
      </c>
      <c r="C23" s="214">
        <v>39584</v>
      </c>
      <c r="D23" s="246">
        <v>260.20614389652383</v>
      </c>
      <c r="E23">
        <f t="shared" si="0"/>
        <v>71</v>
      </c>
    </row>
    <row r="24" spans="1:5">
      <c r="A24" s="209" t="s">
        <v>1215</v>
      </c>
      <c r="B24" s="214">
        <v>27</v>
      </c>
      <c r="C24" s="214">
        <v>14788</v>
      </c>
      <c r="D24" s="246">
        <v>182.58047065187992</v>
      </c>
      <c r="E24">
        <f t="shared" si="0"/>
        <v>34</v>
      </c>
    </row>
    <row r="25" spans="1:5">
      <c r="A25" s="209" t="s">
        <v>1216</v>
      </c>
      <c r="B25" s="214">
        <v>77</v>
      </c>
      <c r="C25" s="214">
        <v>28458</v>
      </c>
      <c r="D25" s="246">
        <v>270.57417949258559</v>
      </c>
      <c r="E25">
        <f t="shared" si="0"/>
        <v>75</v>
      </c>
    </row>
    <row r="26" spans="1:5">
      <c r="A26" s="209" t="s">
        <v>1217</v>
      </c>
      <c r="B26" s="214">
        <v>115</v>
      </c>
      <c r="C26" s="214">
        <v>56410</v>
      </c>
      <c r="D26" s="246">
        <v>203.864563020741</v>
      </c>
      <c r="E26">
        <f t="shared" si="0"/>
        <v>48</v>
      </c>
    </row>
    <row r="27" spans="1:5">
      <c r="A27" s="209" t="s">
        <v>1218</v>
      </c>
      <c r="B27" s="214">
        <v>69</v>
      </c>
      <c r="C27" s="214">
        <v>41830</v>
      </c>
      <c r="D27" s="246">
        <v>164.95338273966053</v>
      </c>
      <c r="E27">
        <f t="shared" si="0"/>
        <v>27</v>
      </c>
    </row>
    <row r="28" spans="1:5">
      <c r="A28" s="209" t="s">
        <v>1219</v>
      </c>
      <c r="B28" s="214">
        <v>52</v>
      </c>
      <c r="C28" s="214">
        <v>17609</v>
      </c>
      <c r="D28" s="246">
        <v>295.30353796354137</v>
      </c>
      <c r="E28">
        <f t="shared" si="0"/>
        <v>77</v>
      </c>
    </row>
    <row r="29" spans="1:5">
      <c r="A29" s="209" t="s">
        <v>1220</v>
      </c>
      <c r="B29" s="214">
        <v>63</v>
      </c>
      <c r="C29" s="214">
        <v>32431</v>
      </c>
      <c r="D29" s="246">
        <v>194.25857975393913</v>
      </c>
      <c r="E29">
        <f t="shared" si="0"/>
        <v>45</v>
      </c>
    </row>
    <row r="30" spans="1:5">
      <c r="A30" s="209" t="s">
        <v>1221</v>
      </c>
      <c r="B30" s="214">
        <v>7</v>
      </c>
      <c r="C30" s="214">
        <v>7620</v>
      </c>
      <c r="D30" s="246">
        <v>91.863517060367457</v>
      </c>
      <c r="E30">
        <f t="shared" si="0"/>
        <v>2</v>
      </c>
    </row>
    <row r="31" spans="1:5">
      <c r="A31" s="209" t="s">
        <v>1222</v>
      </c>
      <c r="B31" s="214">
        <v>94</v>
      </c>
      <c r="C31" s="214">
        <v>36879</v>
      </c>
      <c r="D31" s="246">
        <v>254.88760541229425</v>
      </c>
      <c r="E31">
        <f t="shared" si="0"/>
        <v>70</v>
      </c>
    </row>
    <row r="32" spans="1:5">
      <c r="A32" s="209" t="s">
        <v>1223</v>
      </c>
      <c r="B32" s="214">
        <v>130</v>
      </c>
      <c r="C32" s="214">
        <v>59728</v>
      </c>
      <c r="D32" s="246">
        <v>217.65336190731313</v>
      </c>
      <c r="E32">
        <f t="shared" si="0"/>
        <v>52</v>
      </c>
    </row>
    <row r="33" spans="1:5">
      <c r="A33" s="209" t="s">
        <v>1224</v>
      </c>
      <c r="B33" s="214">
        <v>55</v>
      </c>
      <c r="C33" s="214">
        <v>13888</v>
      </c>
      <c r="D33" s="246">
        <v>396.02534562211986</v>
      </c>
      <c r="E33">
        <f t="shared" si="0"/>
        <v>90</v>
      </c>
    </row>
    <row r="34" spans="1:5">
      <c r="A34" s="209" t="s">
        <v>1225</v>
      </c>
      <c r="B34" s="214">
        <v>82</v>
      </c>
      <c r="C34" s="214">
        <v>63522</v>
      </c>
      <c r="D34" s="246">
        <v>129.08913447309595</v>
      </c>
      <c r="E34">
        <f t="shared" si="0"/>
        <v>6</v>
      </c>
    </row>
    <row r="35" spans="1:5">
      <c r="A35" s="209" t="s">
        <v>1226</v>
      </c>
      <c r="B35" s="214">
        <v>1087</v>
      </c>
      <c r="C35" s="214">
        <v>708144</v>
      </c>
      <c r="D35" s="246">
        <v>153.49985313721504</v>
      </c>
      <c r="E35">
        <f t="shared" si="0"/>
        <v>19</v>
      </c>
    </row>
    <row r="36" spans="1:5">
      <c r="A36" s="209" t="s">
        <v>1227</v>
      </c>
      <c r="B36" s="214">
        <v>35</v>
      </c>
      <c r="C36" s="214">
        <v>11564</v>
      </c>
      <c r="D36" s="246">
        <v>302.66343825665859</v>
      </c>
      <c r="E36">
        <f t="shared" si="0"/>
        <v>79</v>
      </c>
    </row>
    <row r="37" spans="1:5">
      <c r="A37" s="209" t="s">
        <v>1228</v>
      </c>
      <c r="B37" s="214">
        <v>33</v>
      </c>
      <c r="C37" s="214">
        <v>21003</v>
      </c>
      <c r="D37" s="246">
        <v>157.12041136980432</v>
      </c>
      <c r="E37">
        <f t="shared" si="0"/>
        <v>22</v>
      </c>
    </row>
    <row r="38" spans="1:5">
      <c r="A38" s="209" t="s">
        <v>1229</v>
      </c>
      <c r="B38" s="214">
        <v>96</v>
      </c>
      <c r="C38" s="214">
        <v>55761</v>
      </c>
      <c r="D38" s="246">
        <v>172.16333996879538</v>
      </c>
      <c r="E38">
        <f t="shared" si="0"/>
        <v>29</v>
      </c>
    </row>
    <row r="39" spans="1:5">
      <c r="A39" s="209" t="s">
        <v>1230</v>
      </c>
      <c r="B39" s="214">
        <v>131</v>
      </c>
      <c r="C39" s="214">
        <v>36410</v>
      </c>
      <c r="D39" s="246">
        <v>359.79126613567701</v>
      </c>
      <c r="E39">
        <f t="shared" si="0"/>
        <v>87</v>
      </c>
    </row>
    <row r="40" spans="1:5">
      <c r="A40" s="209" t="s">
        <v>1231</v>
      </c>
      <c r="B40" s="214">
        <v>151</v>
      </c>
      <c r="C40" s="214">
        <v>43630</v>
      </c>
      <c r="D40" s="246">
        <v>346.09213843685541</v>
      </c>
      <c r="E40">
        <f t="shared" si="0"/>
        <v>83</v>
      </c>
    </row>
    <row r="41" spans="1:5">
      <c r="A41" s="209" t="s">
        <v>1232</v>
      </c>
      <c r="B41" s="214">
        <v>34</v>
      </c>
      <c r="C41" s="214">
        <v>19332</v>
      </c>
      <c r="D41" s="246">
        <v>175.87419822056694</v>
      </c>
      <c r="E41">
        <f t="shared" si="0"/>
        <v>30</v>
      </c>
    </row>
    <row r="42" spans="1:5">
      <c r="A42" s="209" t="s">
        <v>1233</v>
      </c>
      <c r="B42" s="214">
        <v>64</v>
      </c>
      <c r="C42" s="214">
        <v>43942</v>
      </c>
      <c r="D42" s="246">
        <v>145.6465340676346</v>
      </c>
      <c r="E42">
        <f t="shared" si="0"/>
        <v>14</v>
      </c>
    </row>
    <row r="43" spans="1:5">
      <c r="A43" s="209" t="s">
        <v>1234</v>
      </c>
      <c r="B43" s="214">
        <v>177</v>
      </c>
      <c r="C43" s="214">
        <v>50837</v>
      </c>
      <c r="D43" s="246">
        <v>348.17160729390008</v>
      </c>
      <c r="E43">
        <f t="shared" si="0"/>
        <v>84</v>
      </c>
    </row>
    <row r="44" spans="1:5">
      <c r="A44" s="209" t="s">
        <v>1235</v>
      </c>
      <c r="B44" s="214">
        <v>67</v>
      </c>
      <c r="C44" s="214">
        <v>30554</v>
      </c>
      <c r="D44" s="246">
        <v>219.28389081625974</v>
      </c>
      <c r="E44">
        <f t="shared" si="0"/>
        <v>54</v>
      </c>
    </row>
    <row r="45" spans="1:5">
      <c r="A45" s="209" t="s">
        <v>1236</v>
      </c>
      <c r="B45" s="214">
        <v>59</v>
      </c>
      <c r="C45" s="214">
        <v>24277</v>
      </c>
      <c r="D45" s="246">
        <v>243.02838077192405</v>
      </c>
      <c r="E45">
        <f t="shared" si="0"/>
        <v>66</v>
      </c>
    </row>
    <row r="46" spans="1:5">
      <c r="A46" s="209" t="s">
        <v>1237</v>
      </c>
      <c r="B46" s="214">
        <v>175</v>
      </c>
      <c r="C46" s="214">
        <v>71405</v>
      </c>
      <c r="D46" s="246">
        <v>245.08087668930747</v>
      </c>
      <c r="E46">
        <f t="shared" si="0"/>
        <v>67</v>
      </c>
    </row>
    <row r="47" spans="1:5">
      <c r="A47" s="209" t="s">
        <v>1238</v>
      </c>
      <c r="B47" s="214">
        <v>19</v>
      </c>
      <c r="C47" s="214">
        <v>13783</v>
      </c>
      <c r="D47" s="246">
        <v>137.85097583980266</v>
      </c>
      <c r="E47">
        <f t="shared" si="0"/>
        <v>10</v>
      </c>
    </row>
    <row r="48" spans="1:5">
      <c r="A48" s="209" t="s">
        <v>1239</v>
      </c>
      <c r="B48" s="214">
        <v>155</v>
      </c>
      <c r="C48" s="214">
        <v>65168</v>
      </c>
      <c r="D48" s="246">
        <v>237.84679597348392</v>
      </c>
      <c r="E48">
        <f t="shared" si="0"/>
        <v>63</v>
      </c>
    </row>
    <row r="49" spans="1:5">
      <c r="A49" s="209" t="s">
        <v>1240</v>
      </c>
      <c r="B49" s="214">
        <v>1108</v>
      </c>
      <c r="C49" s="214">
        <v>374682</v>
      </c>
      <c r="D49" s="246">
        <v>295.71743505159037</v>
      </c>
      <c r="E49">
        <f t="shared" si="0"/>
        <v>78</v>
      </c>
    </row>
    <row r="50" spans="1:5">
      <c r="A50" s="209" t="s">
        <v>1241</v>
      </c>
      <c r="B50" s="214">
        <v>9</v>
      </c>
      <c r="C50" s="214">
        <v>6845</v>
      </c>
      <c r="D50" s="246">
        <v>131.48283418553689</v>
      </c>
      <c r="E50">
        <f t="shared" si="0"/>
        <v>7</v>
      </c>
    </row>
    <row r="51" spans="1:5">
      <c r="A51" s="209" t="s">
        <v>1242</v>
      </c>
      <c r="B51" s="214">
        <v>108</v>
      </c>
      <c r="C51" s="214">
        <v>25529</v>
      </c>
      <c r="D51" s="246">
        <v>423.04829801402326</v>
      </c>
      <c r="E51">
        <f t="shared" si="0"/>
        <v>92</v>
      </c>
    </row>
    <row r="52" spans="1:5">
      <c r="A52" s="209" t="s">
        <v>1243</v>
      </c>
      <c r="B52" s="214">
        <v>72</v>
      </c>
      <c r="C52" s="214">
        <v>27077</v>
      </c>
      <c r="D52" s="246">
        <v>265.9083354876833</v>
      </c>
      <c r="E52">
        <f t="shared" si="0"/>
        <v>72</v>
      </c>
    </row>
    <row r="53" spans="1:5">
      <c r="A53" s="209" t="s">
        <v>1244</v>
      </c>
      <c r="B53" s="214">
        <v>131</v>
      </c>
      <c r="C53" s="214">
        <v>58043</v>
      </c>
      <c r="D53" s="246">
        <v>225.69474355219407</v>
      </c>
      <c r="E53">
        <f t="shared" si="0"/>
        <v>58</v>
      </c>
    </row>
    <row r="54" spans="1:5">
      <c r="A54" s="209" t="s">
        <v>1245</v>
      </c>
      <c r="B54" s="214">
        <v>106</v>
      </c>
      <c r="C54" s="214">
        <v>17550</v>
      </c>
      <c r="D54" s="246">
        <v>603.98860398860404</v>
      </c>
      <c r="E54">
        <f t="shared" si="0"/>
        <v>94</v>
      </c>
    </row>
    <row r="55" spans="1:5">
      <c r="A55" s="209" t="s">
        <v>1246</v>
      </c>
      <c r="B55" s="214">
        <v>80</v>
      </c>
      <c r="C55" s="214">
        <v>27929</v>
      </c>
      <c r="D55" s="246">
        <v>286.44061727953022</v>
      </c>
      <c r="E55">
        <f t="shared" si="0"/>
        <v>76</v>
      </c>
    </row>
    <row r="56" spans="1:5">
      <c r="A56" s="209" t="s">
        <v>1247</v>
      </c>
      <c r="B56" s="214">
        <v>80</v>
      </c>
      <c r="C56" s="214">
        <v>32379</v>
      </c>
      <c r="D56" s="246">
        <v>247.07372062139044</v>
      </c>
      <c r="E56">
        <f t="shared" si="0"/>
        <v>68</v>
      </c>
    </row>
    <row r="57" spans="1:5">
      <c r="A57" s="209" t="s">
        <v>1248</v>
      </c>
      <c r="B57" s="214">
        <v>49</v>
      </c>
      <c r="C57" s="214">
        <v>25455</v>
      </c>
      <c r="D57" s="246">
        <v>192.49656256138283</v>
      </c>
      <c r="E57">
        <f t="shared" si="0"/>
        <v>41</v>
      </c>
    </row>
    <row r="58" spans="1:5">
      <c r="A58" s="209" t="s">
        <v>1249</v>
      </c>
      <c r="B58" s="214">
        <v>12</v>
      </c>
      <c r="C58" s="214">
        <v>8219</v>
      </c>
      <c r="D58" s="246">
        <v>146.00316340187371</v>
      </c>
      <c r="E58">
        <f t="shared" si="0"/>
        <v>15</v>
      </c>
    </row>
    <row r="59" spans="1:5">
      <c r="A59" s="209" t="s">
        <v>1250</v>
      </c>
      <c r="B59" s="214">
        <v>42</v>
      </c>
      <c r="C59" s="214">
        <v>19106</v>
      </c>
      <c r="D59" s="246">
        <v>219.8262325970899</v>
      </c>
      <c r="E59">
        <f t="shared" si="0"/>
        <v>55</v>
      </c>
    </row>
    <row r="60" spans="1:5">
      <c r="A60" s="209" t="s">
        <v>1251</v>
      </c>
      <c r="B60" s="214">
        <v>18</v>
      </c>
      <c r="C60" s="214">
        <v>11989</v>
      </c>
      <c r="D60" s="246">
        <v>150.13762615731088</v>
      </c>
      <c r="E60">
        <f t="shared" si="0"/>
        <v>18</v>
      </c>
    </row>
    <row r="61" spans="1:5">
      <c r="A61" s="209" t="s">
        <v>1252</v>
      </c>
      <c r="B61" s="214">
        <v>129</v>
      </c>
      <c r="C61" s="214">
        <v>56727</v>
      </c>
      <c r="D61" s="246">
        <v>227.40493944682424</v>
      </c>
      <c r="E61">
        <f t="shared" si="0"/>
        <v>59</v>
      </c>
    </row>
    <row r="62" spans="1:5">
      <c r="A62" s="209" t="s">
        <v>1253</v>
      </c>
      <c r="B62" s="214">
        <v>23</v>
      </c>
      <c r="C62" s="214">
        <v>18086</v>
      </c>
      <c r="D62" s="246">
        <v>127.17018688488335</v>
      </c>
      <c r="E62">
        <f t="shared" si="0"/>
        <v>5</v>
      </c>
    </row>
    <row r="63" spans="1:5">
      <c r="A63" s="209" t="s">
        <v>1254</v>
      </c>
      <c r="B63" s="214">
        <v>724</v>
      </c>
      <c r="C63" s="214">
        <v>494574</v>
      </c>
      <c r="D63" s="246">
        <v>146.38860918689622</v>
      </c>
      <c r="E63">
        <f t="shared" si="0"/>
        <v>16</v>
      </c>
    </row>
    <row r="64" spans="1:5">
      <c r="A64" s="209" t="s">
        <v>1255</v>
      </c>
      <c r="B64" s="214">
        <v>15</v>
      </c>
      <c r="C64" s="214">
        <v>6507</v>
      </c>
      <c r="D64" s="246">
        <v>230.52097740894422</v>
      </c>
      <c r="E64">
        <f t="shared" si="0"/>
        <v>60</v>
      </c>
    </row>
    <row r="65" spans="1:5">
      <c r="A65" s="209" t="s">
        <v>1256</v>
      </c>
      <c r="B65" s="214">
        <v>91</v>
      </c>
      <c r="C65" s="214">
        <v>24793</v>
      </c>
      <c r="D65" s="246">
        <v>367.03908361230992</v>
      </c>
      <c r="E65">
        <f t="shared" si="0"/>
        <v>88</v>
      </c>
    </row>
    <row r="66" spans="1:5">
      <c r="A66" s="209" t="s">
        <v>1257</v>
      </c>
      <c r="B66" s="214">
        <v>81</v>
      </c>
      <c r="C66" s="214">
        <v>45415</v>
      </c>
      <c r="D66" s="246">
        <v>178.35516899702739</v>
      </c>
      <c r="E66">
        <f t="shared" si="0"/>
        <v>31</v>
      </c>
    </row>
    <row r="67" spans="1:5">
      <c r="A67" s="209" t="s">
        <v>1258</v>
      </c>
      <c r="B67" s="214">
        <v>19</v>
      </c>
      <c r="C67" s="214">
        <v>12957</v>
      </c>
      <c r="D67" s="246">
        <v>146.63888245735896</v>
      </c>
      <c r="E67">
        <f t="shared" si="0"/>
        <v>17</v>
      </c>
    </row>
    <row r="68" spans="1:5">
      <c r="A68" s="209" t="s">
        <v>1259</v>
      </c>
      <c r="B68" s="214">
        <v>58</v>
      </c>
      <c r="C68" s="214">
        <v>36004</v>
      </c>
      <c r="D68" s="246">
        <v>161.09321186534828</v>
      </c>
      <c r="E68">
        <f t="shared" si="0"/>
        <v>25</v>
      </c>
    </row>
    <row r="69" spans="1:5">
      <c r="A69" s="209" t="s">
        <v>1260</v>
      </c>
      <c r="B69" s="214">
        <v>111</v>
      </c>
      <c r="C69" s="214">
        <v>58181</v>
      </c>
      <c r="D69" s="246">
        <v>190.7839328990564</v>
      </c>
      <c r="E69">
        <f t="shared" si="0"/>
        <v>40</v>
      </c>
    </row>
    <row r="70" spans="1:5">
      <c r="A70" s="209" t="s">
        <v>1261</v>
      </c>
      <c r="B70" s="214">
        <v>37</v>
      </c>
      <c r="C70" s="214">
        <v>26229</v>
      </c>
      <c r="D70" s="246">
        <v>141.06523313889207</v>
      </c>
      <c r="E70">
        <f t="shared" si="0"/>
        <v>12</v>
      </c>
    </row>
    <row r="71" spans="1:5">
      <c r="A71" s="209" t="s">
        <v>1262</v>
      </c>
      <c r="B71" s="214">
        <v>352</v>
      </c>
      <c r="C71" s="214">
        <v>99245</v>
      </c>
      <c r="D71" s="246">
        <v>354.67781752229331</v>
      </c>
      <c r="E71">
        <f t="shared" si="0"/>
        <v>86</v>
      </c>
    </row>
    <row r="72" spans="1:5">
      <c r="A72" s="209" t="s">
        <v>1263</v>
      </c>
      <c r="B72" s="214">
        <v>78</v>
      </c>
      <c r="C72" s="214">
        <v>29094</v>
      </c>
      <c r="D72" s="246">
        <v>268.0965147453083</v>
      </c>
      <c r="E72">
        <f t="shared" si="0"/>
        <v>74</v>
      </c>
    </row>
    <row r="73" spans="1:5">
      <c r="A73" s="209" t="s">
        <v>1264</v>
      </c>
      <c r="B73" s="214">
        <v>85</v>
      </c>
      <c r="C73" s="214">
        <v>35878</v>
      </c>
      <c r="D73" s="246">
        <v>236.91398628686105</v>
      </c>
      <c r="E73">
        <f t="shared" si="0"/>
        <v>62</v>
      </c>
    </row>
    <row r="74" spans="1:5">
      <c r="A74" s="209" t="s">
        <v>1265</v>
      </c>
      <c r="B74" s="214">
        <v>268</v>
      </c>
      <c r="C74" s="214">
        <v>108159</v>
      </c>
      <c r="D74" s="246">
        <v>247.78335598516998</v>
      </c>
      <c r="E74">
        <f t="shared" si="0"/>
        <v>69</v>
      </c>
    </row>
    <row r="75" spans="1:5">
      <c r="A75" s="209" t="s">
        <v>1266</v>
      </c>
      <c r="B75" s="214">
        <v>172</v>
      </c>
      <c r="C75" s="214">
        <v>54719</v>
      </c>
      <c r="D75" s="246">
        <v>314.3332297739359</v>
      </c>
      <c r="E75">
        <f t="shared" si="0"/>
        <v>80</v>
      </c>
    </row>
    <row r="76" spans="1:5">
      <c r="A76" s="209" t="s">
        <v>1267</v>
      </c>
      <c r="B76" s="214">
        <v>87</v>
      </c>
      <c r="C76" s="214">
        <v>25988</v>
      </c>
      <c r="D76" s="246">
        <v>334.76989379713712</v>
      </c>
      <c r="E76">
        <f t="shared" si="0"/>
        <v>82</v>
      </c>
    </row>
    <row r="77" spans="1:5">
      <c r="A77" s="209" t="s">
        <v>1268</v>
      </c>
      <c r="B77" s="214">
        <v>59</v>
      </c>
      <c r="C77" s="214">
        <v>13272</v>
      </c>
      <c r="D77" s="246">
        <v>444.54490657022296</v>
      </c>
      <c r="E77">
        <f t="shared" si="0"/>
        <v>93</v>
      </c>
    </row>
    <row r="78" spans="1:5">
      <c r="A78" s="209" t="s">
        <v>1269</v>
      </c>
      <c r="B78" s="214">
        <v>105</v>
      </c>
      <c r="C78" s="214">
        <v>47740</v>
      </c>
      <c r="D78" s="246">
        <v>219.94134897360706</v>
      </c>
      <c r="E78">
        <f t="shared" si="0"/>
        <v>56</v>
      </c>
    </row>
    <row r="79" spans="1:5">
      <c r="A79" s="209" t="s">
        <v>1270</v>
      </c>
      <c r="B79" s="214">
        <v>437</v>
      </c>
      <c r="C79" s="214">
        <v>235201</v>
      </c>
      <c r="D79" s="246">
        <v>185.79852976815576</v>
      </c>
      <c r="E79">
        <f t="shared" si="0"/>
        <v>37</v>
      </c>
    </row>
    <row r="80" spans="1:5">
      <c r="A80" s="209" t="s">
        <v>1271</v>
      </c>
      <c r="B80" s="214">
        <v>8</v>
      </c>
      <c r="C80" s="214">
        <v>6742</v>
      </c>
      <c r="D80" s="246">
        <v>118.65915158706616</v>
      </c>
      <c r="E80">
        <f t="shared" si="0"/>
        <v>4</v>
      </c>
    </row>
    <row r="81" spans="1:5">
      <c r="A81" s="209" t="s">
        <v>1272</v>
      </c>
      <c r="B81" s="214">
        <v>35</v>
      </c>
      <c r="C81" s="214">
        <v>21224</v>
      </c>
      <c r="D81" s="246">
        <v>164.90765171503958</v>
      </c>
      <c r="E81">
        <f t="shared" si="0"/>
        <v>26</v>
      </c>
    </row>
    <row r="82" spans="1:5">
      <c r="A82" s="209" t="s">
        <v>1273</v>
      </c>
      <c r="B82" s="214">
        <v>73</v>
      </c>
      <c r="C82" s="214">
        <v>30394</v>
      </c>
      <c r="D82" s="246">
        <v>240.17898269395275</v>
      </c>
      <c r="E82">
        <f t="shared" ref="E82:E111" si="1">RANK(D82,$D$17:$D$111,1)</f>
        <v>64</v>
      </c>
    </row>
    <row r="83" spans="1:5">
      <c r="A83" s="209" t="s">
        <v>1274</v>
      </c>
      <c r="B83" s="214">
        <v>51</v>
      </c>
      <c r="C83" s="214">
        <v>23044</v>
      </c>
      <c r="D83" s="246">
        <v>221.31574379448014</v>
      </c>
      <c r="E83">
        <f t="shared" si="1"/>
        <v>57</v>
      </c>
    </row>
    <row r="84" spans="1:5">
      <c r="A84" s="209" t="s">
        <v>1275</v>
      </c>
      <c r="B84" s="214">
        <v>12</v>
      </c>
      <c r="C84" s="214">
        <v>8685</v>
      </c>
      <c r="D84" s="246">
        <v>138.16925734024178</v>
      </c>
      <c r="E84">
        <f t="shared" si="1"/>
        <v>11</v>
      </c>
    </row>
    <row r="85" spans="1:5">
      <c r="A85" s="209" t="s">
        <v>1276</v>
      </c>
      <c r="B85" s="214">
        <v>6</v>
      </c>
      <c r="C85" s="214">
        <v>5107</v>
      </c>
      <c r="D85" s="246">
        <v>117.48580379870765</v>
      </c>
      <c r="E85">
        <f t="shared" si="1"/>
        <v>3</v>
      </c>
    </row>
    <row r="86" spans="1:5">
      <c r="A86" s="209" t="s">
        <v>1277</v>
      </c>
      <c r="B86" s="214">
        <v>63</v>
      </c>
      <c r="C86" s="214">
        <v>17863</v>
      </c>
      <c r="D86" s="246">
        <v>352.68431954318987</v>
      </c>
      <c r="E86">
        <f t="shared" si="1"/>
        <v>85</v>
      </c>
    </row>
    <row r="87" spans="1:5">
      <c r="A87" s="209" t="s">
        <v>1278</v>
      </c>
      <c r="B87" s="214">
        <v>160</v>
      </c>
      <c r="C87" s="214">
        <v>82382</v>
      </c>
      <c r="D87" s="246">
        <v>194.21718336529824</v>
      </c>
      <c r="E87">
        <f t="shared" si="1"/>
        <v>44</v>
      </c>
    </row>
    <row r="88" spans="1:5">
      <c r="A88" s="209" t="s">
        <v>1279</v>
      </c>
      <c r="B88" s="214">
        <v>126</v>
      </c>
      <c r="C88" s="214">
        <v>33730</v>
      </c>
      <c r="D88" s="246">
        <v>373.55469908093681</v>
      </c>
      <c r="E88">
        <f t="shared" si="1"/>
        <v>89</v>
      </c>
    </row>
    <row r="89" spans="1:5">
      <c r="A89" s="209" t="s">
        <v>1280</v>
      </c>
      <c r="B89" s="214">
        <v>113</v>
      </c>
      <c r="C89" s="214">
        <v>55082</v>
      </c>
      <c r="D89" s="246">
        <v>205.14868741149556</v>
      </c>
      <c r="E89">
        <f t="shared" si="1"/>
        <v>50</v>
      </c>
    </row>
    <row r="90" spans="1:5">
      <c r="A90" s="209" t="s">
        <v>1281</v>
      </c>
      <c r="B90" s="214">
        <v>147</v>
      </c>
      <c r="C90" s="214">
        <v>75470</v>
      </c>
      <c r="D90" s="246">
        <v>194.77938253610708</v>
      </c>
      <c r="E90">
        <f t="shared" si="1"/>
        <v>46</v>
      </c>
    </row>
    <row r="91" spans="1:5">
      <c r="A91" s="209" t="s">
        <v>1282</v>
      </c>
      <c r="B91" s="214">
        <v>695</v>
      </c>
      <c r="C91" s="214">
        <v>360619</v>
      </c>
      <c r="D91" s="246">
        <v>192.72417704003394</v>
      </c>
      <c r="E91">
        <f t="shared" si="1"/>
        <v>42</v>
      </c>
    </row>
    <row r="92" spans="1:5">
      <c r="A92" s="209" t="s">
        <v>1283</v>
      </c>
      <c r="B92" s="214">
        <v>44</v>
      </c>
      <c r="C92" s="214">
        <v>22035</v>
      </c>
      <c r="D92" s="246">
        <v>199.68232357612891</v>
      </c>
      <c r="E92">
        <f t="shared" si="1"/>
        <v>47</v>
      </c>
    </row>
    <row r="93" spans="1:5">
      <c r="A93" s="209" t="s">
        <v>1284</v>
      </c>
      <c r="B93" s="214">
        <v>36</v>
      </c>
      <c r="C93" s="214">
        <v>16909</v>
      </c>
      <c r="D93" s="246">
        <v>212.9043704536046</v>
      </c>
      <c r="E93">
        <f t="shared" si="1"/>
        <v>51</v>
      </c>
    </row>
    <row r="94" spans="1:5">
      <c r="A94" s="209" t="s">
        <v>1285</v>
      </c>
      <c r="B94" s="214">
        <v>188</v>
      </c>
      <c r="C94" s="214">
        <v>98789</v>
      </c>
      <c r="D94" s="246">
        <v>190.30458856755305</v>
      </c>
      <c r="E94">
        <f t="shared" si="1"/>
        <v>39</v>
      </c>
    </row>
    <row r="95" spans="1:5">
      <c r="A95" s="209" t="s">
        <v>1286</v>
      </c>
      <c r="B95" s="214">
        <v>6015</v>
      </c>
      <c r="C95" s="214">
        <v>916371</v>
      </c>
      <c r="D95" s="246">
        <v>656.39353493290378</v>
      </c>
      <c r="E95">
        <f t="shared" si="1"/>
        <v>95</v>
      </c>
    </row>
    <row r="96" spans="1:5">
      <c r="A96" s="209" t="s">
        <v>1287</v>
      </c>
      <c r="B96" s="214">
        <v>37</v>
      </c>
      <c r="C96" s="214">
        <v>20489</v>
      </c>
      <c r="D96" s="246">
        <v>180.58470398750549</v>
      </c>
      <c r="E96">
        <f t="shared" si="1"/>
        <v>33</v>
      </c>
    </row>
    <row r="97" spans="1:5">
      <c r="A97" s="209" t="s">
        <v>1288</v>
      </c>
      <c r="B97" s="214">
        <v>19</v>
      </c>
      <c r="C97" s="214">
        <v>14035</v>
      </c>
      <c r="D97" s="246">
        <v>135.37584609903811</v>
      </c>
      <c r="E97">
        <f t="shared" si="1"/>
        <v>9</v>
      </c>
    </row>
    <row r="98" spans="1:5">
      <c r="A98" s="209" t="s">
        <v>1289</v>
      </c>
      <c r="B98" s="214">
        <v>387</v>
      </c>
      <c r="C98" s="214">
        <v>160820</v>
      </c>
      <c r="D98" s="246">
        <v>240.64171122994654</v>
      </c>
      <c r="E98">
        <f t="shared" si="1"/>
        <v>65</v>
      </c>
    </row>
    <row r="99" spans="1:5">
      <c r="A99" s="209" t="s">
        <v>1290</v>
      </c>
      <c r="B99" s="214">
        <v>318</v>
      </c>
      <c r="C99" s="214">
        <v>203858</v>
      </c>
      <c r="D99" s="246">
        <v>155.99093486642661</v>
      </c>
      <c r="E99">
        <f t="shared" si="1"/>
        <v>20</v>
      </c>
    </row>
    <row r="100" spans="1:5">
      <c r="A100" s="209" t="s">
        <v>1291</v>
      </c>
      <c r="B100" s="214">
        <v>197</v>
      </c>
      <c r="C100" s="214">
        <v>61656</v>
      </c>
      <c r="D100" s="246">
        <v>319.51472687167507</v>
      </c>
      <c r="E100">
        <f t="shared" si="1"/>
        <v>81</v>
      </c>
    </row>
    <row r="101" spans="1:5">
      <c r="A101" s="209" t="s">
        <v>1292</v>
      </c>
      <c r="B101" s="214">
        <v>28</v>
      </c>
      <c r="C101" s="214">
        <v>12111</v>
      </c>
      <c r="D101" s="246">
        <v>231.19478160350096</v>
      </c>
      <c r="E101">
        <f t="shared" si="1"/>
        <v>61</v>
      </c>
    </row>
    <row r="102" spans="1:5">
      <c r="A102" s="209" t="s">
        <v>1293</v>
      </c>
      <c r="B102" s="214">
        <v>33</v>
      </c>
      <c r="C102" s="214">
        <v>17674</v>
      </c>
      <c r="D102" s="246">
        <v>186.71494851193845</v>
      </c>
      <c r="E102">
        <f t="shared" si="1"/>
        <v>38</v>
      </c>
    </row>
    <row r="103" spans="1:5">
      <c r="A103" s="209" t="s">
        <v>1294</v>
      </c>
      <c r="B103" s="214">
        <v>32</v>
      </c>
      <c r="C103" s="214">
        <v>20452</v>
      </c>
      <c r="D103" s="246">
        <v>156.46391550948562</v>
      </c>
      <c r="E103">
        <f t="shared" si="1"/>
        <v>21</v>
      </c>
    </row>
    <row r="104" spans="1:5">
      <c r="A104" s="209" t="s">
        <v>1295</v>
      </c>
      <c r="B104" s="214">
        <v>11</v>
      </c>
      <c r="C104" s="214">
        <v>6429</v>
      </c>
      <c r="D104" s="246">
        <v>171.09970446414684</v>
      </c>
      <c r="E104">
        <f t="shared" si="1"/>
        <v>28</v>
      </c>
    </row>
    <row r="105" spans="1:5">
      <c r="A105" s="209" t="s">
        <v>1296</v>
      </c>
      <c r="B105" s="214">
        <v>67</v>
      </c>
      <c r="C105" s="214">
        <v>42026</v>
      </c>
      <c r="D105" s="246">
        <v>159.4251177842288</v>
      </c>
      <c r="E105">
        <f t="shared" si="1"/>
        <v>23</v>
      </c>
    </row>
    <row r="106" spans="1:5">
      <c r="A106" s="209" t="s">
        <v>1297</v>
      </c>
      <c r="B106" s="214">
        <v>249</v>
      </c>
      <c r="C106" s="214">
        <v>136172</v>
      </c>
      <c r="D106" s="246">
        <v>182.85697500220309</v>
      </c>
      <c r="E106">
        <f t="shared" si="1"/>
        <v>35</v>
      </c>
    </row>
    <row r="107" spans="1:5">
      <c r="A107" s="209" t="s">
        <v>1298</v>
      </c>
      <c r="B107" s="214">
        <v>26</v>
      </c>
      <c r="C107" s="214">
        <v>16308</v>
      </c>
      <c r="D107" s="246">
        <v>159.43095413294088</v>
      </c>
      <c r="E107">
        <f t="shared" si="1"/>
        <v>24</v>
      </c>
    </row>
    <row r="108" spans="1:5">
      <c r="A108" s="209" t="s">
        <v>1299</v>
      </c>
      <c r="B108" s="214">
        <v>64</v>
      </c>
      <c r="C108" s="214">
        <v>33063</v>
      </c>
      <c r="D108" s="246">
        <v>193.56985149562956</v>
      </c>
      <c r="E108">
        <f t="shared" si="1"/>
        <v>43</v>
      </c>
    </row>
    <row r="109" spans="1:5">
      <c r="A109" s="209" t="s">
        <v>1300</v>
      </c>
      <c r="B109" s="214">
        <v>75</v>
      </c>
      <c r="C109" s="214">
        <v>28064</v>
      </c>
      <c r="D109" s="246">
        <v>267.24629418472068</v>
      </c>
      <c r="E109">
        <f t="shared" si="1"/>
        <v>73</v>
      </c>
    </row>
    <row r="110" spans="1:5">
      <c r="A110" s="209" t="s">
        <v>1301</v>
      </c>
      <c r="B110" s="214">
        <v>118</v>
      </c>
      <c r="C110" s="214">
        <v>260815</v>
      </c>
      <c r="D110" s="246">
        <v>45.242796618292658</v>
      </c>
      <c r="E110">
        <f t="shared" si="1"/>
        <v>1</v>
      </c>
    </row>
    <row r="111" spans="1:5">
      <c r="A111" s="209" t="s">
        <v>1302</v>
      </c>
      <c r="B111" s="214">
        <v>229</v>
      </c>
      <c r="C111" s="214">
        <v>158555</v>
      </c>
      <c r="D111" s="246">
        <v>144.42937781842264</v>
      </c>
      <c r="E111">
        <f t="shared" si="1"/>
        <v>13</v>
      </c>
    </row>
    <row r="112" spans="1:5">
      <c r="B112" s="214"/>
      <c r="C112" s="214"/>
      <c r="D112" s="246"/>
    </row>
    <row r="113" spans="1:4">
      <c r="A113" s="209" t="s">
        <v>3</v>
      </c>
      <c r="B113" s="49">
        <f>AVERAGE(B17:B111)</f>
        <v>195.38947368421051</v>
      </c>
      <c r="D113" s="184">
        <f>AVERAGE(D17:D111)</f>
        <v>227.77415004179383</v>
      </c>
    </row>
  </sheetData>
  <mergeCells count="9">
    <mergeCell ref="B10:D10"/>
    <mergeCell ref="A11:A13"/>
    <mergeCell ref="B11:D13"/>
    <mergeCell ref="B1:D1"/>
    <mergeCell ref="B2:D2"/>
    <mergeCell ref="A3:A7"/>
    <mergeCell ref="B3:D7"/>
    <mergeCell ref="B8:D8"/>
    <mergeCell ref="B9:D9"/>
  </mergeCells>
  <hyperlinks>
    <hyperlink ref="B9:D9" r:id="rId1" display="Administrative Office of the U.S. Courts" xr:uid="{5D22F636-7661-497C-A75C-2872C367E46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9042-2CBC-4122-86D3-E444A44C0DFE}">
  <sheetPr>
    <tabColor rgb="FFFF0000"/>
  </sheetPr>
  <dimension ref="A1:KV205"/>
  <sheetViews>
    <sheetView topLeftCell="A19" workbookViewId="0">
      <selection activeCell="I21" sqref="I21"/>
    </sheetView>
  </sheetViews>
  <sheetFormatPr defaultRowHeight="12.75"/>
  <cols>
    <col min="1" max="1" width="24.5703125" bestFit="1" customWidth="1"/>
    <col min="2" max="2" width="10.28515625" bestFit="1" customWidth="1"/>
    <col min="4" max="4" width="11.7109375" customWidth="1"/>
    <col min="5" max="5" width="13.42578125" customWidth="1"/>
    <col min="7" max="7" width="10.5703125" customWidth="1"/>
    <col min="8" max="8" width="11.5703125" customWidth="1"/>
    <col min="9" max="9" width="11.7109375" customWidth="1"/>
    <col min="10" max="10" width="10.7109375" customWidth="1"/>
    <col min="13" max="13" width="11.5703125" customWidth="1"/>
    <col min="16" max="16" width="14.140625" customWidth="1"/>
    <col min="19" max="19" width="11.5703125" customWidth="1"/>
  </cols>
  <sheetData>
    <row r="1" spans="1:300">
      <c r="A1" s="168" t="s">
        <v>189</v>
      </c>
      <c r="B1" s="568" t="s">
        <v>481</v>
      </c>
      <c r="C1" s="569"/>
      <c r="D1" s="570"/>
      <c r="E1" s="568" t="s">
        <v>481</v>
      </c>
      <c r="F1" s="569"/>
      <c r="G1" s="570"/>
      <c r="H1" s="568" t="s">
        <v>481</v>
      </c>
      <c r="I1" s="569"/>
      <c r="J1" s="570"/>
      <c r="K1" s="568" t="s">
        <v>481</v>
      </c>
      <c r="L1" s="569"/>
      <c r="M1" s="570"/>
      <c r="N1" s="568" t="s">
        <v>481</v>
      </c>
      <c r="O1" s="569"/>
      <c r="P1" s="570"/>
      <c r="Q1" s="568" t="s">
        <v>481</v>
      </c>
      <c r="R1" s="569"/>
      <c r="S1" s="570"/>
    </row>
    <row r="2" spans="1:300">
      <c r="A2" s="168" t="s">
        <v>194</v>
      </c>
      <c r="B2" s="538" t="s">
        <v>9</v>
      </c>
      <c r="C2" s="566"/>
      <c r="D2" s="567"/>
      <c r="E2" s="538" t="s">
        <v>493</v>
      </c>
      <c r="F2" s="566"/>
      <c r="G2" s="567"/>
      <c r="H2" s="538" t="s">
        <v>99</v>
      </c>
      <c r="I2" s="566"/>
      <c r="J2" s="567"/>
      <c r="K2" s="538" t="s">
        <v>101</v>
      </c>
      <c r="L2" s="566"/>
      <c r="M2" s="567"/>
      <c r="N2" s="538" t="s">
        <v>103</v>
      </c>
      <c r="O2" s="566"/>
      <c r="P2" s="567"/>
      <c r="Q2" s="538" t="s">
        <v>86</v>
      </c>
      <c r="R2" s="566"/>
      <c r="S2" s="567"/>
    </row>
    <row r="3" spans="1:300" ht="12.75" customHeight="1">
      <c r="A3" s="579" t="s">
        <v>196</v>
      </c>
      <c r="B3" s="514" t="s">
        <v>494</v>
      </c>
      <c r="C3" s="515"/>
      <c r="D3" s="516"/>
      <c r="E3" s="514" t="s">
        <v>495</v>
      </c>
      <c r="F3" s="515"/>
      <c r="G3" s="516"/>
      <c r="H3" s="514" t="s">
        <v>100</v>
      </c>
      <c r="I3" s="515"/>
      <c r="J3" s="516"/>
      <c r="K3" s="514" t="s">
        <v>102</v>
      </c>
      <c r="L3" s="515"/>
      <c r="M3" s="516"/>
      <c r="N3" s="514" t="s">
        <v>104</v>
      </c>
      <c r="O3" s="515"/>
      <c r="P3" s="516"/>
      <c r="Q3" s="514" t="s">
        <v>496</v>
      </c>
      <c r="R3" s="515"/>
      <c r="S3" s="516"/>
    </row>
    <row r="4" spans="1:300">
      <c r="A4" s="580"/>
      <c r="B4" s="517"/>
      <c r="C4" s="518"/>
      <c r="D4" s="519"/>
      <c r="E4" s="517"/>
      <c r="F4" s="518"/>
      <c r="G4" s="519"/>
      <c r="H4" s="517"/>
      <c r="I4" s="518"/>
      <c r="J4" s="519"/>
      <c r="K4" s="517"/>
      <c r="L4" s="518"/>
      <c r="M4" s="519"/>
      <c r="N4" s="517"/>
      <c r="O4" s="518"/>
      <c r="P4" s="519"/>
      <c r="Q4" s="517"/>
      <c r="R4" s="518"/>
      <c r="S4" s="519"/>
    </row>
    <row r="5" spans="1:300">
      <c r="A5" s="580"/>
      <c r="B5" s="517"/>
      <c r="C5" s="518"/>
      <c r="D5" s="519"/>
      <c r="E5" s="517"/>
      <c r="F5" s="518"/>
      <c r="G5" s="519"/>
      <c r="H5" s="517"/>
      <c r="I5" s="518"/>
      <c r="J5" s="519"/>
      <c r="K5" s="517"/>
      <c r="L5" s="518"/>
      <c r="M5" s="519"/>
      <c r="N5" s="517"/>
      <c r="O5" s="518"/>
      <c r="P5" s="519"/>
      <c r="Q5" s="517"/>
      <c r="R5" s="518"/>
      <c r="S5" s="519"/>
    </row>
    <row r="6" spans="1:300">
      <c r="A6" s="580"/>
      <c r="B6" s="517"/>
      <c r="C6" s="518"/>
      <c r="D6" s="519"/>
      <c r="E6" s="517"/>
      <c r="F6" s="518"/>
      <c r="G6" s="519"/>
      <c r="H6" s="517"/>
      <c r="I6" s="518"/>
      <c r="J6" s="519"/>
      <c r="K6" s="517"/>
      <c r="L6" s="518"/>
      <c r="M6" s="519"/>
      <c r="N6" s="517"/>
      <c r="O6" s="518"/>
      <c r="P6" s="519"/>
      <c r="Q6" s="517"/>
      <c r="R6" s="518"/>
      <c r="S6" s="519"/>
    </row>
    <row r="7" spans="1:300">
      <c r="A7" s="581"/>
      <c r="B7" s="520"/>
      <c r="C7" s="521"/>
      <c r="D7" s="522"/>
      <c r="E7" s="520"/>
      <c r="F7" s="521"/>
      <c r="G7" s="522"/>
      <c r="H7" s="520"/>
      <c r="I7" s="521"/>
      <c r="J7" s="522"/>
      <c r="K7" s="520"/>
      <c r="L7" s="521"/>
      <c r="M7" s="522"/>
      <c r="N7" s="520"/>
      <c r="O7" s="521"/>
      <c r="P7" s="522"/>
      <c r="Q7" s="520"/>
      <c r="R7" s="521"/>
      <c r="S7" s="522"/>
    </row>
    <row r="8" spans="1:300">
      <c r="A8" s="169" t="s">
        <v>198</v>
      </c>
      <c r="B8" s="535" t="s">
        <v>199</v>
      </c>
      <c r="C8" s="590"/>
      <c r="D8" s="591"/>
      <c r="E8" s="535" t="s">
        <v>199</v>
      </c>
      <c r="F8" s="590"/>
      <c r="G8" s="591"/>
      <c r="H8" s="535" t="s">
        <v>199</v>
      </c>
      <c r="I8" s="590"/>
      <c r="J8" s="591"/>
      <c r="K8" s="535" t="s">
        <v>199</v>
      </c>
      <c r="L8" s="590"/>
      <c r="M8" s="591"/>
      <c r="N8" s="535" t="s">
        <v>199</v>
      </c>
      <c r="O8" s="590"/>
      <c r="P8" s="591"/>
      <c r="Q8" s="535" t="s">
        <v>199</v>
      </c>
      <c r="R8" s="590"/>
      <c r="S8" s="591"/>
    </row>
    <row r="9" spans="1:300" ht="45" customHeight="1">
      <c r="A9" s="323" t="s">
        <v>200</v>
      </c>
      <c r="B9" s="600" t="s">
        <v>497</v>
      </c>
      <c r="C9" s="600"/>
      <c r="D9" s="600"/>
      <c r="E9" s="600" t="s">
        <v>497</v>
      </c>
      <c r="F9" s="600"/>
      <c r="G9" s="600"/>
      <c r="H9" s="583" t="s">
        <v>497</v>
      </c>
      <c r="I9" s="584"/>
      <c r="J9" s="585"/>
      <c r="K9" s="583" t="s">
        <v>497</v>
      </c>
      <c r="L9" s="584"/>
      <c r="M9" s="585"/>
      <c r="N9" s="583" t="s">
        <v>497</v>
      </c>
      <c r="O9" s="584"/>
      <c r="P9" s="585"/>
      <c r="Q9" s="583" t="s">
        <v>497</v>
      </c>
      <c r="R9" s="584"/>
      <c r="S9" s="585"/>
    </row>
    <row r="10" spans="1:300">
      <c r="A10" s="338" t="s">
        <v>314</v>
      </c>
      <c r="B10" s="582">
        <v>2021</v>
      </c>
      <c r="C10" s="536"/>
      <c r="D10" s="537"/>
      <c r="E10" s="582">
        <v>2021</v>
      </c>
      <c r="F10" s="536"/>
      <c r="G10" s="537"/>
      <c r="H10" s="582">
        <v>2021</v>
      </c>
      <c r="I10" s="536"/>
      <c r="J10" s="537"/>
      <c r="K10" s="582">
        <v>2021</v>
      </c>
      <c r="L10" s="536"/>
      <c r="M10" s="537"/>
      <c r="N10" s="582">
        <v>2021</v>
      </c>
      <c r="O10" s="536"/>
      <c r="P10" s="537"/>
      <c r="Q10" s="582">
        <v>2021</v>
      </c>
      <c r="R10" s="536"/>
      <c r="S10" s="537"/>
    </row>
    <row r="11" spans="1:300" ht="12.75" customHeight="1">
      <c r="A11" s="511" t="s">
        <v>202</v>
      </c>
      <c r="B11" s="514" t="s">
        <v>498</v>
      </c>
      <c r="C11" s="515"/>
      <c r="D11" s="516"/>
      <c r="E11" s="514" t="s">
        <v>498</v>
      </c>
      <c r="F11" s="515"/>
      <c r="G11" s="516"/>
      <c r="H11" s="514" t="s">
        <v>499</v>
      </c>
      <c r="I11" s="515"/>
      <c r="J11" s="516"/>
      <c r="K11" s="514" t="s">
        <v>499</v>
      </c>
      <c r="L11" s="515"/>
      <c r="M11" s="516"/>
      <c r="N11" s="514" t="s">
        <v>499</v>
      </c>
      <c r="O11" s="515"/>
      <c r="P11" s="516"/>
      <c r="Q11" s="514" t="s">
        <v>499</v>
      </c>
      <c r="R11" s="515"/>
      <c r="S11" s="516"/>
    </row>
    <row r="12" spans="1:300">
      <c r="A12" s="578"/>
      <c r="B12" s="517"/>
      <c r="C12" s="518"/>
      <c r="D12" s="519"/>
      <c r="E12" s="517"/>
      <c r="F12" s="518"/>
      <c r="G12" s="519"/>
      <c r="H12" s="517"/>
      <c r="I12" s="518"/>
      <c r="J12" s="519"/>
      <c r="K12" s="517"/>
      <c r="L12" s="518"/>
      <c r="M12" s="519"/>
      <c r="N12" s="517"/>
      <c r="O12" s="518"/>
      <c r="P12" s="519"/>
      <c r="Q12" s="517"/>
      <c r="R12" s="518"/>
      <c r="S12" s="519"/>
    </row>
    <row r="13" spans="1:300">
      <c r="A13" s="513"/>
      <c r="B13" s="520"/>
      <c r="C13" s="521"/>
      <c r="D13" s="522"/>
      <c r="E13" s="520"/>
      <c r="F13" s="521"/>
      <c r="G13" s="522"/>
      <c r="H13" s="520"/>
      <c r="I13" s="521"/>
      <c r="J13" s="522"/>
      <c r="K13" s="520"/>
      <c r="L13" s="521"/>
      <c r="M13" s="522"/>
      <c r="N13" s="520"/>
      <c r="O13" s="521"/>
      <c r="P13" s="522"/>
      <c r="Q13" s="520"/>
      <c r="R13" s="521"/>
      <c r="S13" s="522"/>
    </row>
    <row r="16" spans="1:300" ht="57">
      <c r="B16" s="206" t="s">
        <v>500</v>
      </c>
      <c r="C16" s="452" t="s">
        <v>927</v>
      </c>
      <c r="D16" s="451" t="s">
        <v>501</v>
      </c>
      <c r="E16" s="206" t="s">
        <v>502</v>
      </c>
      <c r="F16" s="452" t="s">
        <v>927</v>
      </c>
      <c r="G16" s="451" t="s">
        <v>503</v>
      </c>
      <c r="H16" s="206" t="s">
        <v>504</v>
      </c>
      <c r="I16" s="452" t="s">
        <v>927</v>
      </c>
      <c r="J16" s="451" t="s">
        <v>505</v>
      </c>
      <c r="K16" s="206" t="s">
        <v>506</v>
      </c>
      <c r="L16" s="452" t="s">
        <v>927</v>
      </c>
      <c r="M16" s="451" t="s">
        <v>507</v>
      </c>
      <c r="N16" s="208" t="s">
        <v>508</v>
      </c>
      <c r="O16" s="452" t="s">
        <v>927</v>
      </c>
      <c r="P16" s="451" t="s">
        <v>509</v>
      </c>
      <c r="Q16" s="208" t="s">
        <v>510</v>
      </c>
      <c r="R16" s="452" t="s">
        <v>927</v>
      </c>
      <c r="S16" s="452" t="s">
        <v>511</v>
      </c>
      <c r="T16" s="193"/>
      <c r="U16" s="193"/>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c r="GF16" s="105"/>
      <c r="GG16" s="105"/>
      <c r="GH16" s="105"/>
      <c r="GI16" s="105"/>
      <c r="GJ16" s="105"/>
      <c r="GK16" s="105"/>
      <c r="GL16" s="105"/>
      <c r="GM16" s="105"/>
      <c r="GN16" s="105"/>
      <c r="GO16" s="105"/>
      <c r="GP16" s="105"/>
      <c r="GQ16" s="105"/>
      <c r="GR16" s="105"/>
      <c r="GS16" s="105"/>
      <c r="GT16" s="105"/>
      <c r="GU16" s="105"/>
      <c r="GV16" s="105"/>
      <c r="GW16" s="105"/>
      <c r="GX16" s="105"/>
      <c r="GY16" s="105"/>
      <c r="GZ16" s="105"/>
      <c r="HA16" s="105"/>
      <c r="HB16" s="105"/>
      <c r="HC16" s="105"/>
      <c r="HD16" s="105"/>
      <c r="HE16" s="105"/>
      <c r="HF16" s="105"/>
      <c r="HG16" s="105"/>
      <c r="HH16" s="105"/>
      <c r="HI16" s="105"/>
      <c r="HJ16" s="105"/>
      <c r="HK16" s="105"/>
      <c r="HL16" s="105"/>
      <c r="HM16" s="105"/>
      <c r="HN16" s="105"/>
      <c r="HO16" s="105"/>
      <c r="HP16" s="105"/>
      <c r="HQ16" s="105"/>
      <c r="HR16" s="105"/>
      <c r="HS16" s="105"/>
      <c r="HT16" s="105"/>
      <c r="HU16" s="105"/>
      <c r="HV16" s="105"/>
      <c r="HW16" s="105"/>
      <c r="HX16" s="105"/>
      <c r="HY16" s="105"/>
      <c r="HZ16" s="105"/>
      <c r="IA16" s="105"/>
      <c r="IB16" s="105"/>
      <c r="IC16" s="105"/>
      <c r="ID16" s="105"/>
      <c r="IE16" s="105"/>
      <c r="IF16" s="105"/>
      <c r="IG16" s="105"/>
      <c r="IH16" s="105"/>
      <c r="II16" s="105"/>
      <c r="IJ16" s="105"/>
      <c r="IK16" s="105"/>
      <c r="IL16" s="105"/>
      <c r="IM16" s="105"/>
      <c r="IN16" s="105"/>
      <c r="IO16" s="105"/>
      <c r="IP16" s="105"/>
      <c r="IQ16" s="105"/>
      <c r="IR16" s="105"/>
      <c r="IS16" s="105"/>
      <c r="IT16" s="105"/>
      <c r="IU16" s="105"/>
      <c r="IV16" s="105"/>
      <c r="IW16" s="105"/>
      <c r="IX16" s="105"/>
      <c r="IY16" s="105"/>
      <c r="IZ16" s="105"/>
      <c r="JA16" s="105"/>
      <c r="JB16" s="105"/>
      <c r="JC16" s="105"/>
      <c r="JD16" s="105"/>
      <c r="JE16" s="105"/>
      <c r="JF16" s="105"/>
      <c r="JG16" s="105"/>
      <c r="JH16" s="105"/>
      <c r="JI16" s="105"/>
      <c r="JJ16" s="105"/>
      <c r="JK16" s="105"/>
      <c r="JL16" s="105"/>
      <c r="JM16" s="105"/>
      <c r="JN16" s="105"/>
      <c r="JO16" s="105"/>
      <c r="JP16" s="105"/>
      <c r="JQ16" s="105"/>
      <c r="JR16" s="105"/>
      <c r="JS16" s="105"/>
      <c r="JT16" s="105"/>
      <c r="JU16" s="105"/>
      <c r="JV16" s="105"/>
      <c r="JW16" s="105"/>
      <c r="JX16" s="105"/>
      <c r="JY16" s="105"/>
      <c r="JZ16" s="105"/>
      <c r="KA16" s="105"/>
      <c r="KB16" s="105"/>
      <c r="KC16" s="105"/>
      <c r="KD16" s="105"/>
      <c r="KE16" s="105"/>
      <c r="KF16" s="105"/>
      <c r="KG16" s="105"/>
      <c r="KH16" s="105"/>
      <c r="KI16" s="105"/>
      <c r="KJ16" s="105"/>
      <c r="KK16" s="105"/>
      <c r="KL16" s="105"/>
      <c r="KM16" s="105"/>
      <c r="KN16" s="105"/>
    </row>
    <row r="17" spans="1:300">
      <c r="A17" s="155" t="s">
        <v>216</v>
      </c>
      <c r="B17" s="158">
        <v>658</v>
      </c>
      <c r="C17" s="158">
        <f>RANK(D17,$D$17:$D$111,1)</f>
        <v>36</v>
      </c>
      <c r="D17" s="204">
        <v>3.7999999999999999E-2</v>
      </c>
      <c r="E17" s="158">
        <v>6497</v>
      </c>
      <c r="F17" s="158">
        <f>RANK(G17,$G$17:$G$111,1)</f>
        <v>39</v>
      </c>
      <c r="G17" s="204">
        <v>8.5842637246482126E-2</v>
      </c>
      <c r="H17" s="209">
        <v>270</v>
      </c>
      <c r="I17" s="209">
        <f>RANK(J17,$J$17:$J$111,1)</f>
        <v>51</v>
      </c>
      <c r="J17" s="204">
        <v>0.11700000000000001</v>
      </c>
      <c r="K17" s="155">
        <v>296</v>
      </c>
      <c r="L17" s="155">
        <f>RANK(M17,$M$17:$M$111,1)</f>
        <v>25</v>
      </c>
      <c r="M17" s="211">
        <v>0.12</v>
      </c>
      <c r="N17" s="157">
        <v>2509</v>
      </c>
      <c r="O17" s="157">
        <f>RANK(P17,$P$17:$P$111,1)</f>
        <v>75</v>
      </c>
      <c r="P17" s="213">
        <v>0.217</v>
      </c>
      <c r="Q17" s="157">
        <v>3118</v>
      </c>
      <c r="R17" s="157">
        <f>RANK(S17,$S$17:$S$111,1)</f>
        <v>36</v>
      </c>
      <c r="S17" s="210">
        <v>8.1000000000000003E-2</v>
      </c>
      <c r="T17" s="121"/>
      <c r="U17" s="121"/>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c r="GF17" s="105"/>
      <c r="GG17" s="105"/>
      <c r="GH17" s="105"/>
      <c r="GI17" s="105"/>
      <c r="GJ17" s="105"/>
      <c r="GK17" s="105"/>
      <c r="GL17" s="105"/>
      <c r="GM17" s="105"/>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row>
    <row r="18" spans="1:300">
      <c r="A18" s="155" t="s">
        <v>217</v>
      </c>
      <c r="B18" s="158">
        <v>941</v>
      </c>
      <c r="C18" s="158">
        <f t="shared" ref="C18:C81" si="0">RANK(D18,$D$17:$D$111,1)</f>
        <v>77</v>
      </c>
      <c r="D18" s="204">
        <v>7.0999999999999994E-2</v>
      </c>
      <c r="E18" s="158">
        <v>5354</v>
      </c>
      <c r="F18" s="158">
        <f t="shared" ref="F18:F81" si="1">RANK(G18,$G$17:$G$111,1)</f>
        <v>77</v>
      </c>
      <c r="G18" s="204">
        <v>0.10843324692158134</v>
      </c>
      <c r="H18" s="209">
        <v>467</v>
      </c>
      <c r="I18" s="209">
        <f t="shared" ref="I18:I81" si="2">RANK(J18,$J$17:$J$111,1)</f>
        <v>67</v>
      </c>
      <c r="J18" s="204">
        <v>0.14799999999999999</v>
      </c>
      <c r="K18" s="157">
        <v>1621</v>
      </c>
      <c r="L18" s="155">
        <f t="shared" ref="L18:L81" si="3">RANK(M18,$M$17:$M$111,1)</f>
        <v>48</v>
      </c>
      <c r="M18" s="212">
        <v>0.248</v>
      </c>
      <c r="N18" s="157">
        <v>1635</v>
      </c>
      <c r="O18" s="157">
        <f t="shared" ref="O18:O81" si="4">RANK(P18,$P$17:$P$111,1)</f>
        <v>87</v>
      </c>
      <c r="P18" s="204">
        <v>0.245</v>
      </c>
      <c r="Q18" s="157">
        <v>2723</v>
      </c>
      <c r="R18" s="157">
        <f t="shared" ref="R18:R81" si="5">RANK(S18,$S$17:$S$111,1)</f>
        <v>81</v>
      </c>
      <c r="S18" s="210">
        <v>0.111</v>
      </c>
      <c r="T18" s="121"/>
      <c r="U18" s="121"/>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c r="GF18" s="105"/>
      <c r="GG18" s="105"/>
      <c r="GH18" s="105"/>
      <c r="GI18" s="105"/>
      <c r="GJ18" s="105"/>
      <c r="GK18" s="105"/>
      <c r="GL18" s="105"/>
      <c r="GM18" s="105"/>
      <c r="GN18" s="105"/>
      <c r="GO18" s="105"/>
      <c r="GP18" s="105"/>
      <c r="GQ18" s="105"/>
      <c r="GR18" s="105"/>
      <c r="GS18" s="105"/>
      <c r="GT18" s="105"/>
      <c r="GU18" s="105"/>
      <c r="GV18" s="105"/>
      <c r="GW18" s="105"/>
      <c r="GX18" s="105"/>
      <c r="GY18" s="105"/>
      <c r="GZ18" s="105"/>
      <c r="HA18" s="105"/>
      <c r="HB18" s="105"/>
      <c r="HC18" s="105"/>
      <c r="HD18" s="105"/>
      <c r="HE18" s="105"/>
      <c r="HF18" s="105"/>
      <c r="HG18" s="105"/>
      <c r="HH18" s="105"/>
      <c r="HI18" s="105"/>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row>
    <row r="19" spans="1:300">
      <c r="A19" s="155" t="s">
        <v>218</v>
      </c>
      <c r="B19" s="158">
        <v>123</v>
      </c>
      <c r="C19" s="158">
        <f t="shared" si="0"/>
        <v>36</v>
      </c>
      <c r="D19" s="204">
        <v>3.7999999999999999E-2</v>
      </c>
      <c r="E19" s="158">
        <v>1675</v>
      </c>
      <c r="F19" s="158">
        <f t="shared" si="1"/>
        <v>75</v>
      </c>
      <c r="G19" s="204">
        <v>0.10653860831955222</v>
      </c>
      <c r="H19" s="209">
        <v>17</v>
      </c>
      <c r="I19" s="209">
        <f t="shared" si="2"/>
        <v>17</v>
      </c>
      <c r="J19" s="204">
        <v>5.2999999999999999E-2</v>
      </c>
      <c r="K19" s="155">
        <v>26</v>
      </c>
      <c r="L19" s="155">
        <f t="shared" si="3"/>
        <v>15</v>
      </c>
      <c r="M19" s="212">
        <v>6.9000000000000006E-2</v>
      </c>
      <c r="N19" s="155">
        <v>634</v>
      </c>
      <c r="O19" s="157">
        <f t="shared" si="4"/>
        <v>79</v>
      </c>
      <c r="P19" s="204">
        <v>0.223</v>
      </c>
      <c r="Q19" s="157">
        <v>1044</v>
      </c>
      <c r="R19" s="157">
        <f t="shared" si="5"/>
        <v>89</v>
      </c>
      <c r="S19" s="210">
        <v>0.129</v>
      </c>
      <c r="T19" s="121"/>
      <c r="U19" s="121"/>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row>
    <row r="20" spans="1:300">
      <c r="A20" s="155" t="s">
        <v>219</v>
      </c>
      <c r="B20" s="158">
        <v>204</v>
      </c>
      <c r="C20" s="158">
        <f t="shared" si="0"/>
        <v>87</v>
      </c>
      <c r="D20" s="204">
        <v>8.5999999999999993E-2</v>
      </c>
      <c r="E20" s="158">
        <v>2248</v>
      </c>
      <c r="F20" s="158">
        <f t="shared" si="1"/>
        <v>95</v>
      </c>
      <c r="G20" s="204">
        <v>0.16548881036513546</v>
      </c>
      <c r="H20" s="209">
        <v>531</v>
      </c>
      <c r="I20" s="209">
        <f t="shared" si="2"/>
        <v>92</v>
      </c>
      <c r="J20" s="204">
        <v>0.8</v>
      </c>
      <c r="K20" s="155">
        <v>244</v>
      </c>
      <c r="L20" s="155">
        <f t="shared" si="3"/>
        <v>93</v>
      </c>
      <c r="M20" s="212">
        <v>0.63400000000000001</v>
      </c>
      <c r="N20" s="155">
        <v>797</v>
      </c>
      <c r="O20" s="157">
        <f t="shared" si="4"/>
        <v>91</v>
      </c>
      <c r="P20" s="204">
        <v>0.27800000000000002</v>
      </c>
      <c r="Q20" s="155">
        <v>812</v>
      </c>
      <c r="R20" s="157">
        <f t="shared" si="5"/>
        <v>93</v>
      </c>
      <c r="S20" s="210">
        <v>0.13900000000000001</v>
      </c>
      <c r="T20" s="121"/>
      <c r="U20" s="121"/>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row>
    <row r="21" spans="1:300">
      <c r="A21" s="155" t="s">
        <v>220</v>
      </c>
      <c r="B21" s="158">
        <v>2267</v>
      </c>
      <c r="C21" s="158">
        <f t="shared" si="0"/>
        <v>82</v>
      </c>
      <c r="D21" s="204">
        <v>7.9000000000000001E-2</v>
      </c>
      <c r="E21" s="158">
        <v>10170</v>
      </c>
      <c r="F21" s="158">
        <f t="shared" si="1"/>
        <v>20</v>
      </c>
      <c r="G21" s="204">
        <v>7.6537523706312657E-2</v>
      </c>
      <c r="H21" s="209">
        <v>288</v>
      </c>
      <c r="I21" s="209">
        <f t="shared" si="2"/>
        <v>35</v>
      </c>
      <c r="J21" s="204">
        <v>9.1999999999999998E-2</v>
      </c>
      <c r="K21" s="157">
        <v>1780</v>
      </c>
      <c r="L21" s="155">
        <f t="shared" si="3"/>
        <v>77</v>
      </c>
      <c r="M21" s="212">
        <v>0.36499999999999999</v>
      </c>
      <c r="N21" s="157">
        <v>1990</v>
      </c>
      <c r="O21" s="157">
        <f t="shared" si="4"/>
        <v>24</v>
      </c>
      <c r="P21" s="204">
        <v>0.159</v>
      </c>
      <c r="Q21" s="157">
        <v>5140</v>
      </c>
      <c r="R21" s="157">
        <f t="shared" si="5"/>
        <v>26</v>
      </c>
      <c r="S21" s="210">
        <v>7.4999999999999997E-2</v>
      </c>
      <c r="T21" s="121"/>
      <c r="U21" s="121"/>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c r="GF21" s="105"/>
      <c r="GG21" s="105"/>
      <c r="GH21" s="105"/>
      <c r="GI21" s="105"/>
      <c r="GJ21" s="105"/>
      <c r="GK21" s="105"/>
      <c r="GL21" s="105"/>
      <c r="GM21" s="105"/>
      <c r="GN21" s="105"/>
      <c r="GO21" s="105"/>
      <c r="GP21" s="105"/>
      <c r="GQ21" s="105"/>
      <c r="GR21" s="105"/>
      <c r="GS21" s="105"/>
      <c r="GT21" s="105"/>
      <c r="GU21" s="105"/>
      <c r="GV21" s="105"/>
      <c r="GW21" s="105"/>
      <c r="GX21" s="105"/>
      <c r="GY21" s="105"/>
      <c r="GZ21" s="105"/>
      <c r="HA21" s="105"/>
      <c r="HB21" s="105"/>
      <c r="HC21" s="105"/>
      <c r="HD21" s="105"/>
      <c r="HE21" s="105"/>
      <c r="HF21" s="105"/>
      <c r="HG21" s="105"/>
      <c r="HH21" s="105"/>
      <c r="HI21" s="105"/>
      <c r="HJ21" s="105"/>
      <c r="HK21" s="105"/>
      <c r="HL21" s="105"/>
      <c r="HM21" s="105"/>
      <c r="HN21" s="105"/>
      <c r="HO21" s="105"/>
      <c r="HP21" s="105"/>
      <c r="HQ21" s="105"/>
      <c r="HR21" s="105"/>
      <c r="HS21" s="105"/>
      <c r="HT21" s="105"/>
      <c r="HU21" s="105"/>
      <c r="HV21" s="105"/>
      <c r="HW21" s="105"/>
      <c r="HX21" s="105"/>
      <c r="HY21" s="105"/>
      <c r="HZ21" s="105"/>
      <c r="IA21" s="105"/>
      <c r="IB21" s="105"/>
      <c r="IC21" s="105"/>
      <c r="ID21" s="105"/>
      <c r="IE21" s="105"/>
      <c r="IF21" s="105"/>
      <c r="IG21" s="105"/>
      <c r="IH21" s="105"/>
      <c r="II21" s="105"/>
      <c r="IJ21" s="105"/>
      <c r="IK21" s="105"/>
      <c r="IL21" s="105"/>
      <c r="IM21" s="105"/>
      <c r="IN21" s="105"/>
      <c r="IO21" s="105"/>
      <c r="IP21" s="105"/>
      <c r="IQ21" s="105"/>
      <c r="IR21" s="105"/>
      <c r="IS21" s="105"/>
      <c r="IT21" s="105"/>
      <c r="IU21" s="105"/>
      <c r="IV21" s="105"/>
      <c r="IW21" s="105"/>
      <c r="IX21" s="105"/>
      <c r="IY21" s="105"/>
      <c r="IZ21" s="105"/>
      <c r="JA21" s="105"/>
      <c r="JB21" s="105"/>
      <c r="JC21" s="105"/>
      <c r="JD21" s="105"/>
      <c r="JE21" s="105"/>
      <c r="JF21" s="105"/>
      <c r="JG21" s="105"/>
      <c r="JH21" s="105"/>
      <c r="JI21" s="105"/>
      <c r="JJ21" s="105"/>
      <c r="JK21" s="105"/>
      <c r="JL21" s="105"/>
      <c r="JM21" s="105"/>
      <c r="JN21" s="105"/>
      <c r="JO21" s="105"/>
      <c r="JP21" s="105"/>
      <c r="JQ21" s="105"/>
      <c r="JR21" s="105"/>
      <c r="JS21" s="105"/>
      <c r="JT21" s="105"/>
      <c r="JU21" s="105"/>
      <c r="JV21" s="105"/>
      <c r="JW21" s="105"/>
      <c r="JX21" s="105"/>
      <c r="JY21" s="105"/>
      <c r="JZ21" s="105"/>
      <c r="KA21" s="105"/>
      <c r="KB21" s="105"/>
      <c r="KC21" s="105"/>
      <c r="KD21" s="105"/>
      <c r="KE21" s="105"/>
      <c r="KF21" s="105"/>
      <c r="KG21" s="105"/>
      <c r="KH21" s="105"/>
      <c r="KI21" s="105"/>
      <c r="KJ21" s="105"/>
      <c r="KK21" s="105"/>
      <c r="KL21" s="105"/>
      <c r="KM21" s="105"/>
      <c r="KN21" s="105"/>
    </row>
    <row r="22" spans="1:300">
      <c r="A22" s="155" t="s">
        <v>221</v>
      </c>
      <c r="B22" s="158">
        <v>1361</v>
      </c>
      <c r="C22" s="158">
        <f t="shared" si="0"/>
        <v>63</v>
      </c>
      <c r="D22" s="204">
        <v>5.3999999999999999E-2</v>
      </c>
      <c r="E22" s="158">
        <v>10351</v>
      </c>
      <c r="F22" s="158">
        <f t="shared" si="1"/>
        <v>59</v>
      </c>
      <c r="G22" s="204">
        <v>9.6884096631379923E-2</v>
      </c>
      <c r="H22" s="209">
        <v>603</v>
      </c>
      <c r="I22" s="209">
        <f t="shared" si="2"/>
        <v>44</v>
      </c>
      <c r="J22" s="204">
        <v>0.112</v>
      </c>
      <c r="K22" s="157">
        <v>1787</v>
      </c>
      <c r="L22" s="155">
        <f t="shared" si="3"/>
        <v>49</v>
      </c>
      <c r="M22" s="212">
        <v>0.249</v>
      </c>
      <c r="N22" s="157">
        <v>3073</v>
      </c>
      <c r="O22" s="157">
        <f t="shared" si="4"/>
        <v>63</v>
      </c>
      <c r="P22" s="204">
        <v>0.20699999999999999</v>
      </c>
      <c r="Q22" s="157">
        <v>4902</v>
      </c>
      <c r="R22" s="157">
        <f t="shared" si="5"/>
        <v>57</v>
      </c>
      <c r="S22" s="210">
        <v>0.09</v>
      </c>
      <c r="T22" s="121"/>
      <c r="U22" s="121"/>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c r="GF22" s="105"/>
      <c r="GG22" s="105"/>
      <c r="GH22" s="105"/>
      <c r="GI22" s="105"/>
      <c r="GJ22" s="105"/>
      <c r="GK22" s="105"/>
      <c r="GL22" s="105"/>
      <c r="GM22" s="105"/>
      <c r="GN22" s="105"/>
      <c r="GO22" s="105"/>
      <c r="GP22" s="105"/>
      <c r="GQ22" s="105"/>
      <c r="GR22" s="105"/>
      <c r="GS22" s="105"/>
      <c r="GT22" s="105"/>
      <c r="GU22" s="105"/>
      <c r="GV22" s="105"/>
      <c r="GW22" s="105"/>
      <c r="GX22" s="105"/>
      <c r="GY22" s="105"/>
      <c r="GZ22" s="105"/>
      <c r="HA22" s="105"/>
      <c r="HB22" s="105"/>
      <c r="HC22" s="105"/>
      <c r="HD22" s="105"/>
      <c r="HE22" s="105"/>
      <c r="HF22" s="105"/>
      <c r="HG22" s="105"/>
      <c r="HH22" s="105"/>
      <c r="HI22" s="105"/>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row>
    <row r="23" spans="1:300">
      <c r="A23" s="155" t="s">
        <v>223</v>
      </c>
      <c r="B23" s="158">
        <v>343</v>
      </c>
      <c r="C23" s="158">
        <f t="shared" si="0"/>
        <v>39</v>
      </c>
      <c r="D23" s="204">
        <v>0.04</v>
      </c>
      <c r="E23" s="158">
        <v>4208</v>
      </c>
      <c r="F23" s="158">
        <f t="shared" si="1"/>
        <v>79</v>
      </c>
      <c r="G23" s="204">
        <v>0.10864962561321972</v>
      </c>
      <c r="H23" s="209">
        <v>12</v>
      </c>
      <c r="I23" s="209">
        <f t="shared" si="2"/>
        <v>70</v>
      </c>
      <c r="J23" s="204">
        <v>0.154</v>
      </c>
      <c r="K23" s="155">
        <v>228</v>
      </c>
      <c r="L23" s="155">
        <f t="shared" si="3"/>
        <v>78</v>
      </c>
      <c r="M23" s="212">
        <v>0.36699999999999999</v>
      </c>
      <c r="N23" s="157">
        <v>1564</v>
      </c>
      <c r="O23" s="157">
        <f t="shared" si="4"/>
        <v>72</v>
      </c>
      <c r="P23" s="204">
        <v>0.215</v>
      </c>
      <c r="Q23" s="157">
        <v>1917</v>
      </c>
      <c r="R23" s="157">
        <f t="shared" si="5"/>
        <v>65</v>
      </c>
      <c r="S23" s="210">
        <v>9.8000000000000004E-2</v>
      </c>
      <c r="T23" s="121"/>
      <c r="U23" s="121"/>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c r="GF23" s="105"/>
      <c r="GG23" s="105"/>
      <c r="GH23" s="105"/>
      <c r="GI23" s="105"/>
      <c r="GJ23" s="105"/>
      <c r="GK23" s="105"/>
      <c r="GL23" s="105"/>
      <c r="GM23" s="105"/>
      <c r="GN23" s="105"/>
      <c r="GO23" s="105"/>
      <c r="GP23" s="105"/>
      <c r="GQ23" s="105"/>
      <c r="GR23" s="105"/>
      <c r="GS23" s="105"/>
      <c r="GT23" s="105"/>
      <c r="GU23" s="105"/>
      <c r="GV23" s="105"/>
      <c r="GW23" s="105"/>
      <c r="GX23" s="105"/>
      <c r="GY23" s="105"/>
      <c r="GZ23" s="105"/>
      <c r="HA23" s="105"/>
      <c r="HB23" s="105"/>
      <c r="HC23" s="105"/>
      <c r="HD23" s="105"/>
      <c r="HE23" s="105"/>
      <c r="HF23" s="105"/>
      <c r="HG23" s="105"/>
      <c r="HH23" s="105"/>
      <c r="HI23" s="105"/>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row>
    <row r="24" spans="1:300">
      <c r="A24" s="155" t="s">
        <v>224</v>
      </c>
      <c r="B24" s="158">
        <v>301</v>
      </c>
      <c r="C24" s="158">
        <f t="shared" si="0"/>
        <v>90</v>
      </c>
      <c r="D24" s="204">
        <v>9.2999999999999999E-2</v>
      </c>
      <c r="E24" s="158">
        <v>1290</v>
      </c>
      <c r="F24" s="158">
        <f t="shared" si="1"/>
        <v>47</v>
      </c>
      <c r="G24" s="204">
        <v>9.0998871331828449E-2</v>
      </c>
      <c r="H24" s="209">
        <v>59</v>
      </c>
      <c r="I24" s="209">
        <f t="shared" si="2"/>
        <v>77</v>
      </c>
      <c r="J24" s="204">
        <v>0.17599999999999999</v>
      </c>
      <c r="K24" s="155">
        <v>136</v>
      </c>
      <c r="L24" s="155">
        <f t="shared" si="3"/>
        <v>80</v>
      </c>
      <c r="M24" s="212">
        <v>0.375</v>
      </c>
      <c r="N24" s="155">
        <v>734</v>
      </c>
      <c r="O24" s="157">
        <f t="shared" si="4"/>
        <v>92</v>
      </c>
      <c r="P24" s="204">
        <v>0.30199999999999999</v>
      </c>
      <c r="Q24" s="155">
        <v>713</v>
      </c>
      <c r="R24" s="157">
        <f t="shared" si="5"/>
        <v>67</v>
      </c>
      <c r="S24" s="210">
        <v>0.1</v>
      </c>
      <c r="T24" s="121"/>
      <c r="U24" s="121"/>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c r="GF24" s="105"/>
      <c r="GG24" s="105"/>
      <c r="GH24" s="105"/>
      <c r="GI24" s="105"/>
      <c r="GJ24" s="105"/>
      <c r="GK24" s="105"/>
      <c r="GL24" s="105"/>
      <c r="GM24" s="105"/>
      <c r="GN24" s="105"/>
      <c r="GO24" s="105"/>
      <c r="GP24" s="105"/>
      <c r="GQ24" s="105"/>
      <c r="GR24" s="105"/>
      <c r="GS24" s="105"/>
      <c r="GT24" s="105"/>
      <c r="GU24" s="105"/>
      <c r="GV24" s="105"/>
      <c r="GW24" s="105"/>
      <c r="GX24" s="105"/>
      <c r="GY24" s="105"/>
      <c r="GZ24" s="105"/>
      <c r="HA24" s="105"/>
      <c r="HB24" s="105"/>
      <c r="HC24" s="105"/>
      <c r="HD24" s="105"/>
      <c r="HE24" s="105"/>
      <c r="HF24" s="105"/>
      <c r="HG24" s="105"/>
      <c r="HH24" s="105"/>
      <c r="HI24" s="105"/>
      <c r="HJ24" s="105"/>
      <c r="HK24" s="105"/>
      <c r="HL24" s="105"/>
      <c r="HM24" s="105"/>
      <c r="HN24" s="105"/>
      <c r="HO24" s="105"/>
      <c r="HP24" s="105"/>
      <c r="HQ24" s="105"/>
      <c r="HR24" s="105"/>
      <c r="HS24" s="105"/>
      <c r="HT24" s="105"/>
      <c r="HU24" s="105"/>
      <c r="HV24" s="105"/>
      <c r="HW24" s="105"/>
      <c r="HX24" s="105"/>
      <c r="HY24" s="105"/>
      <c r="HZ24" s="105"/>
      <c r="IA24" s="105"/>
      <c r="IB24" s="105"/>
      <c r="IC24" s="105"/>
      <c r="ID24" s="105"/>
      <c r="IE24" s="105"/>
      <c r="IF24" s="105"/>
      <c r="IG24" s="105"/>
      <c r="IH24" s="105"/>
      <c r="II24" s="105"/>
      <c r="IJ24" s="105"/>
      <c r="IK24" s="105"/>
      <c r="IL24" s="105"/>
      <c r="IM24" s="105"/>
      <c r="IN24" s="105"/>
      <c r="IO24" s="105"/>
      <c r="IP24" s="105"/>
      <c r="IQ24" s="105"/>
      <c r="IR24" s="105"/>
      <c r="IS24" s="105"/>
      <c r="IT24" s="105"/>
      <c r="IU24" s="105"/>
      <c r="IV24" s="105"/>
      <c r="IW24" s="105"/>
      <c r="IX24" s="105"/>
      <c r="IY24" s="105"/>
      <c r="IZ24" s="105"/>
      <c r="JA24" s="105"/>
      <c r="JB24" s="105"/>
      <c r="JC24" s="105"/>
      <c r="JD24" s="105"/>
      <c r="JE24" s="105"/>
      <c r="JF24" s="105"/>
      <c r="JG24" s="105"/>
      <c r="JH24" s="105"/>
      <c r="JI24" s="105"/>
      <c r="JJ24" s="105"/>
      <c r="JK24" s="105"/>
      <c r="JL24" s="105"/>
      <c r="JM24" s="105"/>
      <c r="JN24" s="105"/>
      <c r="JO24" s="105"/>
      <c r="JP24" s="105"/>
      <c r="JQ24" s="105"/>
      <c r="JR24" s="105"/>
      <c r="JS24" s="105"/>
      <c r="JT24" s="105"/>
      <c r="JU24" s="105"/>
      <c r="JV24" s="105"/>
      <c r="JW24" s="105"/>
      <c r="JX24" s="105"/>
      <c r="JY24" s="105"/>
      <c r="JZ24" s="105"/>
      <c r="KA24" s="105"/>
      <c r="KB24" s="105"/>
      <c r="KC24" s="105"/>
      <c r="KD24" s="105"/>
      <c r="KE24" s="105"/>
      <c r="KF24" s="105"/>
      <c r="KG24" s="105"/>
      <c r="KH24" s="105"/>
      <c r="KI24" s="105"/>
      <c r="KJ24" s="105"/>
      <c r="KK24" s="105"/>
      <c r="KL24" s="105"/>
      <c r="KM24" s="105"/>
      <c r="KN24" s="105"/>
    </row>
    <row r="25" spans="1:300">
      <c r="A25" s="155" t="s">
        <v>225</v>
      </c>
      <c r="B25" s="158">
        <v>304</v>
      </c>
      <c r="C25" s="158">
        <f t="shared" si="0"/>
        <v>49</v>
      </c>
      <c r="D25" s="204">
        <v>4.5999999999999999E-2</v>
      </c>
      <c r="E25" s="158">
        <v>2761</v>
      </c>
      <c r="F25" s="158">
        <f t="shared" si="1"/>
        <v>63</v>
      </c>
      <c r="G25" s="204">
        <v>9.8939296208700636E-2</v>
      </c>
      <c r="H25" s="209">
        <v>527</v>
      </c>
      <c r="I25" s="209">
        <f t="shared" si="2"/>
        <v>81</v>
      </c>
      <c r="J25" s="204">
        <v>0.223</v>
      </c>
      <c r="K25" s="155">
        <v>433</v>
      </c>
      <c r="L25" s="155">
        <f t="shared" si="3"/>
        <v>91</v>
      </c>
      <c r="M25" s="212">
        <v>0.50800000000000001</v>
      </c>
      <c r="N25" s="155">
        <v>994</v>
      </c>
      <c r="O25" s="157">
        <f t="shared" si="4"/>
        <v>64</v>
      </c>
      <c r="P25" s="204">
        <v>0.20799999999999999</v>
      </c>
      <c r="Q25" s="155">
        <v>929</v>
      </c>
      <c r="R25" s="157">
        <f t="shared" si="5"/>
        <v>11</v>
      </c>
      <c r="S25" s="210">
        <v>6.6000000000000003E-2</v>
      </c>
      <c r="T25" s="121"/>
      <c r="U25" s="121"/>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c r="GF25" s="105"/>
      <c r="GG25" s="105"/>
      <c r="GH25" s="105"/>
      <c r="GI25" s="105"/>
      <c r="GJ25" s="105"/>
      <c r="GK25" s="105"/>
      <c r="GL25" s="105"/>
      <c r="GM25" s="105"/>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c r="HK25" s="105"/>
      <c r="HL25" s="105"/>
      <c r="HM25" s="105"/>
      <c r="HN25" s="105"/>
      <c r="HO25" s="105"/>
      <c r="HP25" s="105"/>
      <c r="HQ25" s="105"/>
      <c r="HR25" s="105"/>
      <c r="HS25" s="105"/>
      <c r="HT25" s="105"/>
      <c r="HU25" s="105"/>
      <c r="HV25" s="105"/>
      <c r="HW25" s="105"/>
      <c r="HX25" s="105"/>
      <c r="HY25" s="105"/>
      <c r="HZ25" s="105"/>
      <c r="IA25" s="105"/>
      <c r="IB25" s="105"/>
      <c r="IC25" s="105"/>
      <c r="ID25" s="105"/>
      <c r="IE25" s="105"/>
      <c r="IF25" s="105"/>
      <c r="IG25" s="105"/>
      <c r="IH25" s="105"/>
      <c r="II25" s="105"/>
      <c r="IJ25" s="105"/>
      <c r="IK25" s="105"/>
      <c r="IL25" s="105"/>
      <c r="IM25" s="105"/>
      <c r="IN25" s="105"/>
      <c r="IO25" s="105"/>
      <c r="IP25" s="105"/>
      <c r="IQ25" s="105"/>
      <c r="IR25" s="105"/>
      <c r="IS25" s="105"/>
      <c r="IT25" s="105"/>
      <c r="IU25" s="105"/>
      <c r="IV25" s="105"/>
      <c r="IW25" s="105"/>
      <c r="IX25" s="105"/>
      <c r="IY25" s="105"/>
      <c r="IZ25" s="105"/>
      <c r="JA25" s="105"/>
      <c r="JB25" s="105"/>
      <c r="JC25" s="105"/>
      <c r="JD25" s="105"/>
      <c r="JE25" s="105"/>
      <c r="JF25" s="105"/>
      <c r="JG25" s="105"/>
      <c r="JH25" s="105"/>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c r="KF25" s="105"/>
      <c r="KG25" s="105"/>
      <c r="KH25" s="105"/>
      <c r="KI25" s="105"/>
      <c r="KJ25" s="105"/>
      <c r="KK25" s="105"/>
      <c r="KL25" s="105"/>
      <c r="KM25" s="105"/>
      <c r="KN25" s="105"/>
    </row>
    <row r="26" spans="1:300">
      <c r="A26" s="155" t="s">
        <v>226</v>
      </c>
      <c r="B26" s="158">
        <v>599</v>
      </c>
      <c r="C26" s="158">
        <f t="shared" si="0"/>
        <v>67</v>
      </c>
      <c r="D26" s="204">
        <v>5.5E-2</v>
      </c>
      <c r="E26" s="158">
        <v>6146</v>
      </c>
      <c r="F26" s="158">
        <f t="shared" si="1"/>
        <v>85</v>
      </c>
      <c r="G26" s="204">
        <v>0.11115733121122787</v>
      </c>
      <c r="H26" s="209">
        <v>109</v>
      </c>
      <c r="I26" s="209">
        <f t="shared" si="2"/>
        <v>46</v>
      </c>
      <c r="J26" s="204">
        <v>0.114</v>
      </c>
      <c r="K26" s="155">
        <v>349</v>
      </c>
      <c r="L26" s="155">
        <f t="shared" si="3"/>
        <v>64</v>
      </c>
      <c r="M26" s="212">
        <v>0.308</v>
      </c>
      <c r="N26" s="157">
        <v>2032</v>
      </c>
      <c r="O26" s="157">
        <f t="shared" si="4"/>
        <v>55</v>
      </c>
      <c r="P26" s="204">
        <v>0.19600000000000001</v>
      </c>
      <c r="Q26" s="157">
        <v>3059</v>
      </c>
      <c r="R26" s="157">
        <f t="shared" si="5"/>
        <v>76</v>
      </c>
      <c r="S26" s="210">
        <v>0.108</v>
      </c>
      <c r="T26" s="121"/>
      <c r="U26" s="121"/>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c r="GD26" s="105"/>
      <c r="GE26" s="105"/>
      <c r="GF26" s="105"/>
      <c r="GG26" s="105"/>
      <c r="GH26" s="105"/>
      <c r="GI26" s="105"/>
      <c r="GJ26" s="105"/>
      <c r="GK26" s="105"/>
      <c r="GL26" s="105"/>
      <c r="GM26" s="105"/>
      <c r="GN26" s="105"/>
      <c r="GO26" s="105"/>
      <c r="GP26" s="105"/>
      <c r="GQ26" s="105"/>
      <c r="GR26" s="105"/>
      <c r="GS26" s="105"/>
      <c r="GT26" s="105"/>
      <c r="GU26" s="105"/>
      <c r="GV26" s="105"/>
      <c r="GW26" s="105"/>
      <c r="GX26" s="105"/>
      <c r="GY26" s="105"/>
      <c r="GZ26" s="105"/>
      <c r="HA26" s="105"/>
      <c r="HB26" s="105"/>
      <c r="HC26" s="105"/>
      <c r="HD26" s="105"/>
      <c r="HE26" s="105"/>
      <c r="HF26" s="105"/>
      <c r="HG26" s="105"/>
      <c r="HH26" s="105"/>
      <c r="HI26" s="105"/>
      <c r="HJ26" s="105"/>
      <c r="HK26" s="105"/>
      <c r="HL26" s="105"/>
      <c r="HM26" s="105"/>
      <c r="HN26" s="105"/>
      <c r="HO26" s="105"/>
      <c r="HP26" s="105"/>
      <c r="HQ26" s="105"/>
      <c r="HR26" s="105"/>
      <c r="HS26" s="105"/>
      <c r="HT26" s="105"/>
      <c r="HU26" s="105"/>
      <c r="HV26" s="105"/>
      <c r="HW26" s="105"/>
      <c r="HX26" s="105"/>
      <c r="HY26" s="105"/>
      <c r="HZ26" s="105"/>
      <c r="IA26" s="105"/>
      <c r="IB26" s="105"/>
      <c r="IC26" s="105"/>
      <c r="ID26" s="105"/>
      <c r="IE26" s="105"/>
      <c r="IF26" s="105"/>
      <c r="IG26" s="105"/>
      <c r="IH26" s="105"/>
      <c r="II26" s="105"/>
      <c r="IJ26" s="105"/>
      <c r="IK26" s="105"/>
      <c r="IL26" s="105"/>
      <c r="IM26" s="105"/>
      <c r="IN26" s="105"/>
      <c r="IO26" s="105"/>
      <c r="IP26" s="105"/>
      <c r="IQ26" s="105"/>
      <c r="IR26" s="105"/>
      <c r="IS26" s="105"/>
      <c r="IT26" s="105"/>
      <c r="IU26" s="105"/>
      <c r="IV26" s="105"/>
      <c r="IW26" s="105"/>
      <c r="IX26" s="105"/>
      <c r="IY26" s="105"/>
      <c r="IZ26" s="105"/>
      <c r="JA26" s="105"/>
      <c r="JB26" s="105"/>
      <c r="JC26" s="105"/>
      <c r="JD26" s="105"/>
      <c r="JE26" s="105"/>
      <c r="JF26" s="105"/>
      <c r="JG26" s="105"/>
      <c r="JH26" s="105"/>
      <c r="JI26" s="105"/>
      <c r="JJ26" s="105"/>
      <c r="JK26" s="105"/>
      <c r="JL26" s="105"/>
      <c r="JM26" s="105"/>
      <c r="JN26" s="105"/>
      <c r="JO26" s="105"/>
      <c r="JP26" s="105"/>
      <c r="JQ26" s="105"/>
      <c r="JR26" s="105"/>
      <c r="JS26" s="105"/>
      <c r="JT26" s="105"/>
      <c r="JU26" s="105"/>
      <c r="JV26" s="105"/>
      <c r="JW26" s="105"/>
      <c r="JX26" s="105"/>
      <c r="JY26" s="105"/>
      <c r="JZ26" s="105"/>
      <c r="KA26" s="105"/>
      <c r="KB26" s="105"/>
      <c r="KC26" s="105"/>
      <c r="KD26" s="105"/>
      <c r="KE26" s="105"/>
      <c r="KF26" s="105"/>
      <c r="KG26" s="105"/>
      <c r="KH26" s="105"/>
      <c r="KI26" s="105"/>
      <c r="KJ26" s="105"/>
      <c r="KK26" s="105"/>
      <c r="KL26" s="105"/>
      <c r="KM26" s="105"/>
      <c r="KN26" s="105"/>
    </row>
    <row r="27" spans="1:300">
      <c r="A27" s="155" t="s">
        <v>227</v>
      </c>
      <c r="B27" s="158">
        <v>470</v>
      </c>
      <c r="C27" s="158">
        <f t="shared" si="0"/>
        <v>53</v>
      </c>
      <c r="D27" s="204">
        <v>0.05</v>
      </c>
      <c r="E27" s="158">
        <v>3728</v>
      </c>
      <c r="F27" s="158">
        <f t="shared" si="1"/>
        <v>49</v>
      </c>
      <c r="G27" s="204">
        <v>9.196082784479144E-2</v>
      </c>
      <c r="H27" s="209">
        <v>78</v>
      </c>
      <c r="I27" s="209">
        <f t="shared" si="2"/>
        <v>65</v>
      </c>
      <c r="J27" s="204">
        <v>0.14000000000000001</v>
      </c>
      <c r="K27" s="155">
        <v>448</v>
      </c>
      <c r="L27" s="155">
        <f t="shared" si="3"/>
        <v>61</v>
      </c>
      <c r="M27" s="212">
        <v>0.30399999999999999</v>
      </c>
      <c r="N27" s="155">
        <v>899</v>
      </c>
      <c r="O27" s="157">
        <f t="shared" si="4"/>
        <v>76</v>
      </c>
      <c r="P27" s="204">
        <v>0.218</v>
      </c>
      <c r="Q27" s="157">
        <v>1758</v>
      </c>
      <c r="R27" s="157">
        <f t="shared" si="5"/>
        <v>54</v>
      </c>
      <c r="S27" s="210">
        <v>8.6999999999999994E-2</v>
      </c>
      <c r="T27" s="121"/>
      <c r="U27" s="121"/>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c r="GF27" s="105"/>
      <c r="GG27" s="105"/>
      <c r="GH27" s="105"/>
      <c r="GI27" s="105"/>
      <c r="GJ27" s="105"/>
      <c r="GK27" s="105"/>
      <c r="GL27" s="105"/>
      <c r="GM27" s="105"/>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c r="HK27" s="105"/>
      <c r="HL27" s="105"/>
      <c r="HM27" s="105"/>
      <c r="HN27" s="105"/>
      <c r="HO27" s="105"/>
      <c r="HP27" s="105"/>
      <c r="HQ27" s="105"/>
      <c r="HR27" s="105"/>
      <c r="HS27" s="105"/>
      <c r="HT27" s="105"/>
      <c r="HU27" s="105"/>
      <c r="HV27" s="105"/>
      <c r="HW27" s="105"/>
      <c r="HX27" s="105"/>
      <c r="HY27" s="105"/>
      <c r="HZ27" s="105"/>
      <c r="IA27" s="105"/>
      <c r="IB27" s="105"/>
      <c r="IC27" s="105"/>
      <c r="ID27" s="105"/>
      <c r="IE27" s="105"/>
      <c r="IF27" s="105"/>
      <c r="IG27" s="105"/>
      <c r="IH27" s="105"/>
      <c r="II27" s="105"/>
      <c r="IJ27" s="105"/>
      <c r="IK27" s="105"/>
      <c r="IL27" s="105"/>
      <c r="IM27" s="105"/>
      <c r="IN27" s="105"/>
      <c r="IO27" s="105"/>
      <c r="IP27" s="105"/>
      <c r="IQ27" s="105"/>
      <c r="IR27" s="105"/>
      <c r="IS27" s="105"/>
      <c r="IT27" s="105"/>
      <c r="IU27" s="105"/>
      <c r="IV27" s="105"/>
      <c r="IW27" s="105"/>
      <c r="IX27" s="105"/>
      <c r="IY27" s="105"/>
      <c r="IZ27" s="105"/>
      <c r="JA27" s="105"/>
      <c r="JB27" s="105"/>
      <c r="JC27" s="105"/>
      <c r="JD27" s="105"/>
      <c r="JE27" s="105"/>
      <c r="JF27" s="105"/>
      <c r="JG27" s="105"/>
      <c r="JH27" s="105"/>
      <c r="JI27" s="105"/>
      <c r="JJ27" s="105"/>
      <c r="JK27" s="105"/>
      <c r="JL27" s="105"/>
      <c r="JM27" s="105"/>
      <c r="JN27" s="105"/>
      <c r="JO27" s="105"/>
      <c r="JP27" s="105"/>
      <c r="JQ27" s="105"/>
      <c r="JR27" s="105"/>
      <c r="JS27" s="105"/>
      <c r="JT27" s="105"/>
      <c r="JU27" s="105"/>
      <c r="JV27" s="105"/>
      <c r="JW27" s="105"/>
      <c r="JX27" s="105"/>
      <c r="JY27" s="105"/>
      <c r="JZ27" s="105"/>
      <c r="KA27" s="105"/>
      <c r="KB27" s="105"/>
      <c r="KC27" s="105"/>
      <c r="KD27" s="105"/>
      <c r="KE27" s="105"/>
      <c r="KF27" s="105"/>
      <c r="KG27" s="105"/>
      <c r="KH27" s="105"/>
      <c r="KI27" s="105"/>
      <c r="KJ27" s="105"/>
      <c r="KK27" s="105"/>
      <c r="KL27" s="105"/>
      <c r="KM27" s="105"/>
      <c r="KN27" s="105"/>
    </row>
    <row r="28" spans="1:300">
      <c r="A28" s="155" t="s">
        <v>228</v>
      </c>
      <c r="B28" s="158">
        <v>211</v>
      </c>
      <c r="C28" s="158">
        <f t="shared" si="0"/>
        <v>59</v>
      </c>
      <c r="D28" s="204">
        <v>5.2999999999999999E-2</v>
      </c>
      <c r="E28" s="158">
        <v>1933</v>
      </c>
      <c r="F28" s="158">
        <f t="shared" si="1"/>
        <v>88</v>
      </c>
      <c r="G28" s="204">
        <v>0.11395389966397454</v>
      </c>
      <c r="H28" s="209">
        <v>272</v>
      </c>
      <c r="I28" s="209">
        <f t="shared" si="2"/>
        <v>71</v>
      </c>
      <c r="J28" s="204">
        <v>0.155</v>
      </c>
      <c r="K28" s="155">
        <v>180</v>
      </c>
      <c r="L28" s="155">
        <f t="shared" si="3"/>
        <v>84</v>
      </c>
      <c r="M28" s="212">
        <v>0.40100000000000002</v>
      </c>
      <c r="N28" s="155">
        <v>553</v>
      </c>
      <c r="O28" s="157">
        <f t="shared" si="4"/>
        <v>56</v>
      </c>
      <c r="P28" s="204">
        <v>0.19700000000000001</v>
      </c>
      <c r="Q28" s="157">
        <v>1026</v>
      </c>
      <c r="R28" s="157">
        <f t="shared" si="5"/>
        <v>84</v>
      </c>
      <c r="S28" s="210">
        <v>0.11600000000000001</v>
      </c>
      <c r="T28" s="121"/>
      <c r="U28" s="121"/>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c r="GD28" s="105"/>
      <c r="GE28" s="105"/>
      <c r="GF28" s="105"/>
      <c r="GG28" s="105"/>
      <c r="GH28" s="105"/>
      <c r="GI28" s="105"/>
      <c r="GJ28" s="105"/>
      <c r="GK28" s="105"/>
      <c r="GL28" s="105"/>
      <c r="GM28" s="105"/>
      <c r="GN28" s="105"/>
      <c r="GO28" s="105"/>
      <c r="GP28" s="105"/>
      <c r="GQ28" s="105"/>
      <c r="GR28" s="105"/>
      <c r="GS28" s="105"/>
      <c r="GT28" s="105"/>
      <c r="GU28" s="105"/>
      <c r="GV28" s="105"/>
      <c r="GW28" s="105"/>
      <c r="GX28" s="105"/>
      <c r="GY28" s="105"/>
      <c r="GZ28" s="105"/>
      <c r="HA28" s="105"/>
      <c r="HB28" s="105"/>
      <c r="HC28" s="105"/>
      <c r="HD28" s="105"/>
      <c r="HE28" s="105"/>
      <c r="HF28" s="105"/>
      <c r="HG28" s="105"/>
      <c r="HH28" s="105"/>
      <c r="HI28" s="105"/>
      <c r="HJ28" s="105"/>
      <c r="HK28" s="105"/>
      <c r="HL28" s="105"/>
      <c r="HM28" s="105"/>
      <c r="HN28" s="105"/>
      <c r="HO28" s="105"/>
      <c r="HP28" s="105"/>
      <c r="HQ28" s="105"/>
      <c r="HR28" s="105"/>
      <c r="HS28" s="105"/>
      <c r="HT28" s="105"/>
      <c r="HU28" s="105"/>
      <c r="HV28" s="105"/>
      <c r="HW28" s="105"/>
      <c r="HX28" s="105"/>
      <c r="HY28" s="105"/>
      <c r="HZ28" s="105"/>
      <c r="IA28" s="105"/>
      <c r="IB28" s="105"/>
      <c r="IC28" s="105"/>
      <c r="ID28" s="105"/>
      <c r="IE28" s="105"/>
      <c r="IF28" s="105"/>
      <c r="IG28" s="105"/>
      <c r="IH28" s="105"/>
      <c r="II28" s="105"/>
      <c r="IJ28" s="105"/>
      <c r="IK28" s="105"/>
      <c r="IL28" s="105"/>
      <c r="IM28" s="105"/>
      <c r="IN28" s="105"/>
      <c r="IO28" s="105"/>
      <c r="IP28" s="105"/>
      <c r="IQ28" s="105"/>
      <c r="IR28" s="105"/>
      <c r="IS28" s="105"/>
      <c r="IT28" s="105"/>
      <c r="IU28" s="105"/>
      <c r="IV28" s="105"/>
      <c r="IW28" s="105"/>
      <c r="IX28" s="105"/>
      <c r="IY28" s="105"/>
      <c r="IZ28" s="105"/>
      <c r="JA28" s="105"/>
      <c r="JB28" s="105"/>
      <c r="JC28" s="105"/>
      <c r="JD28" s="105"/>
      <c r="JE28" s="105"/>
      <c r="JF28" s="105"/>
      <c r="JG28" s="105"/>
      <c r="JH28" s="105"/>
      <c r="JI28" s="105"/>
      <c r="JJ28" s="105"/>
      <c r="JK28" s="105"/>
      <c r="JL28" s="105"/>
      <c r="JM28" s="105"/>
      <c r="JN28" s="105"/>
      <c r="JO28" s="105"/>
      <c r="JP28" s="105"/>
      <c r="JQ28" s="105"/>
      <c r="JR28" s="105"/>
      <c r="JS28" s="105"/>
      <c r="JT28" s="105"/>
      <c r="JU28" s="105"/>
      <c r="JV28" s="105"/>
      <c r="JW28" s="105"/>
      <c r="JX28" s="105"/>
      <c r="JY28" s="105"/>
      <c r="JZ28" s="105"/>
      <c r="KA28" s="105"/>
      <c r="KB28" s="105"/>
      <c r="KC28" s="105"/>
      <c r="KD28" s="105"/>
      <c r="KE28" s="105"/>
      <c r="KF28" s="105"/>
      <c r="KG28" s="105"/>
      <c r="KH28" s="105"/>
      <c r="KI28" s="105"/>
      <c r="KJ28" s="105"/>
      <c r="KK28" s="105"/>
      <c r="KL28" s="105"/>
      <c r="KM28" s="105"/>
      <c r="KN28" s="105"/>
    </row>
    <row r="29" spans="1:300">
      <c r="A29" s="155" t="s">
        <v>229</v>
      </c>
      <c r="B29" s="158">
        <v>183</v>
      </c>
      <c r="C29" s="158">
        <f t="shared" si="0"/>
        <v>14</v>
      </c>
      <c r="D29" s="204">
        <v>2.8000000000000001E-2</v>
      </c>
      <c r="E29" s="158">
        <v>2600</v>
      </c>
      <c r="F29" s="158">
        <f t="shared" si="1"/>
        <v>34</v>
      </c>
      <c r="G29" s="204">
        <v>8.2836843279064584E-2</v>
      </c>
      <c r="H29" s="209">
        <v>17</v>
      </c>
      <c r="I29" s="209">
        <f t="shared" si="2"/>
        <v>39</v>
      </c>
      <c r="J29" s="204">
        <v>0.10199999999999999</v>
      </c>
      <c r="K29" s="155">
        <v>36</v>
      </c>
      <c r="L29" s="155">
        <f t="shared" si="3"/>
        <v>16</v>
      </c>
      <c r="M29" s="212">
        <v>8.3000000000000004E-2</v>
      </c>
      <c r="N29" s="155">
        <v>734</v>
      </c>
      <c r="O29" s="157">
        <f t="shared" si="4"/>
        <v>7</v>
      </c>
      <c r="P29" s="204">
        <v>0.127</v>
      </c>
      <c r="Q29" s="157">
        <v>1142</v>
      </c>
      <c r="R29" s="157">
        <f t="shared" si="5"/>
        <v>18</v>
      </c>
      <c r="S29" s="210">
        <v>7.1999999999999995E-2</v>
      </c>
      <c r="T29" s="121"/>
      <c r="U29" s="121"/>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c r="KD29" s="105"/>
      <c r="KE29" s="105"/>
      <c r="KF29" s="105"/>
      <c r="KG29" s="105"/>
      <c r="KH29" s="105"/>
      <c r="KI29" s="105"/>
      <c r="KJ29" s="105"/>
      <c r="KK29" s="105"/>
      <c r="KL29" s="105"/>
      <c r="KM29" s="105"/>
      <c r="KN29" s="105"/>
    </row>
    <row r="30" spans="1:300">
      <c r="A30" s="155" t="s">
        <v>230</v>
      </c>
      <c r="B30" s="158">
        <v>46</v>
      </c>
      <c r="C30" s="158">
        <f t="shared" si="0"/>
        <v>14</v>
      </c>
      <c r="D30" s="204">
        <v>2.8000000000000001E-2</v>
      </c>
      <c r="E30" s="158">
        <v>721</v>
      </c>
      <c r="F30" s="158">
        <f t="shared" si="1"/>
        <v>58</v>
      </c>
      <c r="G30" s="204">
        <v>9.6480663722735185E-2</v>
      </c>
      <c r="H30" s="209">
        <v>0</v>
      </c>
      <c r="I30" s="209">
        <f t="shared" si="2"/>
        <v>1</v>
      </c>
      <c r="J30" s="204">
        <v>0</v>
      </c>
      <c r="K30" s="155">
        <v>79</v>
      </c>
      <c r="L30" s="155">
        <f t="shared" si="3"/>
        <v>92</v>
      </c>
      <c r="M30" s="212">
        <v>0.61199999999999999</v>
      </c>
      <c r="N30" s="155">
        <v>328</v>
      </c>
      <c r="O30" s="157">
        <f t="shared" si="4"/>
        <v>45</v>
      </c>
      <c r="P30" s="204">
        <v>0.182</v>
      </c>
      <c r="Q30" s="155">
        <v>423</v>
      </c>
      <c r="R30" s="157">
        <f t="shared" si="5"/>
        <v>78</v>
      </c>
      <c r="S30" s="210">
        <v>0.109</v>
      </c>
      <c r="T30" s="121"/>
      <c r="U30" s="121"/>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c r="KF30" s="105"/>
      <c r="KG30" s="105"/>
      <c r="KH30" s="105"/>
      <c r="KI30" s="105"/>
      <c r="KJ30" s="105"/>
      <c r="KK30" s="105"/>
      <c r="KL30" s="105"/>
      <c r="KM30" s="105"/>
      <c r="KN30" s="105"/>
    </row>
    <row r="31" spans="1:300">
      <c r="A31" s="155" t="s">
        <v>231</v>
      </c>
      <c r="B31" s="158">
        <v>368</v>
      </c>
      <c r="C31" s="158">
        <f t="shared" si="0"/>
        <v>50</v>
      </c>
      <c r="D31" s="204">
        <v>4.7E-2</v>
      </c>
      <c r="E31" s="158">
        <v>3867</v>
      </c>
      <c r="F31" s="158">
        <f t="shared" si="1"/>
        <v>78</v>
      </c>
      <c r="G31" s="204">
        <v>0.1086266468159218</v>
      </c>
      <c r="H31" s="209">
        <v>14</v>
      </c>
      <c r="I31" s="209">
        <f t="shared" si="2"/>
        <v>9</v>
      </c>
      <c r="J31" s="204">
        <v>2.1000000000000001E-2</v>
      </c>
      <c r="K31" s="155">
        <v>103</v>
      </c>
      <c r="L31" s="155">
        <f t="shared" si="3"/>
        <v>23</v>
      </c>
      <c r="M31" s="212">
        <v>0.106</v>
      </c>
      <c r="N31" s="157">
        <v>1036</v>
      </c>
      <c r="O31" s="157">
        <f t="shared" si="4"/>
        <v>14</v>
      </c>
      <c r="P31" s="204">
        <v>0.14499999999999999</v>
      </c>
      <c r="Q31" s="157">
        <v>1972</v>
      </c>
      <c r="R31" s="157">
        <f t="shared" si="5"/>
        <v>76</v>
      </c>
      <c r="S31" s="210">
        <v>0.108</v>
      </c>
      <c r="T31" s="121"/>
      <c r="U31" s="121"/>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c r="KF31" s="105"/>
      <c r="KG31" s="105"/>
      <c r="KH31" s="105"/>
      <c r="KI31" s="105"/>
      <c r="KJ31" s="105"/>
      <c r="KK31" s="105"/>
      <c r="KL31" s="105"/>
      <c r="KM31" s="105"/>
      <c r="KN31" s="105"/>
    </row>
    <row r="32" spans="1:300">
      <c r="A32" s="155" t="s">
        <v>232</v>
      </c>
      <c r="B32" s="158">
        <v>715</v>
      </c>
      <c r="C32" s="158">
        <f t="shared" si="0"/>
        <v>52</v>
      </c>
      <c r="D32" s="204">
        <v>4.9000000000000002E-2</v>
      </c>
      <c r="E32" s="158">
        <v>5042</v>
      </c>
      <c r="F32" s="158">
        <f t="shared" si="1"/>
        <v>45</v>
      </c>
      <c r="G32" s="204">
        <v>8.9026220535004849E-2</v>
      </c>
      <c r="H32" s="209">
        <v>358</v>
      </c>
      <c r="I32" s="209">
        <f t="shared" si="2"/>
        <v>75</v>
      </c>
      <c r="J32" s="204">
        <v>0.16900000000000001</v>
      </c>
      <c r="K32" s="155">
        <v>738</v>
      </c>
      <c r="L32" s="155">
        <f t="shared" si="3"/>
        <v>50</v>
      </c>
      <c r="M32" s="212">
        <v>0.26400000000000001</v>
      </c>
      <c r="N32" s="157">
        <v>1723</v>
      </c>
      <c r="O32" s="157">
        <f t="shared" si="4"/>
        <v>50</v>
      </c>
      <c r="P32" s="204">
        <v>0.19</v>
      </c>
      <c r="Q32" s="157">
        <v>2183</v>
      </c>
      <c r="R32" s="157">
        <f t="shared" si="5"/>
        <v>27</v>
      </c>
      <c r="S32" s="210">
        <v>7.5999999999999998E-2</v>
      </c>
      <c r="T32" s="121"/>
      <c r="U32" s="121"/>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c r="HA32" s="105"/>
      <c r="HB32" s="105"/>
      <c r="HC32" s="105"/>
      <c r="HD32" s="105"/>
      <c r="HE32" s="105"/>
      <c r="HF32" s="105"/>
      <c r="HG32" s="105"/>
      <c r="HH32" s="105"/>
      <c r="HI32" s="105"/>
      <c r="HJ32" s="105"/>
      <c r="HK32" s="105"/>
      <c r="HL32" s="105"/>
      <c r="HM32" s="105"/>
      <c r="HN32" s="105"/>
      <c r="HO32" s="105"/>
      <c r="HP32" s="105"/>
      <c r="HQ32" s="105"/>
      <c r="HR32" s="105"/>
      <c r="HS32" s="105"/>
      <c r="HT32" s="105"/>
      <c r="HU32" s="105"/>
      <c r="HV32" s="105"/>
      <c r="HW32" s="105"/>
      <c r="HX32" s="105"/>
      <c r="HY32" s="105"/>
      <c r="HZ32" s="105"/>
      <c r="IA32" s="105"/>
      <c r="IB32" s="105"/>
      <c r="IC32" s="105"/>
      <c r="ID32" s="105"/>
      <c r="IE32" s="105"/>
      <c r="IF32" s="105"/>
      <c r="IG32" s="105"/>
      <c r="IH32" s="105"/>
      <c r="II32" s="105"/>
      <c r="IJ32" s="105"/>
      <c r="IK32" s="105"/>
      <c r="IL32" s="105"/>
      <c r="IM32" s="105"/>
      <c r="IN32" s="105"/>
      <c r="IO32" s="105"/>
      <c r="IP32" s="105"/>
      <c r="IQ32" s="105"/>
      <c r="IR32" s="105"/>
      <c r="IS32" s="105"/>
      <c r="IT32" s="105"/>
      <c r="IU32" s="105"/>
      <c r="IV32" s="105"/>
      <c r="IW32" s="105"/>
      <c r="IX32" s="105"/>
      <c r="IY32" s="105"/>
      <c r="IZ32" s="105"/>
      <c r="JA32" s="105"/>
      <c r="JB32" s="105"/>
      <c r="JC32" s="105"/>
      <c r="JD32" s="105"/>
      <c r="JE32" s="105"/>
      <c r="JF32" s="105"/>
      <c r="JG32" s="105"/>
      <c r="JH32" s="105"/>
      <c r="JI32" s="105"/>
      <c r="JJ32" s="105"/>
      <c r="JK32" s="105"/>
      <c r="JL32" s="105"/>
      <c r="JM32" s="105"/>
      <c r="JN32" s="105"/>
      <c r="JO32" s="105"/>
      <c r="JP32" s="105"/>
      <c r="JQ32" s="105"/>
      <c r="JR32" s="105"/>
      <c r="JS32" s="105"/>
      <c r="JT32" s="105"/>
      <c r="JU32" s="105"/>
      <c r="JV32" s="105"/>
      <c r="JW32" s="105"/>
      <c r="JX32" s="105"/>
      <c r="JY32" s="105"/>
      <c r="JZ32" s="105"/>
      <c r="KA32" s="105"/>
      <c r="KB32" s="105"/>
      <c r="KC32" s="105"/>
      <c r="KD32" s="105"/>
      <c r="KE32" s="105"/>
      <c r="KF32" s="105"/>
      <c r="KG32" s="105"/>
      <c r="KH32" s="105"/>
      <c r="KI32" s="105"/>
      <c r="KJ32" s="105"/>
      <c r="KK32" s="105"/>
      <c r="KL32" s="105"/>
      <c r="KM32" s="105"/>
      <c r="KN32" s="105"/>
    </row>
    <row r="33" spans="1:300">
      <c r="A33" s="155" t="s">
        <v>233</v>
      </c>
      <c r="B33" s="158">
        <v>257</v>
      </c>
      <c r="C33" s="158">
        <f t="shared" si="0"/>
        <v>77</v>
      </c>
      <c r="D33" s="204">
        <v>7.0999999999999994E-2</v>
      </c>
      <c r="E33" s="158">
        <v>1428</v>
      </c>
      <c r="F33" s="158">
        <f t="shared" si="1"/>
        <v>70</v>
      </c>
      <c r="G33" s="204">
        <v>0.10352327098738583</v>
      </c>
      <c r="H33" s="209">
        <v>110</v>
      </c>
      <c r="I33" s="209">
        <f t="shared" si="2"/>
        <v>20</v>
      </c>
      <c r="J33" s="204">
        <v>6.0999999999999999E-2</v>
      </c>
      <c r="K33" s="155">
        <v>509</v>
      </c>
      <c r="L33" s="155">
        <f t="shared" si="3"/>
        <v>69</v>
      </c>
      <c r="M33" s="212">
        <v>0.32400000000000001</v>
      </c>
      <c r="N33" s="155">
        <v>399</v>
      </c>
      <c r="O33" s="157">
        <f t="shared" si="4"/>
        <v>37</v>
      </c>
      <c r="P33" s="204">
        <v>0.17499999999999999</v>
      </c>
      <c r="Q33" s="155">
        <v>625</v>
      </c>
      <c r="R33" s="157">
        <f t="shared" si="5"/>
        <v>55</v>
      </c>
      <c r="S33" s="210">
        <v>8.8999999999999996E-2</v>
      </c>
      <c r="T33" s="121"/>
      <c r="U33" s="121"/>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c r="KF33" s="105"/>
      <c r="KG33" s="105"/>
      <c r="KH33" s="105"/>
      <c r="KI33" s="105"/>
      <c r="KJ33" s="105"/>
      <c r="KK33" s="105"/>
      <c r="KL33" s="105"/>
      <c r="KM33" s="105"/>
      <c r="KN33" s="105"/>
    </row>
    <row r="34" spans="1:300">
      <c r="A34" s="155" t="s">
        <v>234</v>
      </c>
      <c r="B34" s="158">
        <v>584</v>
      </c>
      <c r="C34" s="158">
        <f t="shared" si="0"/>
        <v>56</v>
      </c>
      <c r="D34" s="204">
        <v>5.1999999999999998E-2</v>
      </c>
      <c r="E34" s="158">
        <v>4742</v>
      </c>
      <c r="F34" s="158">
        <f t="shared" si="1"/>
        <v>25</v>
      </c>
      <c r="G34" s="204">
        <v>7.8970157207567282E-2</v>
      </c>
      <c r="H34" s="209">
        <v>122</v>
      </c>
      <c r="I34" s="209">
        <f t="shared" si="2"/>
        <v>83</v>
      </c>
      <c r="J34" s="204">
        <v>0.254</v>
      </c>
      <c r="K34" s="155">
        <v>637</v>
      </c>
      <c r="L34" s="155">
        <f t="shared" si="3"/>
        <v>70</v>
      </c>
      <c r="M34" s="212">
        <v>0.33600000000000002</v>
      </c>
      <c r="N34" s="157">
        <v>1436</v>
      </c>
      <c r="O34" s="157">
        <f t="shared" si="4"/>
        <v>49</v>
      </c>
      <c r="P34" s="204">
        <v>0.186</v>
      </c>
      <c r="Q34" s="157">
        <v>2196</v>
      </c>
      <c r="R34" s="157">
        <f t="shared" si="5"/>
        <v>18</v>
      </c>
      <c r="S34" s="210">
        <v>7.1999999999999995E-2</v>
      </c>
      <c r="T34" s="121"/>
      <c r="U34" s="121"/>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c r="KD34" s="105"/>
      <c r="KE34" s="105"/>
      <c r="KF34" s="105"/>
      <c r="KG34" s="105"/>
      <c r="KH34" s="105"/>
      <c r="KI34" s="105"/>
      <c r="KJ34" s="105"/>
      <c r="KK34" s="105"/>
      <c r="KL34" s="105"/>
      <c r="KM34" s="105"/>
      <c r="KN34" s="105"/>
    </row>
    <row r="35" spans="1:300">
      <c r="A35" s="155" t="s">
        <v>235</v>
      </c>
      <c r="B35" s="158">
        <v>12525</v>
      </c>
      <c r="C35" s="158">
        <f t="shared" si="0"/>
        <v>83</v>
      </c>
      <c r="D35" s="204">
        <v>0.08</v>
      </c>
      <c r="E35" s="158">
        <v>72174</v>
      </c>
      <c r="F35" s="158">
        <f t="shared" si="1"/>
        <v>68</v>
      </c>
      <c r="G35" s="204">
        <v>0.10284199801936462</v>
      </c>
      <c r="H35" s="209">
        <v>22347</v>
      </c>
      <c r="I35" s="209">
        <f t="shared" si="2"/>
        <v>54</v>
      </c>
      <c r="J35" s="204">
        <v>0.12</v>
      </c>
      <c r="K35" s="157">
        <v>28033</v>
      </c>
      <c r="L35" s="155">
        <f t="shared" si="3"/>
        <v>82</v>
      </c>
      <c r="M35" s="212">
        <v>0.38200000000000001</v>
      </c>
      <c r="N35" s="157">
        <v>20628</v>
      </c>
      <c r="O35" s="157">
        <f t="shared" si="4"/>
        <v>66</v>
      </c>
      <c r="P35" s="204">
        <v>0.21</v>
      </c>
      <c r="Q35" s="157">
        <v>37677</v>
      </c>
      <c r="R35" s="157">
        <f t="shared" si="5"/>
        <v>71</v>
      </c>
      <c r="S35" s="210">
        <v>0.104</v>
      </c>
      <c r="T35" s="121"/>
      <c r="U35" s="121"/>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c r="KD35" s="105"/>
      <c r="KE35" s="105"/>
      <c r="KF35" s="105"/>
      <c r="KG35" s="105"/>
      <c r="KH35" s="105"/>
      <c r="KI35" s="105"/>
      <c r="KJ35" s="105"/>
      <c r="KK35" s="105"/>
      <c r="KL35" s="105"/>
      <c r="KM35" s="105"/>
      <c r="KN35" s="105"/>
    </row>
    <row r="36" spans="1:300">
      <c r="A36" s="155" t="s">
        <v>236</v>
      </c>
      <c r="B36" s="158">
        <v>77</v>
      </c>
      <c r="C36" s="158">
        <f t="shared" si="0"/>
        <v>21</v>
      </c>
      <c r="D36" s="204">
        <v>3.1E-2</v>
      </c>
      <c r="E36" s="158">
        <v>961</v>
      </c>
      <c r="F36" s="158">
        <f t="shared" si="1"/>
        <v>36</v>
      </c>
      <c r="G36" s="204">
        <v>8.5483010140544394E-2</v>
      </c>
      <c r="H36" s="209">
        <v>78</v>
      </c>
      <c r="I36" s="209">
        <f t="shared" si="2"/>
        <v>86</v>
      </c>
      <c r="J36" s="204">
        <v>0.28799999999999998</v>
      </c>
      <c r="K36" s="155">
        <v>6</v>
      </c>
      <c r="L36" s="155">
        <f t="shared" si="3"/>
        <v>7</v>
      </c>
      <c r="M36" s="212">
        <v>1.4999999999999999E-2</v>
      </c>
      <c r="N36" s="155">
        <v>389</v>
      </c>
      <c r="O36" s="157">
        <f t="shared" si="4"/>
        <v>42</v>
      </c>
      <c r="P36" s="204">
        <v>0.18</v>
      </c>
      <c r="Q36" s="155">
        <v>426</v>
      </c>
      <c r="R36" s="157">
        <f t="shared" si="5"/>
        <v>23</v>
      </c>
      <c r="S36" s="210">
        <v>7.3999999999999996E-2</v>
      </c>
      <c r="T36" s="121"/>
      <c r="U36" s="121"/>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c r="KD36" s="105"/>
      <c r="KE36" s="105"/>
      <c r="KF36" s="105"/>
      <c r="KG36" s="105"/>
      <c r="KH36" s="105"/>
      <c r="KI36" s="105"/>
      <c r="KJ36" s="105"/>
      <c r="KK36" s="105"/>
      <c r="KL36" s="105"/>
      <c r="KM36" s="105"/>
      <c r="KN36" s="105"/>
    </row>
    <row r="37" spans="1:300">
      <c r="A37" s="155" t="s">
        <v>237</v>
      </c>
      <c r="B37" s="158">
        <v>124</v>
      </c>
      <c r="C37" s="158">
        <f t="shared" si="0"/>
        <v>14</v>
      </c>
      <c r="D37" s="204">
        <v>2.8000000000000001E-2</v>
      </c>
      <c r="E37" s="158">
        <v>1972</v>
      </c>
      <c r="F37" s="158">
        <f t="shared" si="1"/>
        <v>67</v>
      </c>
      <c r="G37" s="204">
        <v>0.10036134154409894</v>
      </c>
      <c r="H37" s="209">
        <v>1</v>
      </c>
      <c r="I37" s="209">
        <f t="shared" si="2"/>
        <v>7</v>
      </c>
      <c r="J37" s="204">
        <v>3.0000000000000001E-3</v>
      </c>
      <c r="K37" s="155">
        <v>670</v>
      </c>
      <c r="L37" s="155">
        <f t="shared" si="3"/>
        <v>86</v>
      </c>
      <c r="M37" s="212">
        <v>0.40799999999999997</v>
      </c>
      <c r="N37" s="155">
        <v>559</v>
      </c>
      <c r="O37" s="157">
        <f t="shared" si="4"/>
        <v>21</v>
      </c>
      <c r="P37" s="204">
        <v>0.156</v>
      </c>
      <c r="Q37" s="155">
        <v>788</v>
      </c>
      <c r="R37" s="157">
        <f t="shared" si="5"/>
        <v>40</v>
      </c>
      <c r="S37" s="210">
        <v>8.2000000000000003E-2</v>
      </c>
      <c r="T37" s="121"/>
      <c r="U37" s="121"/>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c r="KD37" s="105"/>
      <c r="KE37" s="105"/>
      <c r="KF37" s="105"/>
      <c r="KG37" s="105"/>
      <c r="KH37" s="105"/>
      <c r="KI37" s="105"/>
      <c r="KJ37" s="105"/>
      <c r="KK37" s="105"/>
      <c r="KL37" s="105"/>
      <c r="KM37" s="105"/>
      <c r="KN37" s="105"/>
    </row>
    <row r="38" spans="1:300">
      <c r="A38" s="155" t="s">
        <v>238</v>
      </c>
      <c r="B38" s="158">
        <v>409</v>
      </c>
      <c r="C38" s="158">
        <f t="shared" si="0"/>
        <v>21</v>
      </c>
      <c r="D38" s="204">
        <v>3.1E-2</v>
      </c>
      <c r="E38" s="158">
        <v>4396</v>
      </c>
      <c r="F38" s="158">
        <f t="shared" si="1"/>
        <v>33</v>
      </c>
      <c r="G38" s="204">
        <v>8.1972104124710968E-2</v>
      </c>
      <c r="H38" s="209">
        <v>206</v>
      </c>
      <c r="I38" s="209">
        <f t="shared" si="2"/>
        <v>43</v>
      </c>
      <c r="J38" s="204">
        <v>0.111</v>
      </c>
      <c r="K38" s="155">
        <v>179</v>
      </c>
      <c r="L38" s="155">
        <f t="shared" si="3"/>
        <v>17</v>
      </c>
      <c r="M38" s="212">
        <v>8.5999999999999993E-2</v>
      </c>
      <c r="N38" s="155">
        <v>825</v>
      </c>
      <c r="O38" s="157">
        <f t="shared" si="4"/>
        <v>13</v>
      </c>
      <c r="P38" s="204">
        <v>0.14299999999999999</v>
      </c>
      <c r="Q38" s="157">
        <v>2361</v>
      </c>
      <c r="R38" s="157">
        <f t="shared" si="5"/>
        <v>50</v>
      </c>
      <c r="S38" s="210">
        <v>8.5999999999999993E-2</v>
      </c>
      <c r="T38" s="121"/>
      <c r="U38" s="121"/>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c r="KD38" s="105"/>
      <c r="KE38" s="105"/>
      <c r="KF38" s="105"/>
      <c r="KG38" s="105"/>
      <c r="KH38" s="105"/>
      <c r="KI38" s="105"/>
      <c r="KJ38" s="105"/>
      <c r="KK38" s="105"/>
      <c r="KL38" s="105"/>
      <c r="KM38" s="105"/>
      <c r="KN38" s="105"/>
    </row>
    <row r="39" spans="1:300">
      <c r="A39" s="155" t="s">
        <v>239</v>
      </c>
      <c r="B39" s="158">
        <v>292</v>
      </c>
      <c r="C39" s="158">
        <f t="shared" si="0"/>
        <v>21</v>
      </c>
      <c r="D39" s="204">
        <v>3.1E-2</v>
      </c>
      <c r="E39" s="158">
        <v>2588</v>
      </c>
      <c r="F39" s="158">
        <f t="shared" si="1"/>
        <v>8</v>
      </c>
      <c r="G39" s="204">
        <v>7.0904109589041101E-2</v>
      </c>
      <c r="H39" s="209">
        <v>366</v>
      </c>
      <c r="I39" s="209">
        <f t="shared" si="2"/>
        <v>28</v>
      </c>
      <c r="J39" s="204">
        <v>7.6999999999999999E-2</v>
      </c>
      <c r="K39" s="155">
        <v>131</v>
      </c>
      <c r="L39" s="155">
        <f t="shared" si="3"/>
        <v>21</v>
      </c>
      <c r="M39" s="212">
        <v>9.8000000000000004E-2</v>
      </c>
      <c r="N39" s="157">
        <v>1009</v>
      </c>
      <c r="O39" s="157">
        <f t="shared" si="4"/>
        <v>27</v>
      </c>
      <c r="P39" s="204">
        <v>0.16</v>
      </c>
      <c r="Q39" s="157">
        <v>1225</v>
      </c>
      <c r="R39" s="157">
        <f t="shared" si="5"/>
        <v>10</v>
      </c>
      <c r="S39" s="210">
        <v>6.5000000000000002E-2</v>
      </c>
      <c r="T39" s="121"/>
      <c r="U39" s="121"/>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c r="KD39" s="105"/>
      <c r="KE39" s="105"/>
      <c r="KF39" s="105"/>
      <c r="KG39" s="105"/>
      <c r="KH39" s="105"/>
      <c r="KI39" s="105"/>
      <c r="KJ39" s="105"/>
      <c r="KK39" s="105"/>
      <c r="KL39" s="105"/>
      <c r="KM39" s="105"/>
      <c r="KN39" s="105"/>
    </row>
    <row r="40" spans="1:300">
      <c r="A40" s="155" t="s">
        <v>240</v>
      </c>
      <c r="B40" s="158">
        <v>282</v>
      </c>
      <c r="C40" s="158">
        <f t="shared" si="0"/>
        <v>30</v>
      </c>
      <c r="D40" s="204">
        <v>3.5000000000000003E-2</v>
      </c>
      <c r="E40" s="158">
        <v>3352</v>
      </c>
      <c r="F40" s="158">
        <f t="shared" si="1"/>
        <v>32</v>
      </c>
      <c r="G40" s="204">
        <v>8.1718228138179874E-2</v>
      </c>
      <c r="H40" s="209">
        <v>1460</v>
      </c>
      <c r="I40" s="209">
        <f t="shared" si="2"/>
        <v>59</v>
      </c>
      <c r="J40" s="204">
        <v>0.13100000000000001</v>
      </c>
      <c r="K40" s="155">
        <v>295</v>
      </c>
      <c r="L40" s="155">
        <f t="shared" si="3"/>
        <v>45</v>
      </c>
      <c r="M40" s="212">
        <v>0.24099999999999999</v>
      </c>
      <c r="N40" s="157">
        <v>1102</v>
      </c>
      <c r="O40" s="157">
        <f t="shared" si="4"/>
        <v>82</v>
      </c>
      <c r="P40" s="204">
        <v>0.22700000000000001</v>
      </c>
      <c r="Q40" s="157">
        <v>1633</v>
      </c>
      <c r="R40" s="157">
        <f t="shared" si="5"/>
        <v>31</v>
      </c>
      <c r="S40" s="210">
        <v>7.9000000000000001E-2</v>
      </c>
      <c r="T40" s="121"/>
      <c r="U40" s="121"/>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c r="KD40" s="105"/>
      <c r="KE40" s="105"/>
      <c r="KF40" s="105"/>
      <c r="KG40" s="105"/>
      <c r="KH40" s="105"/>
      <c r="KI40" s="105"/>
      <c r="KJ40" s="105"/>
      <c r="KK40" s="105"/>
      <c r="KL40" s="105"/>
      <c r="KM40" s="105"/>
      <c r="KN40" s="105"/>
    </row>
    <row r="41" spans="1:300">
      <c r="A41" s="155" t="s">
        <v>241</v>
      </c>
      <c r="B41" s="158">
        <v>103</v>
      </c>
      <c r="C41" s="158">
        <f t="shared" si="0"/>
        <v>12</v>
      </c>
      <c r="D41" s="204">
        <v>2.5999999999999999E-2</v>
      </c>
      <c r="E41" s="158">
        <v>1387</v>
      </c>
      <c r="F41" s="158">
        <f t="shared" si="1"/>
        <v>18</v>
      </c>
      <c r="G41" s="204">
        <v>7.6091727013385999E-2</v>
      </c>
      <c r="H41" s="209">
        <v>10</v>
      </c>
      <c r="I41" s="209">
        <f t="shared" si="2"/>
        <v>89</v>
      </c>
      <c r="J41" s="204">
        <v>0.625</v>
      </c>
      <c r="K41" s="155">
        <v>60</v>
      </c>
      <c r="L41" s="155">
        <f t="shared" si="3"/>
        <v>35</v>
      </c>
      <c r="M41" s="212">
        <v>0.188</v>
      </c>
      <c r="N41" s="155">
        <v>601</v>
      </c>
      <c r="O41" s="157">
        <f t="shared" si="4"/>
        <v>29</v>
      </c>
      <c r="P41" s="204">
        <v>0.16300000000000001</v>
      </c>
      <c r="Q41" s="155">
        <v>452</v>
      </c>
      <c r="R41" s="157">
        <f t="shared" si="5"/>
        <v>3</v>
      </c>
      <c r="S41" s="210">
        <v>0.05</v>
      </c>
      <c r="T41" s="121"/>
      <c r="U41" s="121"/>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c r="GF41" s="105"/>
      <c r="GG41" s="105"/>
      <c r="GH41" s="105"/>
      <c r="GI41" s="105"/>
      <c r="GJ41" s="105"/>
      <c r="GK41" s="105"/>
      <c r="GL41" s="105"/>
      <c r="GM41" s="105"/>
      <c r="GN41" s="105"/>
      <c r="GO41" s="105"/>
      <c r="GP41" s="105"/>
      <c r="GQ41" s="105"/>
      <c r="GR41" s="105"/>
      <c r="GS41" s="105"/>
      <c r="GT41" s="105"/>
      <c r="GU41" s="105"/>
      <c r="GV41" s="105"/>
      <c r="GW41" s="105"/>
      <c r="GX41" s="105"/>
      <c r="GY41" s="105"/>
      <c r="GZ41" s="105"/>
      <c r="HA41" s="105"/>
      <c r="HB41" s="105"/>
      <c r="HC41" s="105"/>
      <c r="HD41" s="105"/>
      <c r="HE41" s="105"/>
      <c r="HF41" s="105"/>
      <c r="HG41" s="105"/>
      <c r="HH41" s="105"/>
      <c r="HI41" s="105"/>
      <c r="HJ41" s="105"/>
      <c r="HK41" s="105"/>
      <c r="HL41" s="105"/>
      <c r="HM41" s="105"/>
      <c r="HN41" s="105"/>
      <c r="HO41" s="105"/>
      <c r="HP41" s="105"/>
      <c r="HQ41" s="105"/>
      <c r="HR41" s="105"/>
      <c r="HS41" s="105"/>
      <c r="HT41" s="105"/>
      <c r="HU41" s="105"/>
      <c r="HV41" s="105"/>
      <c r="HW41" s="105"/>
      <c r="HX41" s="105"/>
      <c r="HY41" s="105"/>
      <c r="HZ41" s="105"/>
      <c r="IA41" s="105"/>
      <c r="IB41" s="105"/>
      <c r="IC41" s="105"/>
      <c r="ID41" s="105"/>
      <c r="IE41" s="105"/>
      <c r="IF41" s="105"/>
      <c r="IG41" s="105"/>
      <c r="IH41" s="105"/>
      <c r="II41" s="105"/>
      <c r="IJ41" s="105"/>
      <c r="IK41" s="105"/>
      <c r="IL41" s="105"/>
      <c r="IM41" s="105"/>
      <c r="IN41" s="105"/>
      <c r="IO41" s="105"/>
      <c r="IP41" s="105"/>
      <c r="IQ41" s="105"/>
      <c r="IR41" s="105"/>
      <c r="IS41" s="105"/>
      <c r="IT41" s="105"/>
      <c r="IU41" s="105"/>
      <c r="IV41" s="105"/>
      <c r="IW41" s="105"/>
      <c r="IX41" s="105"/>
      <c r="IY41" s="105"/>
      <c r="IZ41" s="105"/>
      <c r="JA41" s="105"/>
      <c r="JB41" s="105"/>
      <c r="JC41" s="105"/>
      <c r="JD41" s="105"/>
      <c r="JE41" s="105"/>
      <c r="JF41" s="105"/>
      <c r="JG41" s="105"/>
      <c r="JH41" s="105"/>
      <c r="JI41" s="105"/>
      <c r="JJ41" s="105"/>
      <c r="JK41" s="105"/>
      <c r="JL41" s="105"/>
      <c r="JM41" s="105"/>
      <c r="JN41" s="105"/>
      <c r="JO41" s="105"/>
      <c r="JP41" s="105"/>
      <c r="JQ41" s="105"/>
      <c r="JR41" s="105"/>
      <c r="JS41" s="105"/>
      <c r="JT41" s="105"/>
      <c r="JU41" s="105"/>
      <c r="JV41" s="105"/>
      <c r="JW41" s="105"/>
      <c r="JX41" s="105"/>
      <c r="JY41" s="105"/>
      <c r="JZ41" s="105"/>
      <c r="KA41" s="105"/>
      <c r="KB41" s="105"/>
      <c r="KC41" s="105"/>
      <c r="KD41" s="105"/>
      <c r="KE41" s="105"/>
      <c r="KF41" s="105"/>
      <c r="KG41" s="105"/>
      <c r="KH41" s="105"/>
      <c r="KI41" s="105"/>
      <c r="KJ41" s="105"/>
      <c r="KK41" s="105"/>
      <c r="KL41" s="105"/>
      <c r="KM41" s="105"/>
      <c r="KN41" s="105"/>
    </row>
    <row r="42" spans="1:300">
      <c r="A42" s="155" t="s">
        <v>242</v>
      </c>
      <c r="B42" s="158">
        <v>462</v>
      </c>
      <c r="C42" s="158">
        <f t="shared" si="0"/>
        <v>54</v>
      </c>
      <c r="D42" s="204">
        <v>5.0999999999999997E-2</v>
      </c>
      <c r="E42" s="158">
        <v>3576</v>
      </c>
      <c r="F42" s="158">
        <f t="shared" si="1"/>
        <v>35</v>
      </c>
      <c r="G42" s="204">
        <v>8.4769467820315275E-2</v>
      </c>
      <c r="H42" s="209">
        <v>251</v>
      </c>
      <c r="I42" s="209">
        <f t="shared" si="2"/>
        <v>55</v>
      </c>
      <c r="J42" s="204">
        <v>0.123</v>
      </c>
      <c r="K42" s="155">
        <v>458</v>
      </c>
      <c r="L42" s="155">
        <f t="shared" si="3"/>
        <v>59</v>
      </c>
      <c r="M42" s="212">
        <v>0.29599999999999999</v>
      </c>
      <c r="N42" s="155">
        <v>929</v>
      </c>
      <c r="O42" s="157">
        <f t="shared" si="4"/>
        <v>24</v>
      </c>
      <c r="P42" s="204">
        <v>0.159</v>
      </c>
      <c r="Q42" s="157">
        <v>1791</v>
      </c>
      <c r="R42" s="157">
        <f t="shared" si="5"/>
        <v>47</v>
      </c>
      <c r="S42" s="210">
        <v>8.4000000000000005E-2</v>
      </c>
      <c r="T42" s="121"/>
      <c r="U42" s="121"/>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c r="KD42" s="105"/>
      <c r="KE42" s="105"/>
      <c r="KF42" s="105"/>
      <c r="KG42" s="105"/>
      <c r="KH42" s="105"/>
      <c r="KI42" s="105"/>
      <c r="KJ42" s="105"/>
      <c r="KK42" s="105"/>
      <c r="KL42" s="105"/>
      <c r="KM42" s="105"/>
      <c r="KN42" s="105"/>
    </row>
    <row r="43" spans="1:300">
      <c r="A43" s="155" t="s">
        <v>243</v>
      </c>
      <c r="B43" s="158">
        <v>437</v>
      </c>
      <c r="C43" s="158">
        <f t="shared" si="0"/>
        <v>27</v>
      </c>
      <c r="D43" s="204">
        <v>3.4000000000000002E-2</v>
      </c>
      <c r="E43" s="158">
        <v>4280</v>
      </c>
      <c r="F43" s="158">
        <f t="shared" si="1"/>
        <v>40</v>
      </c>
      <c r="G43" s="204">
        <v>8.6806611905486261E-2</v>
      </c>
      <c r="H43" s="209">
        <v>924</v>
      </c>
      <c r="I43" s="209">
        <f t="shared" si="2"/>
        <v>51</v>
      </c>
      <c r="J43" s="204">
        <v>0.11700000000000001</v>
      </c>
      <c r="K43" s="155">
        <v>325</v>
      </c>
      <c r="L43" s="155">
        <f t="shared" si="3"/>
        <v>41</v>
      </c>
      <c r="M43" s="212">
        <v>0.222</v>
      </c>
      <c r="N43" s="157">
        <v>1518</v>
      </c>
      <c r="O43" s="157">
        <f t="shared" si="4"/>
        <v>68</v>
      </c>
      <c r="P43" s="204">
        <v>0.21299999999999999</v>
      </c>
      <c r="Q43" s="157">
        <v>1954</v>
      </c>
      <c r="R43" s="157">
        <f t="shared" si="5"/>
        <v>27</v>
      </c>
      <c r="S43" s="210">
        <v>7.5999999999999998E-2</v>
      </c>
      <c r="T43" s="121"/>
      <c r="U43" s="121"/>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row>
    <row r="44" spans="1:300">
      <c r="A44" s="155" t="s">
        <v>244</v>
      </c>
      <c r="B44" s="158">
        <v>175</v>
      </c>
      <c r="C44" s="158">
        <f t="shared" si="0"/>
        <v>11</v>
      </c>
      <c r="D44" s="204">
        <v>2.5000000000000001E-2</v>
      </c>
      <c r="E44" s="158">
        <v>2366</v>
      </c>
      <c r="F44" s="158">
        <f t="shared" si="1"/>
        <v>26</v>
      </c>
      <c r="G44" s="204">
        <v>7.9364014490809071E-2</v>
      </c>
      <c r="H44" s="209">
        <v>114</v>
      </c>
      <c r="I44" s="209">
        <f t="shared" si="2"/>
        <v>12</v>
      </c>
      <c r="J44" s="204">
        <v>3.6999999999999998E-2</v>
      </c>
      <c r="K44" s="155">
        <v>97</v>
      </c>
      <c r="L44" s="155">
        <f t="shared" si="3"/>
        <v>22</v>
      </c>
      <c r="M44" s="212">
        <v>0.10199999999999999</v>
      </c>
      <c r="N44" s="155">
        <v>696</v>
      </c>
      <c r="O44" s="157">
        <f t="shared" si="4"/>
        <v>44</v>
      </c>
      <c r="P44" s="204">
        <v>0.18099999999999999</v>
      </c>
      <c r="Q44" s="157">
        <v>1118</v>
      </c>
      <c r="R44" s="157">
        <f t="shared" si="5"/>
        <v>23</v>
      </c>
      <c r="S44" s="210">
        <v>7.3999999999999996E-2</v>
      </c>
      <c r="T44" s="121"/>
      <c r="U44" s="121"/>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c r="KD44" s="105"/>
      <c r="KE44" s="105"/>
      <c r="KF44" s="105"/>
      <c r="KG44" s="105"/>
      <c r="KH44" s="105"/>
      <c r="KI44" s="105"/>
      <c r="KJ44" s="105"/>
      <c r="KK44" s="105"/>
      <c r="KL44" s="105"/>
      <c r="KM44" s="105"/>
      <c r="KN44" s="105"/>
    </row>
    <row r="45" spans="1:300">
      <c r="A45" s="155" t="s">
        <v>245</v>
      </c>
      <c r="B45" s="158">
        <v>165</v>
      </c>
      <c r="C45" s="158">
        <f t="shared" si="0"/>
        <v>27</v>
      </c>
      <c r="D45" s="204">
        <v>3.4000000000000002E-2</v>
      </c>
      <c r="E45" s="158">
        <v>2427</v>
      </c>
      <c r="F45" s="158">
        <f t="shared" si="1"/>
        <v>72</v>
      </c>
      <c r="G45" s="204">
        <v>0.10436914079298185</v>
      </c>
      <c r="H45" s="209">
        <v>4</v>
      </c>
      <c r="I45" s="209">
        <f t="shared" si="2"/>
        <v>19</v>
      </c>
      <c r="J45" s="204">
        <v>0.06</v>
      </c>
      <c r="K45" s="155">
        <v>402</v>
      </c>
      <c r="L45" s="155">
        <f t="shared" si="3"/>
        <v>90</v>
      </c>
      <c r="M45" s="212">
        <v>0.48699999999999999</v>
      </c>
      <c r="N45" s="155">
        <v>665</v>
      </c>
      <c r="O45" s="157">
        <f t="shared" si="4"/>
        <v>34</v>
      </c>
      <c r="P45" s="204">
        <v>0.17299999999999999</v>
      </c>
      <c r="Q45" s="157">
        <v>1114</v>
      </c>
      <c r="R45" s="157">
        <f t="shared" si="5"/>
        <v>62</v>
      </c>
      <c r="S45" s="210">
        <v>9.5000000000000001E-2</v>
      </c>
      <c r="T45" s="121"/>
      <c r="U45" s="121"/>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c r="HH45" s="105"/>
      <c r="HI45" s="10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row>
    <row r="46" spans="1:300">
      <c r="A46" s="155" t="s">
        <v>246</v>
      </c>
      <c r="B46" s="158">
        <v>621</v>
      </c>
      <c r="C46" s="158">
        <f t="shared" si="0"/>
        <v>43</v>
      </c>
      <c r="D46" s="204">
        <v>4.2999999999999997E-2</v>
      </c>
      <c r="E46" s="158">
        <v>5900</v>
      </c>
      <c r="F46" s="158">
        <f t="shared" si="1"/>
        <v>38</v>
      </c>
      <c r="G46" s="204">
        <v>8.584065646278298E-2</v>
      </c>
      <c r="H46" s="209">
        <v>269</v>
      </c>
      <c r="I46" s="209">
        <f t="shared" si="2"/>
        <v>82</v>
      </c>
      <c r="J46" s="204">
        <v>0.22800000000000001</v>
      </c>
      <c r="K46" s="155">
        <v>621</v>
      </c>
      <c r="L46" s="155">
        <f t="shared" si="3"/>
        <v>58</v>
      </c>
      <c r="M46" s="212">
        <v>0.28799999999999998</v>
      </c>
      <c r="N46" s="157">
        <v>1865</v>
      </c>
      <c r="O46" s="157">
        <f t="shared" si="4"/>
        <v>37</v>
      </c>
      <c r="P46" s="204">
        <v>0.17499999999999999</v>
      </c>
      <c r="Q46" s="157">
        <v>2834</v>
      </c>
      <c r="R46" s="157">
        <f t="shared" si="5"/>
        <v>36</v>
      </c>
      <c r="S46" s="210">
        <v>8.1000000000000003E-2</v>
      </c>
      <c r="T46" s="121"/>
      <c r="U46" s="121"/>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c r="KD46" s="105"/>
      <c r="KE46" s="105"/>
      <c r="KF46" s="105"/>
      <c r="KG46" s="105"/>
      <c r="KH46" s="105"/>
      <c r="KI46" s="105"/>
      <c r="KJ46" s="105"/>
      <c r="KK46" s="105"/>
      <c r="KL46" s="105"/>
      <c r="KM46" s="105"/>
      <c r="KN46" s="105"/>
    </row>
    <row r="47" spans="1:300">
      <c r="A47" s="155" t="s">
        <v>247</v>
      </c>
      <c r="B47" s="158">
        <v>194</v>
      </c>
      <c r="C47" s="158">
        <f t="shared" si="0"/>
        <v>73</v>
      </c>
      <c r="D47" s="204">
        <v>6.2E-2</v>
      </c>
      <c r="E47" s="158">
        <v>1763</v>
      </c>
      <c r="F47" s="158">
        <f t="shared" si="1"/>
        <v>90</v>
      </c>
      <c r="G47" s="204">
        <v>0.13244684847118923</v>
      </c>
      <c r="H47" s="209">
        <v>3</v>
      </c>
      <c r="I47" s="209">
        <f t="shared" si="2"/>
        <v>84</v>
      </c>
      <c r="J47" s="204">
        <v>0.27300000000000002</v>
      </c>
      <c r="K47" s="155">
        <v>29</v>
      </c>
      <c r="L47" s="155">
        <f t="shared" si="3"/>
        <v>29</v>
      </c>
      <c r="M47" s="212">
        <v>0.14199999999999999</v>
      </c>
      <c r="N47" s="155">
        <v>771</v>
      </c>
      <c r="O47" s="157">
        <f t="shared" si="4"/>
        <v>94</v>
      </c>
      <c r="P47" s="204">
        <v>0.33800000000000002</v>
      </c>
      <c r="Q47" s="155">
        <v>929</v>
      </c>
      <c r="R47" s="157">
        <f t="shared" si="5"/>
        <v>92</v>
      </c>
      <c r="S47" s="210">
        <v>0.13800000000000001</v>
      </c>
      <c r="T47" s="121"/>
      <c r="U47" s="121"/>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row>
    <row r="48" spans="1:300">
      <c r="A48" s="155" t="s">
        <v>248</v>
      </c>
      <c r="B48" s="158">
        <v>550</v>
      </c>
      <c r="C48" s="158">
        <f t="shared" si="0"/>
        <v>30</v>
      </c>
      <c r="D48" s="204">
        <v>3.5000000000000003E-2</v>
      </c>
      <c r="E48" s="158">
        <v>7022</v>
      </c>
      <c r="F48" s="158">
        <f t="shared" si="1"/>
        <v>83</v>
      </c>
      <c r="G48" s="204">
        <v>0.11075884477673149</v>
      </c>
      <c r="H48" s="209">
        <v>305</v>
      </c>
      <c r="I48" s="209">
        <f t="shared" si="2"/>
        <v>63</v>
      </c>
      <c r="J48" s="204">
        <v>0.13600000000000001</v>
      </c>
      <c r="K48" s="157">
        <v>2411</v>
      </c>
      <c r="L48" s="155">
        <f t="shared" si="3"/>
        <v>66</v>
      </c>
      <c r="M48" s="212">
        <v>0.312</v>
      </c>
      <c r="N48" s="157">
        <v>2792</v>
      </c>
      <c r="O48" s="157">
        <f t="shared" si="4"/>
        <v>89</v>
      </c>
      <c r="P48" s="204">
        <v>0.25900000000000001</v>
      </c>
      <c r="Q48" s="157">
        <v>2957</v>
      </c>
      <c r="R48" s="157">
        <f t="shared" si="5"/>
        <v>60</v>
      </c>
      <c r="S48" s="210">
        <v>9.1999999999999998E-2</v>
      </c>
      <c r="T48" s="121"/>
      <c r="U48" s="121"/>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c r="KD48" s="105"/>
      <c r="KE48" s="105"/>
      <c r="KF48" s="105"/>
      <c r="KG48" s="105"/>
      <c r="KH48" s="105"/>
      <c r="KI48" s="105"/>
      <c r="KJ48" s="105"/>
      <c r="KK48" s="105"/>
      <c r="KL48" s="105"/>
      <c r="KM48" s="105"/>
      <c r="KN48" s="105"/>
    </row>
    <row r="49" spans="1:300">
      <c r="A49" s="155" t="s">
        <v>249</v>
      </c>
      <c r="B49" s="158">
        <v>3483</v>
      </c>
      <c r="C49" s="158">
        <f t="shared" si="0"/>
        <v>43</v>
      </c>
      <c r="D49" s="204">
        <v>4.2999999999999997E-2</v>
      </c>
      <c r="E49" s="158">
        <v>30863</v>
      </c>
      <c r="F49" s="158">
        <f t="shared" si="1"/>
        <v>37</v>
      </c>
      <c r="G49" s="204">
        <v>8.5720554824159398E-2</v>
      </c>
      <c r="H49" s="209">
        <v>7435</v>
      </c>
      <c r="I49" s="209">
        <f t="shared" si="2"/>
        <v>44</v>
      </c>
      <c r="J49" s="204">
        <v>0.112</v>
      </c>
      <c r="K49" s="157">
        <v>6784</v>
      </c>
      <c r="L49" s="155">
        <f t="shared" si="3"/>
        <v>65</v>
      </c>
      <c r="M49" s="212">
        <v>0.311</v>
      </c>
      <c r="N49" s="157">
        <v>8704</v>
      </c>
      <c r="O49" s="157">
        <f t="shared" si="4"/>
        <v>52</v>
      </c>
      <c r="P49" s="204">
        <v>0.19400000000000001</v>
      </c>
      <c r="Q49" s="157">
        <v>15523</v>
      </c>
      <c r="R49" s="157">
        <f t="shared" si="5"/>
        <v>47</v>
      </c>
      <c r="S49" s="210">
        <v>8.4000000000000005E-2</v>
      </c>
      <c r="T49" s="121"/>
      <c r="U49" s="121"/>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c r="HH49" s="105"/>
      <c r="HI49" s="10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row>
    <row r="50" spans="1:300">
      <c r="A50" s="155" t="s">
        <v>250</v>
      </c>
      <c r="B50" s="158">
        <v>24</v>
      </c>
      <c r="C50" s="158">
        <f t="shared" si="0"/>
        <v>6</v>
      </c>
      <c r="D50" s="204">
        <v>1.6E-2</v>
      </c>
      <c r="E50" s="158">
        <v>619</v>
      </c>
      <c r="F50" s="158">
        <f t="shared" si="1"/>
        <v>52</v>
      </c>
      <c r="G50" s="204">
        <v>9.4764237599510109E-2</v>
      </c>
      <c r="H50" s="209">
        <v>0</v>
      </c>
      <c r="I50" s="209">
        <f t="shared" si="2"/>
        <v>1</v>
      </c>
      <c r="J50" s="204">
        <v>0</v>
      </c>
      <c r="K50" s="155">
        <v>3</v>
      </c>
      <c r="L50" s="155">
        <f t="shared" si="3"/>
        <v>9</v>
      </c>
      <c r="M50" s="212">
        <v>2.5000000000000001E-2</v>
      </c>
      <c r="N50" s="155">
        <v>275</v>
      </c>
      <c r="O50" s="157">
        <f t="shared" si="4"/>
        <v>15</v>
      </c>
      <c r="P50" s="204">
        <v>0.14699999999999999</v>
      </c>
      <c r="Q50" s="155">
        <v>299</v>
      </c>
      <c r="R50" s="157">
        <f t="shared" si="5"/>
        <v>57</v>
      </c>
      <c r="S50" s="210">
        <v>0.09</v>
      </c>
      <c r="T50" s="121"/>
      <c r="U50" s="121"/>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c r="KD50" s="105"/>
      <c r="KE50" s="105"/>
      <c r="KF50" s="105"/>
      <c r="KG50" s="105"/>
      <c r="KH50" s="105"/>
      <c r="KI50" s="105"/>
      <c r="KJ50" s="105"/>
      <c r="KK50" s="105"/>
      <c r="KL50" s="105"/>
      <c r="KM50" s="105"/>
      <c r="KN50" s="105"/>
    </row>
    <row r="51" spans="1:300">
      <c r="A51" s="155" t="s">
        <v>251</v>
      </c>
      <c r="B51" s="158">
        <v>270</v>
      </c>
      <c r="C51" s="158">
        <f t="shared" si="0"/>
        <v>59</v>
      </c>
      <c r="D51" s="204">
        <v>5.2999999999999999E-2</v>
      </c>
      <c r="E51" s="158">
        <v>1993</v>
      </c>
      <c r="F51" s="158">
        <f t="shared" si="1"/>
        <v>48</v>
      </c>
      <c r="G51" s="204">
        <v>9.1317296678121426E-2</v>
      </c>
      <c r="H51" s="209">
        <v>760</v>
      </c>
      <c r="I51" s="209">
        <f t="shared" si="2"/>
        <v>31</v>
      </c>
      <c r="J51" s="204">
        <v>8.6999999999999994E-2</v>
      </c>
      <c r="K51" s="155">
        <v>6</v>
      </c>
      <c r="L51" s="155">
        <f t="shared" si="3"/>
        <v>8</v>
      </c>
      <c r="M51" s="212">
        <v>2.1999999999999999E-2</v>
      </c>
      <c r="N51" s="155">
        <v>509</v>
      </c>
      <c r="O51" s="157">
        <f t="shared" si="4"/>
        <v>12</v>
      </c>
      <c r="P51" s="204">
        <v>0.14099999999999999</v>
      </c>
      <c r="Q51" s="155">
        <v>830</v>
      </c>
      <c r="R51" s="157">
        <f t="shared" si="5"/>
        <v>21</v>
      </c>
      <c r="S51" s="210">
        <v>7.2999999999999995E-2</v>
      </c>
      <c r="T51" s="121"/>
      <c r="U51" s="121"/>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c r="HH51" s="105"/>
      <c r="HI51" s="10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row>
    <row r="52" spans="1:300">
      <c r="A52" s="155" t="s">
        <v>252</v>
      </c>
      <c r="B52" s="158">
        <v>488</v>
      </c>
      <c r="C52" s="158">
        <f t="shared" si="0"/>
        <v>85</v>
      </c>
      <c r="D52" s="204">
        <v>8.4000000000000005E-2</v>
      </c>
      <c r="E52" s="158">
        <v>2994</v>
      </c>
      <c r="F52" s="158">
        <f t="shared" si="1"/>
        <v>87</v>
      </c>
      <c r="G52" s="204">
        <v>0.11379271027326973</v>
      </c>
      <c r="H52" s="209">
        <v>194</v>
      </c>
      <c r="I52" s="209">
        <f t="shared" si="2"/>
        <v>78</v>
      </c>
      <c r="J52" s="204">
        <v>0.19700000000000001</v>
      </c>
      <c r="K52" s="155">
        <v>272</v>
      </c>
      <c r="L52" s="155">
        <f t="shared" si="3"/>
        <v>84</v>
      </c>
      <c r="M52" s="212">
        <v>0.40100000000000002</v>
      </c>
      <c r="N52" s="155">
        <v>618</v>
      </c>
      <c r="O52" s="157">
        <f t="shared" si="4"/>
        <v>10</v>
      </c>
      <c r="P52" s="204">
        <v>0.13400000000000001</v>
      </c>
      <c r="Q52" s="157">
        <v>1403</v>
      </c>
      <c r="R52" s="157">
        <f t="shared" si="5"/>
        <v>71</v>
      </c>
      <c r="S52" s="210">
        <v>0.104</v>
      </c>
      <c r="T52" s="121"/>
      <c r="U52" s="121"/>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c r="HH52" s="105"/>
      <c r="HI52" s="105"/>
      <c r="HJ52" s="105"/>
      <c r="HK52" s="105"/>
      <c r="HL52" s="105"/>
      <c r="HM52" s="105"/>
      <c r="HN52" s="105"/>
      <c r="HO52" s="105"/>
      <c r="HP52" s="105"/>
      <c r="HQ52" s="105"/>
      <c r="HR52" s="105"/>
      <c r="HS52" s="105"/>
      <c r="HT52" s="105"/>
      <c r="HU52" s="105"/>
      <c r="HV52" s="105"/>
      <c r="HW52" s="105"/>
      <c r="HX52" s="105"/>
      <c r="HY52" s="105"/>
      <c r="HZ52" s="105"/>
      <c r="IA52" s="105"/>
      <c r="IB52" s="105"/>
      <c r="IC52" s="105"/>
      <c r="ID52" s="105"/>
      <c r="IE52" s="105"/>
      <c r="IF52" s="105"/>
      <c r="IG52" s="105"/>
      <c r="IH52" s="105"/>
      <c r="II52" s="105"/>
      <c r="IJ52" s="105"/>
      <c r="IK52" s="105"/>
      <c r="IL52" s="105"/>
      <c r="IM52" s="105"/>
      <c r="IN52" s="105"/>
      <c r="IO52" s="105"/>
      <c r="IP52" s="105"/>
      <c r="IQ52" s="105"/>
      <c r="IR52" s="105"/>
      <c r="IS52" s="105"/>
      <c r="IT52" s="105"/>
      <c r="IU52" s="105"/>
      <c r="IV52" s="105"/>
      <c r="IW52" s="105"/>
      <c r="IX52" s="105"/>
      <c r="IY52" s="105"/>
      <c r="IZ52" s="105"/>
      <c r="JA52" s="105"/>
      <c r="JB52" s="105"/>
      <c r="JC52" s="105"/>
      <c r="JD52" s="105"/>
      <c r="JE52" s="105"/>
      <c r="JF52" s="105"/>
      <c r="JG52" s="105"/>
      <c r="JH52" s="105"/>
      <c r="JI52" s="105"/>
      <c r="JJ52" s="105"/>
      <c r="JK52" s="105"/>
      <c r="JL52" s="105"/>
      <c r="JM52" s="105"/>
      <c r="JN52" s="105"/>
      <c r="JO52" s="105"/>
      <c r="JP52" s="105"/>
      <c r="JQ52" s="105"/>
      <c r="JR52" s="105"/>
      <c r="JS52" s="105"/>
      <c r="JT52" s="105"/>
      <c r="JU52" s="105"/>
      <c r="JV52" s="105"/>
      <c r="JW52" s="105"/>
      <c r="JX52" s="105"/>
      <c r="JY52" s="105"/>
      <c r="JZ52" s="105"/>
      <c r="KA52" s="105"/>
      <c r="KB52" s="105"/>
      <c r="KC52" s="105"/>
      <c r="KD52" s="105"/>
      <c r="KE52" s="105"/>
      <c r="KF52" s="105"/>
      <c r="KG52" s="105"/>
      <c r="KH52" s="105"/>
      <c r="KI52" s="105"/>
      <c r="KJ52" s="105"/>
      <c r="KK52" s="105"/>
      <c r="KL52" s="105"/>
      <c r="KM52" s="105"/>
      <c r="KN52" s="105"/>
    </row>
    <row r="53" spans="1:300">
      <c r="A53" s="155" t="s">
        <v>253</v>
      </c>
      <c r="B53" s="158">
        <v>424</v>
      </c>
      <c r="C53" s="158">
        <f t="shared" si="0"/>
        <v>33</v>
      </c>
      <c r="D53" s="204">
        <v>3.5999999999999997E-2</v>
      </c>
      <c r="E53" s="158">
        <v>4530</v>
      </c>
      <c r="F53" s="158">
        <f t="shared" si="1"/>
        <v>29</v>
      </c>
      <c r="G53" s="204">
        <v>8.0632242217119662E-2</v>
      </c>
      <c r="H53" s="209">
        <v>31</v>
      </c>
      <c r="I53" s="209">
        <f t="shared" si="2"/>
        <v>13</v>
      </c>
      <c r="J53" s="204">
        <v>4.2000000000000003E-2</v>
      </c>
      <c r="K53" s="155">
        <v>180</v>
      </c>
      <c r="L53" s="155">
        <f t="shared" si="3"/>
        <v>38</v>
      </c>
      <c r="M53" s="212">
        <v>0.19400000000000001</v>
      </c>
      <c r="N53" s="157">
        <v>1664</v>
      </c>
      <c r="O53" s="157">
        <f t="shared" si="4"/>
        <v>33</v>
      </c>
      <c r="P53" s="204">
        <v>0.16900000000000001</v>
      </c>
      <c r="Q53" s="157">
        <v>2282</v>
      </c>
      <c r="R53" s="157">
        <f t="shared" si="5"/>
        <v>34</v>
      </c>
      <c r="S53" s="210">
        <v>0.08</v>
      </c>
      <c r="T53" s="121"/>
      <c r="U53" s="121"/>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c r="HH53" s="105"/>
      <c r="HI53" s="10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row>
    <row r="54" spans="1:300">
      <c r="A54" s="155" t="s">
        <v>254</v>
      </c>
      <c r="B54" s="158">
        <v>217</v>
      </c>
      <c r="C54" s="158">
        <f t="shared" si="0"/>
        <v>54</v>
      </c>
      <c r="D54" s="204">
        <v>5.0999999999999997E-2</v>
      </c>
      <c r="E54" s="158">
        <v>1775</v>
      </c>
      <c r="F54" s="158">
        <f t="shared" si="1"/>
        <v>66</v>
      </c>
      <c r="G54" s="204">
        <v>0.10027115580160434</v>
      </c>
      <c r="H54" s="209">
        <v>888</v>
      </c>
      <c r="I54" s="209">
        <f t="shared" si="2"/>
        <v>37</v>
      </c>
      <c r="J54" s="204">
        <v>9.9000000000000005E-2</v>
      </c>
      <c r="K54" s="155">
        <v>151</v>
      </c>
      <c r="L54" s="155">
        <f t="shared" si="3"/>
        <v>37</v>
      </c>
      <c r="M54" s="212">
        <v>0.192</v>
      </c>
      <c r="N54" s="155">
        <v>565</v>
      </c>
      <c r="O54" s="157">
        <f t="shared" si="4"/>
        <v>20</v>
      </c>
      <c r="P54" s="204">
        <v>0.154</v>
      </c>
      <c r="Q54" s="155">
        <v>867</v>
      </c>
      <c r="R54" s="157">
        <f t="shared" si="5"/>
        <v>61</v>
      </c>
      <c r="S54" s="210">
        <v>9.2999999999999999E-2</v>
      </c>
      <c r="T54" s="121"/>
      <c r="U54" s="121"/>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c r="GQ54" s="105"/>
      <c r="GR54" s="105"/>
      <c r="GS54" s="105"/>
      <c r="GT54" s="105"/>
      <c r="GU54" s="105"/>
      <c r="GV54" s="105"/>
      <c r="GW54" s="105"/>
      <c r="GX54" s="105"/>
      <c r="GY54" s="105"/>
      <c r="GZ54" s="105"/>
      <c r="HA54" s="105"/>
      <c r="HB54" s="105"/>
      <c r="HC54" s="105"/>
      <c r="HD54" s="105"/>
      <c r="HE54" s="105"/>
      <c r="HF54" s="105"/>
      <c r="HG54" s="105"/>
      <c r="HH54" s="105"/>
      <c r="HI54" s="105"/>
      <c r="HJ54" s="105"/>
      <c r="HK54" s="105"/>
      <c r="HL54" s="105"/>
      <c r="HM54" s="105"/>
      <c r="HN54" s="105"/>
      <c r="HO54" s="105"/>
      <c r="HP54" s="105"/>
      <c r="HQ54" s="105"/>
      <c r="HR54" s="105"/>
      <c r="HS54" s="105"/>
      <c r="HT54" s="105"/>
      <c r="HU54" s="105"/>
      <c r="HV54" s="105"/>
      <c r="HW54" s="105"/>
      <c r="HX54" s="105"/>
      <c r="HY54" s="105"/>
      <c r="HZ54" s="105"/>
      <c r="IA54" s="105"/>
      <c r="IB54" s="105"/>
      <c r="IC54" s="105"/>
      <c r="ID54" s="105"/>
      <c r="IE54" s="105"/>
      <c r="IF54" s="105"/>
      <c r="IG54" s="105"/>
      <c r="IH54" s="105"/>
      <c r="II54" s="105"/>
      <c r="IJ54" s="105"/>
      <c r="IK54" s="105"/>
      <c r="IL54" s="105"/>
      <c r="IM54" s="105"/>
      <c r="IN54" s="105"/>
      <c r="IO54" s="105"/>
      <c r="IP54" s="105"/>
      <c r="IQ54" s="105"/>
      <c r="IR54" s="105"/>
      <c r="IS54" s="105"/>
      <c r="IT54" s="105"/>
      <c r="IU54" s="105"/>
      <c r="IV54" s="105"/>
      <c r="IW54" s="105"/>
      <c r="IX54" s="105"/>
      <c r="IY54" s="105"/>
      <c r="IZ54" s="105"/>
      <c r="JA54" s="105"/>
      <c r="JB54" s="105"/>
      <c r="JC54" s="105"/>
      <c r="JD54" s="105"/>
      <c r="JE54" s="105"/>
      <c r="JF54" s="105"/>
      <c r="JG54" s="105"/>
      <c r="JH54" s="105"/>
      <c r="JI54" s="105"/>
      <c r="JJ54" s="105"/>
      <c r="JK54" s="105"/>
      <c r="JL54" s="105"/>
      <c r="JM54" s="105"/>
      <c r="JN54" s="105"/>
      <c r="JO54" s="105"/>
      <c r="JP54" s="105"/>
      <c r="JQ54" s="105"/>
      <c r="JR54" s="105"/>
      <c r="JS54" s="105"/>
      <c r="JT54" s="105"/>
      <c r="JU54" s="105"/>
      <c r="JV54" s="105"/>
      <c r="JW54" s="105"/>
      <c r="JX54" s="105"/>
      <c r="JY54" s="105"/>
      <c r="JZ54" s="105"/>
      <c r="KA54" s="105"/>
      <c r="KB54" s="105"/>
      <c r="KC54" s="105"/>
      <c r="KD54" s="105"/>
      <c r="KE54" s="105"/>
      <c r="KF54" s="105"/>
      <c r="KG54" s="105"/>
      <c r="KH54" s="105"/>
      <c r="KI54" s="105"/>
      <c r="KJ54" s="105"/>
      <c r="KK54" s="105"/>
      <c r="KL54" s="105"/>
      <c r="KM54" s="105"/>
      <c r="KN54" s="105"/>
    </row>
    <row r="55" spans="1:300">
      <c r="A55" s="155" t="s">
        <v>255</v>
      </c>
      <c r="B55" s="158">
        <v>323</v>
      </c>
      <c r="C55" s="158">
        <f t="shared" si="0"/>
        <v>51</v>
      </c>
      <c r="D55" s="204">
        <v>4.8000000000000001E-2</v>
      </c>
      <c r="E55" s="158">
        <v>2626</v>
      </c>
      <c r="F55" s="158">
        <f t="shared" si="1"/>
        <v>56</v>
      </c>
      <c r="G55" s="204">
        <v>9.5807946295012589E-2</v>
      </c>
      <c r="H55" s="209">
        <v>254</v>
      </c>
      <c r="I55" s="209">
        <f t="shared" si="2"/>
        <v>50</v>
      </c>
      <c r="J55" s="204">
        <v>0.11600000000000001</v>
      </c>
      <c r="K55" s="155">
        <v>143</v>
      </c>
      <c r="L55" s="155">
        <f t="shared" si="3"/>
        <v>39</v>
      </c>
      <c r="M55" s="212">
        <v>0.19900000000000001</v>
      </c>
      <c r="N55" s="155">
        <v>748</v>
      </c>
      <c r="O55" s="157">
        <f t="shared" si="4"/>
        <v>30</v>
      </c>
      <c r="P55" s="204">
        <v>0.16400000000000001</v>
      </c>
      <c r="Q55" s="157">
        <v>1340</v>
      </c>
      <c r="R55" s="157">
        <f t="shared" si="5"/>
        <v>63</v>
      </c>
      <c r="S55" s="210">
        <v>9.6000000000000002E-2</v>
      </c>
      <c r="T55" s="121"/>
      <c r="U55" s="121"/>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c r="GQ55" s="105"/>
      <c r="GR55" s="105"/>
      <c r="GS55" s="105"/>
      <c r="GT55" s="105"/>
      <c r="GU55" s="105"/>
      <c r="GV55" s="105"/>
      <c r="GW55" s="105"/>
      <c r="GX55" s="105"/>
      <c r="GY55" s="105"/>
      <c r="GZ55" s="105"/>
      <c r="HA55" s="105"/>
      <c r="HB55" s="105"/>
      <c r="HC55" s="105"/>
      <c r="HD55" s="105"/>
      <c r="HE55" s="105"/>
      <c r="HF55" s="105"/>
      <c r="HG55" s="105"/>
      <c r="HH55" s="105"/>
      <c r="HI55" s="105"/>
      <c r="HJ55" s="105"/>
      <c r="HK55" s="105"/>
      <c r="HL55" s="105"/>
      <c r="HM55" s="105"/>
      <c r="HN55" s="105"/>
      <c r="HO55" s="105"/>
      <c r="HP55" s="105"/>
      <c r="HQ55" s="105"/>
      <c r="HR55" s="105"/>
      <c r="HS55" s="105"/>
      <c r="HT55" s="105"/>
      <c r="HU55" s="105"/>
      <c r="HV55" s="105"/>
      <c r="HW55" s="105"/>
      <c r="HX55" s="105"/>
      <c r="HY55" s="105"/>
      <c r="HZ55" s="105"/>
      <c r="IA55" s="105"/>
      <c r="IB55" s="105"/>
      <c r="IC55" s="105"/>
      <c r="ID55" s="105"/>
      <c r="IE55" s="105"/>
      <c r="IF55" s="105"/>
      <c r="IG55" s="105"/>
      <c r="IH55" s="105"/>
      <c r="II55" s="105"/>
      <c r="IJ55" s="105"/>
      <c r="IK55" s="105"/>
      <c r="IL55" s="105"/>
      <c r="IM55" s="105"/>
      <c r="IN55" s="105"/>
      <c r="IO55" s="105"/>
      <c r="IP55" s="105"/>
      <c r="IQ55" s="105"/>
      <c r="IR55" s="105"/>
      <c r="IS55" s="105"/>
      <c r="IT55" s="105"/>
      <c r="IU55" s="105"/>
      <c r="IV55" s="105"/>
      <c r="IW55" s="105"/>
      <c r="IX55" s="105"/>
      <c r="IY55" s="105"/>
      <c r="IZ55" s="105"/>
      <c r="JA55" s="105"/>
      <c r="JB55" s="105"/>
      <c r="JC55" s="105"/>
      <c r="JD55" s="105"/>
      <c r="JE55" s="105"/>
      <c r="JF55" s="105"/>
      <c r="JG55" s="105"/>
      <c r="JH55" s="105"/>
      <c r="JI55" s="105"/>
      <c r="JJ55" s="105"/>
      <c r="JK55" s="105"/>
      <c r="JL55" s="105"/>
      <c r="JM55" s="105"/>
      <c r="JN55" s="105"/>
      <c r="JO55" s="105"/>
      <c r="JP55" s="105"/>
      <c r="JQ55" s="105"/>
      <c r="JR55" s="105"/>
      <c r="JS55" s="105"/>
      <c r="JT55" s="105"/>
      <c r="JU55" s="105"/>
      <c r="JV55" s="105"/>
      <c r="JW55" s="105"/>
      <c r="JX55" s="105"/>
      <c r="JY55" s="105"/>
      <c r="JZ55" s="105"/>
      <c r="KA55" s="105"/>
      <c r="KB55" s="105"/>
      <c r="KC55" s="105"/>
      <c r="KD55" s="105"/>
      <c r="KE55" s="105"/>
      <c r="KF55" s="105"/>
      <c r="KG55" s="105"/>
      <c r="KH55" s="105"/>
      <c r="KI55" s="105"/>
      <c r="KJ55" s="105"/>
      <c r="KK55" s="105"/>
      <c r="KL55" s="105"/>
      <c r="KM55" s="105"/>
      <c r="KN55" s="105"/>
    </row>
    <row r="56" spans="1:300">
      <c r="A56" s="155" t="s">
        <v>256</v>
      </c>
      <c r="B56" s="158">
        <v>370</v>
      </c>
      <c r="C56" s="158">
        <f t="shared" si="0"/>
        <v>59</v>
      </c>
      <c r="D56" s="204">
        <v>5.2999999999999999E-2</v>
      </c>
      <c r="E56" s="158">
        <v>3304</v>
      </c>
      <c r="F56" s="158">
        <f t="shared" si="1"/>
        <v>71</v>
      </c>
      <c r="G56" s="204">
        <v>0.10369393967925179</v>
      </c>
      <c r="H56" s="209">
        <v>238</v>
      </c>
      <c r="I56" s="209">
        <f t="shared" si="2"/>
        <v>39</v>
      </c>
      <c r="J56" s="204">
        <v>0.10199999999999999</v>
      </c>
      <c r="K56" s="155">
        <v>156</v>
      </c>
      <c r="L56" s="155">
        <f t="shared" si="3"/>
        <v>33</v>
      </c>
      <c r="M56" s="212">
        <v>0.184</v>
      </c>
      <c r="N56" s="157">
        <v>1051</v>
      </c>
      <c r="O56" s="157">
        <f t="shared" si="4"/>
        <v>31</v>
      </c>
      <c r="P56" s="204">
        <v>0.16600000000000001</v>
      </c>
      <c r="Q56" s="157">
        <v>1598</v>
      </c>
      <c r="R56" s="157">
        <f t="shared" si="5"/>
        <v>63</v>
      </c>
      <c r="S56" s="210">
        <v>9.6000000000000002E-2</v>
      </c>
      <c r="T56" s="121"/>
      <c r="U56" s="121"/>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c r="GQ56" s="105"/>
      <c r="GR56" s="105"/>
      <c r="GS56" s="105"/>
      <c r="GT56" s="105"/>
      <c r="GU56" s="105"/>
      <c r="GV56" s="105"/>
      <c r="GW56" s="105"/>
      <c r="GX56" s="105"/>
      <c r="GY56" s="105"/>
      <c r="GZ56" s="105"/>
      <c r="HA56" s="105"/>
      <c r="HB56" s="105"/>
      <c r="HC56" s="105"/>
      <c r="HD56" s="105"/>
      <c r="HE56" s="105"/>
      <c r="HF56" s="105"/>
      <c r="HG56" s="105"/>
      <c r="HH56" s="105"/>
      <c r="HI56" s="105"/>
      <c r="HJ56" s="105"/>
      <c r="HK56" s="105"/>
      <c r="HL56" s="105"/>
      <c r="HM56" s="105"/>
      <c r="HN56" s="105"/>
      <c r="HO56" s="105"/>
      <c r="HP56" s="105"/>
      <c r="HQ56" s="105"/>
      <c r="HR56" s="105"/>
      <c r="HS56" s="105"/>
      <c r="HT56" s="105"/>
      <c r="HU56" s="105"/>
      <c r="HV56" s="105"/>
      <c r="HW56" s="105"/>
      <c r="HX56" s="105"/>
      <c r="HY56" s="105"/>
      <c r="HZ56" s="105"/>
      <c r="IA56" s="105"/>
      <c r="IB56" s="105"/>
      <c r="IC56" s="105"/>
      <c r="ID56" s="105"/>
      <c r="IE56" s="105"/>
      <c r="IF56" s="105"/>
      <c r="IG56" s="105"/>
      <c r="IH56" s="105"/>
      <c r="II56" s="105"/>
      <c r="IJ56" s="105"/>
      <c r="IK56" s="105"/>
      <c r="IL56" s="105"/>
      <c r="IM56" s="105"/>
      <c r="IN56" s="105"/>
      <c r="IO56" s="105"/>
      <c r="IP56" s="105"/>
      <c r="IQ56" s="105"/>
      <c r="IR56" s="105"/>
      <c r="IS56" s="105"/>
      <c r="IT56" s="105"/>
      <c r="IU56" s="105"/>
      <c r="IV56" s="105"/>
      <c r="IW56" s="105"/>
      <c r="IX56" s="105"/>
      <c r="IY56" s="105"/>
      <c r="IZ56" s="105"/>
      <c r="JA56" s="105"/>
      <c r="JB56" s="105"/>
      <c r="JC56" s="105"/>
      <c r="JD56" s="105"/>
      <c r="JE56" s="105"/>
      <c r="JF56" s="105"/>
      <c r="JG56" s="105"/>
      <c r="JH56" s="105"/>
      <c r="JI56" s="105"/>
      <c r="JJ56" s="105"/>
      <c r="JK56" s="105"/>
      <c r="JL56" s="105"/>
      <c r="JM56" s="105"/>
      <c r="JN56" s="105"/>
      <c r="JO56" s="105"/>
      <c r="JP56" s="105"/>
      <c r="JQ56" s="105"/>
      <c r="JR56" s="105"/>
      <c r="JS56" s="105"/>
      <c r="JT56" s="105"/>
      <c r="JU56" s="105"/>
      <c r="JV56" s="105"/>
      <c r="JW56" s="105"/>
      <c r="JX56" s="105"/>
      <c r="JY56" s="105"/>
      <c r="JZ56" s="105"/>
      <c r="KA56" s="105"/>
      <c r="KB56" s="105"/>
      <c r="KC56" s="105"/>
      <c r="KD56" s="105"/>
      <c r="KE56" s="105"/>
      <c r="KF56" s="105"/>
      <c r="KG56" s="105"/>
      <c r="KH56" s="105"/>
      <c r="KI56" s="105"/>
      <c r="KJ56" s="105"/>
      <c r="KK56" s="105"/>
      <c r="KL56" s="105"/>
      <c r="KM56" s="105"/>
      <c r="KN56" s="105"/>
    </row>
    <row r="57" spans="1:300">
      <c r="A57" s="155" t="s">
        <v>257</v>
      </c>
      <c r="B57" s="158">
        <v>310</v>
      </c>
      <c r="C57" s="158">
        <f t="shared" si="0"/>
        <v>69</v>
      </c>
      <c r="D57" s="204">
        <v>5.7000000000000002E-2</v>
      </c>
      <c r="E57" s="158">
        <v>1680</v>
      </c>
      <c r="F57" s="158">
        <f t="shared" si="1"/>
        <v>11</v>
      </c>
      <c r="G57" s="204">
        <v>7.2765072765072769E-2</v>
      </c>
      <c r="H57" s="209">
        <v>8</v>
      </c>
      <c r="I57" s="209">
        <f t="shared" si="2"/>
        <v>10</v>
      </c>
      <c r="J57" s="204">
        <v>2.4E-2</v>
      </c>
      <c r="K57" s="155">
        <v>89</v>
      </c>
      <c r="L57" s="155">
        <f t="shared" si="3"/>
        <v>30</v>
      </c>
      <c r="M57" s="212">
        <v>0.15</v>
      </c>
      <c r="N57" s="155">
        <v>751</v>
      </c>
      <c r="O57" s="157">
        <f t="shared" si="4"/>
        <v>85</v>
      </c>
      <c r="P57" s="204">
        <v>0.24</v>
      </c>
      <c r="Q57" s="155">
        <v>967</v>
      </c>
      <c r="R57" s="157">
        <f t="shared" si="5"/>
        <v>44</v>
      </c>
      <c r="S57" s="210">
        <v>8.3000000000000004E-2</v>
      </c>
      <c r="T57" s="121"/>
      <c r="U57" s="121"/>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c r="GF57" s="105"/>
      <c r="GG57" s="105"/>
      <c r="GH57" s="105"/>
      <c r="GI57" s="105"/>
      <c r="GJ57" s="105"/>
      <c r="GK57" s="105"/>
      <c r="GL57" s="105"/>
      <c r="GM57" s="105"/>
      <c r="GN57" s="105"/>
      <c r="GO57" s="105"/>
      <c r="GP57" s="105"/>
      <c r="GQ57" s="105"/>
      <c r="GR57" s="105"/>
      <c r="GS57" s="105"/>
      <c r="GT57" s="105"/>
      <c r="GU57" s="105"/>
      <c r="GV57" s="105"/>
      <c r="GW57" s="105"/>
      <c r="GX57" s="105"/>
      <c r="GY57" s="105"/>
      <c r="GZ57" s="105"/>
      <c r="HA57" s="105"/>
      <c r="HB57" s="105"/>
      <c r="HC57" s="105"/>
      <c r="HD57" s="105"/>
      <c r="HE57" s="105"/>
      <c r="HF57" s="105"/>
      <c r="HG57" s="105"/>
      <c r="HH57" s="105"/>
      <c r="HI57" s="105"/>
      <c r="HJ57" s="105"/>
      <c r="HK57" s="105"/>
      <c r="HL57" s="105"/>
      <c r="HM57" s="105"/>
      <c r="HN57" s="105"/>
      <c r="HO57" s="105"/>
      <c r="HP57" s="105"/>
      <c r="HQ57" s="105"/>
      <c r="HR57" s="105"/>
      <c r="HS57" s="105"/>
      <c r="HT57" s="105"/>
      <c r="HU57" s="105"/>
      <c r="HV57" s="105"/>
      <c r="HW57" s="105"/>
      <c r="HX57" s="105"/>
      <c r="HY57" s="105"/>
      <c r="HZ57" s="105"/>
      <c r="IA57" s="105"/>
      <c r="IB57" s="105"/>
      <c r="IC57" s="105"/>
      <c r="ID57" s="105"/>
      <c r="IE57" s="105"/>
      <c r="IF57" s="105"/>
      <c r="IG57" s="105"/>
      <c r="IH57" s="105"/>
      <c r="II57" s="105"/>
      <c r="IJ57" s="105"/>
      <c r="IK57" s="105"/>
      <c r="IL57" s="105"/>
      <c r="IM57" s="105"/>
      <c r="IN57" s="105"/>
      <c r="IO57" s="105"/>
      <c r="IP57" s="105"/>
      <c r="IQ57" s="105"/>
      <c r="IR57" s="105"/>
      <c r="IS57" s="105"/>
      <c r="IT57" s="105"/>
      <c r="IU57" s="105"/>
      <c r="IV57" s="105"/>
      <c r="IW57" s="105"/>
      <c r="IX57" s="105"/>
      <c r="IY57" s="105"/>
      <c r="IZ57" s="105"/>
      <c r="JA57" s="105"/>
      <c r="JB57" s="105"/>
      <c r="JC57" s="105"/>
      <c r="JD57" s="105"/>
      <c r="JE57" s="105"/>
      <c r="JF57" s="105"/>
      <c r="JG57" s="105"/>
      <c r="JH57" s="105"/>
      <c r="JI57" s="105"/>
      <c r="JJ57" s="105"/>
      <c r="JK57" s="105"/>
      <c r="JL57" s="105"/>
      <c r="JM57" s="105"/>
      <c r="JN57" s="105"/>
      <c r="JO57" s="105"/>
      <c r="JP57" s="105"/>
      <c r="JQ57" s="105"/>
      <c r="JR57" s="105"/>
      <c r="JS57" s="105"/>
      <c r="JT57" s="105"/>
      <c r="JU57" s="105"/>
      <c r="JV57" s="105"/>
      <c r="JW57" s="105"/>
      <c r="JX57" s="105"/>
      <c r="JY57" s="105"/>
      <c r="JZ57" s="105"/>
      <c r="KA57" s="105"/>
      <c r="KB57" s="105"/>
      <c r="KC57" s="105"/>
      <c r="KD57" s="105"/>
      <c r="KE57" s="105"/>
      <c r="KF57" s="105"/>
      <c r="KG57" s="105"/>
      <c r="KH57" s="105"/>
      <c r="KI57" s="105"/>
      <c r="KJ57" s="105"/>
      <c r="KK57" s="105"/>
      <c r="KL57" s="105"/>
      <c r="KM57" s="105"/>
      <c r="KN57" s="105"/>
    </row>
    <row r="58" spans="1:300">
      <c r="A58" s="155" t="s">
        <v>258</v>
      </c>
      <c r="B58" s="158">
        <v>51</v>
      </c>
      <c r="C58" s="158">
        <f t="shared" si="0"/>
        <v>12</v>
      </c>
      <c r="D58" s="204">
        <v>2.5999999999999999E-2</v>
      </c>
      <c r="E58" s="158">
        <v>770</v>
      </c>
      <c r="F58" s="158">
        <f t="shared" si="1"/>
        <v>55</v>
      </c>
      <c r="G58" s="204">
        <v>9.5783057594228144E-2</v>
      </c>
      <c r="H58" s="209">
        <v>59</v>
      </c>
      <c r="I58" s="209">
        <f t="shared" si="2"/>
        <v>80</v>
      </c>
      <c r="J58" s="204">
        <v>0.21199999999999999</v>
      </c>
      <c r="K58" s="155">
        <v>0</v>
      </c>
      <c r="L58" s="155">
        <f t="shared" si="3"/>
        <v>1</v>
      </c>
      <c r="M58" s="212">
        <v>0</v>
      </c>
      <c r="N58" s="155">
        <v>236</v>
      </c>
      <c r="O58" s="157">
        <f t="shared" si="4"/>
        <v>68</v>
      </c>
      <c r="P58" s="204">
        <v>0.21299999999999999</v>
      </c>
      <c r="Q58" s="155">
        <v>491</v>
      </c>
      <c r="R58" s="157">
        <f t="shared" si="5"/>
        <v>86</v>
      </c>
      <c r="S58" s="210">
        <v>0.122</v>
      </c>
      <c r="T58" s="121"/>
      <c r="U58" s="121"/>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5"/>
      <c r="FN58" s="105"/>
      <c r="FO58" s="105"/>
      <c r="FP58" s="105"/>
      <c r="FQ58" s="105"/>
      <c r="FR58" s="105"/>
      <c r="FS58" s="105"/>
      <c r="FT58" s="105"/>
      <c r="FU58" s="105"/>
      <c r="FV58" s="105"/>
      <c r="FW58" s="105"/>
      <c r="FX58" s="105"/>
      <c r="FY58" s="105"/>
      <c r="FZ58" s="105"/>
      <c r="GA58" s="105"/>
      <c r="GB58" s="105"/>
      <c r="GC58" s="105"/>
      <c r="GD58" s="105"/>
      <c r="GE58" s="105"/>
      <c r="GF58" s="105"/>
      <c r="GG58" s="105"/>
      <c r="GH58" s="105"/>
      <c r="GI58" s="105"/>
      <c r="GJ58" s="105"/>
      <c r="GK58" s="105"/>
      <c r="GL58" s="105"/>
      <c r="GM58" s="105"/>
      <c r="GN58" s="105"/>
      <c r="GO58" s="105"/>
      <c r="GP58" s="105"/>
      <c r="GQ58" s="105"/>
      <c r="GR58" s="105"/>
      <c r="GS58" s="105"/>
      <c r="GT58" s="105"/>
      <c r="GU58" s="105"/>
      <c r="GV58" s="105"/>
      <c r="GW58" s="105"/>
      <c r="GX58" s="105"/>
      <c r="GY58" s="105"/>
      <c r="GZ58" s="105"/>
      <c r="HA58" s="105"/>
      <c r="HB58" s="105"/>
      <c r="HC58" s="105"/>
      <c r="HD58" s="105"/>
      <c r="HE58" s="105"/>
      <c r="HF58" s="105"/>
      <c r="HG58" s="105"/>
      <c r="HH58" s="105"/>
      <c r="HI58" s="105"/>
      <c r="HJ58" s="105"/>
      <c r="HK58" s="105"/>
      <c r="HL58" s="105"/>
      <c r="HM58" s="105"/>
      <c r="HN58" s="105"/>
      <c r="HO58" s="105"/>
      <c r="HP58" s="105"/>
      <c r="HQ58" s="105"/>
      <c r="HR58" s="105"/>
      <c r="HS58" s="105"/>
      <c r="HT58" s="105"/>
      <c r="HU58" s="105"/>
      <c r="HV58" s="105"/>
      <c r="HW58" s="105"/>
      <c r="HX58" s="105"/>
      <c r="HY58" s="105"/>
      <c r="HZ58" s="105"/>
      <c r="IA58" s="105"/>
      <c r="IB58" s="105"/>
      <c r="IC58" s="105"/>
      <c r="ID58" s="105"/>
      <c r="IE58" s="105"/>
      <c r="IF58" s="105"/>
      <c r="IG58" s="105"/>
      <c r="IH58" s="105"/>
      <c r="II58" s="105"/>
      <c r="IJ58" s="105"/>
      <c r="IK58" s="105"/>
      <c r="IL58" s="105"/>
      <c r="IM58" s="105"/>
      <c r="IN58" s="105"/>
      <c r="IO58" s="105"/>
      <c r="IP58" s="105"/>
      <c r="IQ58" s="105"/>
      <c r="IR58" s="105"/>
      <c r="IS58" s="105"/>
      <c r="IT58" s="105"/>
      <c r="IU58" s="105"/>
      <c r="IV58" s="105"/>
      <c r="IW58" s="105"/>
      <c r="IX58" s="105"/>
      <c r="IY58" s="105"/>
      <c r="IZ58" s="105"/>
      <c r="JA58" s="105"/>
      <c r="JB58" s="105"/>
      <c r="JC58" s="105"/>
      <c r="JD58" s="105"/>
      <c r="JE58" s="105"/>
      <c r="JF58" s="105"/>
      <c r="JG58" s="105"/>
      <c r="JH58" s="105"/>
      <c r="JI58" s="105"/>
      <c r="JJ58" s="105"/>
      <c r="JK58" s="105"/>
      <c r="JL58" s="105"/>
      <c r="JM58" s="105"/>
      <c r="JN58" s="105"/>
      <c r="JO58" s="105"/>
      <c r="JP58" s="105"/>
      <c r="JQ58" s="105"/>
      <c r="JR58" s="105"/>
      <c r="JS58" s="105"/>
      <c r="JT58" s="105"/>
      <c r="JU58" s="105"/>
      <c r="JV58" s="105"/>
      <c r="JW58" s="105"/>
      <c r="JX58" s="105"/>
      <c r="JY58" s="105"/>
      <c r="JZ58" s="105"/>
      <c r="KA58" s="105"/>
      <c r="KB58" s="105"/>
      <c r="KC58" s="105"/>
      <c r="KD58" s="105"/>
      <c r="KE58" s="105"/>
      <c r="KF58" s="105"/>
      <c r="KG58" s="105"/>
      <c r="KH58" s="105"/>
      <c r="KI58" s="105"/>
      <c r="KJ58" s="105"/>
      <c r="KK58" s="105"/>
      <c r="KL58" s="105"/>
      <c r="KM58" s="105"/>
      <c r="KN58" s="105"/>
    </row>
    <row r="59" spans="1:300">
      <c r="A59" s="155" t="s">
        <v>259</v>
      </c>
      <c r="B59" s="158">
        <v>193</v>
      </c>
      <c r="C59" s="158">
        <f t="shared" si="0"/>
        <v>47</v>
      </c>
      <c r="D59" s="204">
        <v>4.3999999999999997E-2</v>
      </c>
      <c r="E59" s="158">
        <v>1438</v>
      </c>
      <c r="F59" s="158">
        <f t="shared" si="1"/>
        <v>22</v>
      </c>
      <c r="G59" s="204">
        <v>7.7063236870310831E-2</v>
      </c>
      <c r="H59" s="209">
        <v>69</v>
      </c>
      <c r="I59" s="209">
        <f t="shared" si="2"/>
        <v>87</v>
      </c>
      <c r="J59" s="204">
        <v>0.38300000000000001</v>
      </c>
      <c r="K59" s="155">
        <v>44</v>
      </c>
      <c r="L59" s="155">
        <f t="shared" si="3"/>
        <v>18</v>
      </c>
      <c r="M59" s="212">
        <v>8.7999999999999995E-2</v>
      </c>
      <c r="N59" s="155">
        <v>359</v>
      </c>
      <c r="O59" s="157">
        <f t="shared" si="4"/>
        <v>36</v>
      </c>
      <c r="P59" s="204">
        <v>0.17399999999999999</v>
      </c>
      <c r="Q59" s="155">
        <v>767</v>
      </c>
      <c r="R59" s="157">
        <f t="shared" si="5"/>
        <v>36</v>
      </c>
      <c r="S59" s="210">
        <v>8.1000000000000003E-2</v>
      </c>
      <c r="T59" s="121"/>
      <c r="U59" s="121"/>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c r="GF59" s="105"/>
      <c r="GG59" s="105"/>
      <c r="GH59" s="105"/>
      <c r="GI59" s="105"/>
      <c r="GJ59" s="105"/>
      <c r="GK59" s="105"/>
      <c r="GL59" s="105"/>
      <c r="GM59" s="105"/>
      <c r="GN59" s="105"/>
      <c r="GO59" s="105"/>
      <c r="GP59" s="105"/>
      <c r="GQ59" s="105"/>
      <c r="GR59" s="105"/>
      <c r="GS59" s="105"/>
      <c r="GT59" s="105"/>
      <c r="GU59" s="105"/>
      <c r="GV59" s="105"/>
      <c r="GW59" s="105"/>
      <c r="GX59" s="105"/>
      <c r="GY59" s="105"/>
      <c r="GZ59" s="105"/>
      <c r="HA59" s="105"/>
      <c r="HB59" s="105"/>
      <c r="HC59" s="105"/>
      <c r="HD59" s="105"/>
      <c r="HE59" s="105"/>
      <c r="HF59" s="105"/>
      <c r="HG59" s="105"/>
      <c r="HH59" s="105"/>
      <c r="HI59" s="105"/>
      <c r="HJ59" s="105"/>
      <c r="HK59" s="105"/>
      <c r="HL59" s="105"/>
      <c r="HM59" s="105"/>
      <c r="HN59" s="105"/>
      <c r="HO59" s="105"/>
      <c r="HP59" s="105"/>
      <c r="HQ59" s="105"/>
      <c r="HR59" s="105"/>
      <c r="HS59" s="105"/>
      <c r="HT59" s="105"/>
      <c r="HU59" s="105"/>
      <c r="HV59" s="105"/>
      <c r="HW59" s="105"/>
      <c r="HX59" s="105"/>
      <c r="HY59" s="105"/>
      <c r="HZ59" s="105"/>
      <c r="IA59" s="105"/>
      <c r="IB59" s="105"/>
      <c r="IC59" s="105"/>
      <c r="ID59" s="105"/>
      <c r="IE59" s="105"/>
      <c r="IF59" s="105"/>
      <c r="IG59" s="105"/>
      <c r="IH59" s="105"/>
      <c r="II59" s="105"/>
      <c r="IJ59" s="105"/>
      <c r="IK59" s="105"/>
      <c r="IL59" s="105"/>
      <c r="IM59" s="105"/>
      <c r="IN59" s="105"/>
      <c r="IO59" s="105"/>
      <c r="IP59" s="105"/>
      <c r="IQ59" s="105"/>
      <c r="IR59" s="105"/>
      <c r="IS59" s="105"/>
      <c r="IT59" s="105"/>
      <c r="IU59" s="105"/>
      <c r="IV59" s="105"/>
      <c r="IW59" s="105"/>
      <c r="IX59" s="105"/>
      <c r="IY59" s="105"/>
      <c r="IZ59" s="105"/>
      <c r="JA59" s="105"/>
      <c r="JB59" s="105"/>
      <c r="JC59" s="105"/>
      <c r="JD59" s="105"/>
      <c r="JE59" s="105"/>
      <c r="JF59" s="105"/>
      <c r="JG59" s="105"/>
      <c r="JH59" s="105"/>
      <c r="JI59" s="105"/>
      <c r="JJ59" s="105"/>
      <c r="JK59" s="105"/>
      <c r="JL59" s="105"/>
      <c r="JM59" s="105"/>
      <c r="JN59" s="105"/>
      <c r="JO59" s="105"/>
      <c r="JP59" s="105"/>
      <c r="JQ59" s="105"/>
      <c r="JR59" s="105"/>
      <c r="JS59" s="105"/>
      <c r="JT59" s="105"/>
      <c r="JU59" s="105"/>
      <c r="JV59" s="105"/>
      <c r="JW59" s="105"/>
      <c r="JX59" s="105"/>
      <c r="JY59" s="105"/>
      <c r="JZ59" s="105"/>
      <c r="KA59" s="105"/>
      <c r="KB59" s="105"/>
      <c r="KC59" s="105"/>
      <c r="KD59" s="105"/>
      <c r="KE59" s="105"/>
      <c r="KF59" s="105"/>
      <c r="KG59" s="105"/>
      <c r="KH59" s="105"/>
      <c r="KI59" s="105"/>
      <c r="KJ59" s="105"/>
      <c r="KK59" s="105"/>
      <c r="KL59" s="105"/>
      <c r="KM59" s="105"/>
      <c r="KN59" s="105"/>
    </row>
    <row r="60" spans="1:300">
      <c r="A60" s="155" t="s">
        <v>260</v>
      </c>
      <c r="B60" s="158">
        <v>61</v>
      </c>
      <c r="C60" s="158">
        <f t="shared" si="0"/>
        <v>14</v>
      </c>
      <c r="D60" s="204">
        <v>2.8000000000000001E-2</v>
      </c>
      <c r="E60" s="158">
        <v>1111</v>
      </c>
      <c r="F60" s="158">
        <f t="shared" si="1"/>
        <v>60</v>
      </c>
      <c r="G60" s="204">
        <v>9.7242888402625821E-2</v>
      </c>
      <c r="H60" s="209">
        <v>4</v>
      </c>
      <c r="I60" s="209">
        <f t="shared" si="2"/>
        <v>76</v>
      </c>
      <c r="J60" s="204">
        <v>0.17399999999999999</v>
      </c>
      <c r="K60" s="155">
        <v>81</v>
      </c>
      <c r="L60" s="155">
        <f t="shared" si="3"/>
        <v>63</v>
      </c>
      <c r="M60" s="212">
        <v>0.307</v>
      </c>
      <c r="N60" s="155">
        <v>416</v>
      </c>
      <c r="O60" s="157">
        <f t="shared" si="4"/>
        <v>72</v>
      </c>
      <c r="P60" s="204">
        <v>0.215</v>
      </c>
      <c r="Q60" s="155">
        <v>590</v>
      </c>
      <c r="R60" s="157">
        <f t="shared" si="5"/>
        <v>71</v>
      </c>
      <c r="S60" s="210">
        <v>0.104</v>
      </c>
      <c r="T60" s="121"/>
      <c r="U60" s="121"/>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5"/>
      <c r="FN60" s="105"/>
      <c r="FO60" s="105"/>
      <c r="FP60" s="105"/>
      <c r="FQ60" s="105"/>
      <c r="FR60" s="105"/>
      <c r="FS60" s="105"/>
      <c r="FT60" s="105"/>
      <c r="FU60" s="105"/>
      <c r="FV60" s="105"/>
      <c r="FW60" s="105"/>
      <c r="FX60" s="105"/>
      <c r="FY60" s="105"/>
      <c r="FZ60" s="105"/>
      <c r="GA60" s="105"/>
      <c r="GB60" s="105"/>
      <c r="GC60" s="105"/>
      <c r="GD60" s="105"/>
      <c r="GE60" s="105"/>
      <c r="GF60" s="105"/>
      <c r="GG60" s="105"/>
      <c r="GH60" s="105"/>
      <c r="GI60" s="105"/>
      <c r="GJ60" s="105"/>
      <c r="GK60" s="105"/>
      <c r="GL60" s="105"/>
      <c r="GM60" s="105"/>
      <c r="GN60" s="105"/>
      <c r="GO60" s="105"/>
      <c r="GP60" s="105"/>
      <c r="GQ60" s="105"/>
      <c r="GR60" s="105"/>
      <c r="GS60" s="105"/>
      <c r="GT60" s="105"/>
      <c r="GU60" s="105"/>
      <c r="GV60" s="105"/>
      <c r="GW60" s="105"/>
      <c r="GX60" s="105"/>
      <c r="GY60" s="105"/>
      <c r="GZ60" s="105"/>
      <c r="HA60" s="105"/>
      <c r="HB60" s="105"/>
      <c r="HC60" s="105"/>
      <c r="HD60" s="105"/>
      <c r="HE60" s="105"/>
      <c r="HF60" s="105"/>
      <c r="HG60" s="105"/>
      <c r="HH60" s="105"/>
      <c r="HI60" s="105"/>
      <c r="HJ60" s="105"/>
      <c r="HK60" s="105"/>
      <c r="HL60" s="105"/>
      <c r="HM60" s="105"/>
      <c r="HN60" s="105"/>
      <c r="HO60" s="105"/>
      <c r="HP60" s="105"/>
      <c r="HQ60" s="105"/>
      <c r="HR60" s="105"/>
      <c r="HS60" s="105"/>
      <c r="HT60" s="105"/>
      <c r="HU60" s="105"/>
      <c r="HV60" s="105"/>
      <c r="HW60" s="105"/>
      <c r="HX60" s="105"/>
      <c r="HY60" s="105"/>
      <c r="HZ60" s="105"/>
      <c r="IA60" s="105"/>
      <c r="IB60" s="105"/>
      <c r="IC60" s="105"/>
      <c r="ID60" s="105"/>
      <c r="IE60" s="105"/>
      <c r="IF60" s="105"/>
      <c r="IG60" s="105"/>
      <c r="IH60" s="105"/>
      <c r="II60" s="105"/>
      <c r="IJ60" s="105"/>
      <c r="IK60" s="105"/>
      <c r="IL60" s="105"/>
      <c r="IM60" s="105"/>
      <c r="IN60" s="105"/>
      <c r="IO60" s="105"/>
      <c r="IP60" s="105"/>
      <c r="IQ60" s="105"/>
      <c r="IR60" s="105"/>
      <c r="IS60" s="105"/>
      <c r="IT60" s="105"/>
      <c r="IU60" s="105"/>
      <c r="IV60" s="105"/>
      <c r="IW60" s="105"/>
      <c r="IX60" s="105"/>
      <c r="IY60" s="105"/>
      <c r="IZ60" s="105"/>
      <c r="JA60" s="105"/>
      <c r="JB60" s="105"/>
      <c r="JC60" s="105"/>
      <c r="JD60" s="105"/>
      <c r="JE60" s="105"/>
      <c r="JF60" s="105"/>
      <c r="JG60" s="105"/>
      <c r="JH60" s="105"/>
      <c r="JI60" s="105"/>
      <c r="JJ60" s="105"/>
      <c r="JK60" s="105"/>
      <c r="JL60" s="105"/>
      <c r="JM60" s="105"/>
      <c r="JN60" s="105"/>
      <c r="JO60" s="105"/>
      <c r="JP60" s="105"/>
      <c r="JQ60" s="105"/>
      <c r="JR60" s="105"/>
      <c r="JS60" s="105"/>
      <c r="JT60" s="105"/>
      <c r="JU60" s="105"/>
      <c r="JV60" s="105"/>
      <c r="JW60" s="105"/>
      <c r="JX60" s="105"/>
      <c r="JY60" s="105"/>
      <c r="JZ60" s="105"/>
      <c r="KA60" s="105"/>
      <c r="KB60" s="105"/>
      <c r="KC60" s="105"/>
      <c r="KD60" s="105"/>
      <c r="KE60" s="105"/>
      <c r="KF60" s="105"/>
      <c r="KG60" s="105"/>
      <c r="KH60" s="105"/>
      <c r="KI60" s="105"/>
      <c r="KJ60" s="105"/>
      <c r="KK60" s="105"/>
      <c r="KL60" s="105"/>
      <c r="KM60" s="105"/>
      <c r="KN60" s="105"/>
    </row>
    <row r="61" spans="1:300">
      <c r="A61" s="155" t="s">
        <v>261</v>
      </c>
      <c r="B61" s="158">
        <v>339</v>
      </c>
      <c r="C61" s="158">
        <f t="shared" si="0"/>
        <v>20</v>
      </c>
      <c r="D61" s="204">
        <v>0.03</v>
      </c>
      <c r="E61" s="158">
        <v>5017</v>
      </c>
      <c r="F61" s="158">
        <f t="shared" si="1"/>
        <v>50</v>
      </c>
      <c r="G61" s="204">
        <v>9.3789725566439844E-2</v>
      </c>
      <c r="H61" s="209">
        <v>128</v>
      </c>
      <c r="I61" s="209">
        <f t="shared" si="2"/>
        <v>66</v>
      </c>
      <c r="J61" s="204">
        <v>0.14499999999999999</v>
      </c>
      <c r="K61" s="155">
        <v>628</v>
      </c>
      <c r="L61" s="155">
        <f t="shared" si="3"/>
        <v>62</v>
      </c>
      <c r="M61" s="212">
        <v>0.30599999999999999</v>
      </c>
      <c r="N61" s="157">
        <v>1542</v>
      </c>
      <c r="O61" s="157">
        <f t="shared" si="4"/>
        <v>83</v>
      </c>
      <c r="P61" s="204">
        <v>0.23499999999999999</v>
      </c>
      <c r="Q61" s="157">
        <v>2482</v>
      </c>
      <c r="R61" s="157">
        <f t="shared" si="5"/>
        <v>59</v>
      </c>
      <c r="S61" s="210">
        <v>9.0999999999999998E-2</v>
      </c>
      <c r="T61" s="121"/>
      <c r="U61" s="121"/>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5"/>
      <c r="FN61" s="105"/>
      <c r="FO61" s="105"/>
      <c r="FP61" s="105"/>
      <c r="FQ61" s="105"/>
      <c r="FR61" s="105"/>
      <c r="FS61" s="105"/>
      <c r="FT61" s="105"/>
      <c r="FU61" s="105"/>
      <c r="FV61" s="105"/>
      <c r="FW61" s="105"/>
      <c r="FX61" s="105"/>
      <c r="FY61" s="105"/>
      <c r="FZ61" s="105"/>
      <c r="GA61" s="105"/>
      <c r="GB61" s="105"/>
      <c r="GC61" s="105"/>
      <c r="GD61" s="105"/>
      <c r="GE61" s="105"/>
      <c r="GF61" s="105"/>
      <c r="GG61" s="105"/>
      <c r="GH61" s="105"/>
      <c r="GI61" s="105"/>
      <c r="GJ61" s="105"/>
      <c r="GK61" s="105"/>
      <c r="GL61" s="105"/>
      <c r="GM61" s="105"/>
      <c r="GN61" s="105"/>
      <c r="GO61" s="105"/>
      <c r="GP61" s="105"/>
      <c r="GQ61" s="105"/>
      <c r="GR61" s="105"/>
      <c r="GS61" s="105"/>
      <c r="GT61" s="105"/>
      <c r="GU61" s="105"/>
      <c r="GV61" s="105"/>
      <c r="GW61" s="105"/>
      <c r="GX61" s="105"/>
      <c r="GY61" s="105"/>
      <c r="GZ61" s="105"/>
      <c r="HA61" s="105"/>
      <c r="HB61" s="105"/>
      <c r="HC61" s="105"/>
      <c r="HD61" s="105"/>
      <c r="HE61" s="105"/>
      <c r="HF61" s="105"/>
      <c r="HG61" s="105"/>
      <c r="HH61" s="105"/>
      <c r="HI61" s="105"/>
      <c r="HJ61" s="105"/>
      <c r="HK61" s="105"/>
      <c r="HL61" s="105"/>
      <c r="HM61" s="105"/>
      <c r="HN61" s="105"/>
      <c r="HO61" s="105"/>
      <c r="HP61" s="105"/>
      <c r="HQ61" s="105"/>
      <c r="HR61" s="105"/>
      <c r="HS61" s="105"/>
      <c r="HT61" s="105"/>
      <c r="HU61" s="105"/>
      <c r="HV61" s="105"/>
      <c r="HW61" s="105"/>
      <c r="HX61" s="105"/>
      <c r="HY61" s="105"/>
      <c r="HZ61" s="105"/>
      <c r="IA61" s="105"/>
      <c r="IB61" s="105"/>
      <c r="IC61" s="105"/>
      <c r="ID61" s="105"/>
      <c r="IE61" s="105"/>
      <c r="IF61" s="105"/>
      <c r="IG61" s="105"/>
      <c r="IH61" s="105"/>
      <c r="II61" s="105"/>
      <c r="IJ61" s="105"/>
      <c r="IK61" s="105"/>
      <c r="IL61" s="105"/>
      <c r="IM61" s="105"/>
      <c r="IN61" s="105"/>
      <c r="IO61" s="105"/>
      <c r="IP61" s="105"/>
      <c r="IQ61" s="105"/>
      <c r="IR61" s="105"/>
      <c r="IS61" s="105"/>
      <c r="IT61" s="105"/>
      <c r="IU61" s="105"/>
      <c r="IV61" s="105"/>
      <c r="IW61" s="105"/>
      <c r="IX61" s="105"/>
      <c r="IY61" s="105"/>
      <c r="IZ61" s="105"/>
      <c r="JA61" s="105"/>
      <c r="JB61" s="105"/>
      <c r="JC61" s="105"/>
      <c r="JD61" s="105"/>
      <c r="JE61" s="105"/>
      <c r="JF61" s="105"/>
      <c r="JG61" s="105"/>
      <c r="JH61" s="105"/>
      <c r="JI61" s="105"/>
      <c r="JJ61" s="105"/>
      <c r="JK61" s="105"/>
      <c r="JL61" s="105"/>
      <c r="JM61" s="105"/>
      <c r="JN61" s="105"/>
      <c r="JO61" s="105"/>
      <c r="JP61" s="105"/>
      <c r="JQ61" s="105"/>
      <c r="JR61" s="105"/>
      <c r="JS61" s="105"/>
      <c r="JT61" s="105"/>
      <c r="JU61" s="105"/>
      <c r="JV61" s="105"/>
      <c r="JW61" s="105"/>
      <c r="JX61" s="105"/>
      <c r="JY61" s="105"/>
      <c r="JZ61" s="105"/>
      <c r="KA61" s="105"/>
      <c r="KB61" s="105"/>
      <c r="KC61" s="105"/>
      <c r="KD61" s="105"/>
      <c r="KE61" s="105"/>
      <c r="KF61" s="105"/>
      <c r="KG61" s="105"/>
      <c r="KH61" s="105"/>
      <c r="KI61" s="105"/>
      <c r="KJ61" s="105"/>
      <c r="KK61" s="105"/>
      <c r="KL61" s="105"/>
      <c r="KM61" s="105"/>
      <c r="KN61" s="105"/>
    </row>
    <row r="62" spans="1:300">
      <c r="A62" s="155" t="s">
        <v>262</v>
      </c>
      <c r="B62" s="158">
        <v>296</v>
      </c>
      <c r="C62" s="158">
        <f t="shared" si="0"/>
        <v>91</v>
      </c>
      <c r="D62" s="204">
        <v>9.4E-2</v>
      </c>
      <c r="E62" s="158">
        <v>1743</v>
      </c>
      <c r="F62" s="158">
        <f t="shared" si="1"/>
        <v>80</v>
      </c>
      <c r="G62" s="204">
        <v>0.10908749530604581</v>
      </c>
      <c r="H62" s="209">
        <v>1</v>
      </c>
      <c r="I62" s="209">
        <f t="shared" si="2"/>
        <v>8</v>
      </c>
      <c r="J62" s="204">
        <v>1.4E-2</v>
      </c>
      <c r="K62" s="155">
        <v>135</v>
      </c>
      <c r="L62" s="155">
        <f t="shared" si="3"/>
        <v>83</v>
      </c>
      <c r="M62" s="212">
        <v>0.38500000000000001</v>
      </c>
      <c r="N62" s="155">
        <v>723</v>
      </c>
      <c r="O62" s="157">
        <f t="shared" si="4"/>
        <v>64</v>
      </c>
      <c r="P62" s="204">
        <v>0.20799999999999999</v>
      </c>
      <c r="Q62" s="157">
        <v>1002</v>
      </c>
      <c r="R62" s="157">
        <f t="shared" si="5"/>
        <v>87</v>
      </c>
      <c r="S62" s="210">
        <v>0.123</v>
      </c>
      <c r="T62" s="121"/>
      <c r="U62" s="121"/>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5"/>
      <c r="FN62" s="105"/>
      <c r="FO62" s="105"/>
      <c r="FP62" s="105"/>
      <c r="FQ62" s="105"/>
      <c r="FR62" s="105"/>
      <c r="FS62" s="105"/>
      <c r="FT62" s="105"/>
      <c r="FU62" s="105"/>
      <c r="FV62" s="105"/>
      <c r="FW62" s="105"/>
      <c r="FX62" s="105"/>
      <c r="FY62" s="105"/>
      <c r="FZ62" s="105"/>
      <c r="GA62" s="105"/>
      <c r="GB62" s="105"/>
      <c r="GC62" s="105"/>
      <c r="GD62" s="105"/>
      <c r="GE62" s="105"/>
      <c r="GF62" s="105"/>
      <c r="GG62" s="105"/>
      <c r="GH62" s="105"/>
      <c r="GI62" s="105"/>
      <c r="GJ62" s="105"/>
      <c r="GK62" s="105"/>
      <c r="GL62" s="105"/>
      <c r="GM62" s="105"/>
      <c r="GN62" s="105"/>
      <c r="GO62" s="105"/>
      <c r="GP62" s="105"/>
      <c r="GQ62" s="105"/>
      <c r="GR62" s="105"/>
      <c r="GS62" s="105"/>
      <c r="GT62" s="105"/>
      <c r="GU62" s="105"/>
      <c r="GV62" s="105"/>
      <c r="GW62" s="105"/>
      <c r="GX62" s="105"/>
      <c r="GY62" s="105"/>
      <c r="GZ62" s="105"/>
      <c r="HA62" s="105"/>
      <c r="HB62" s="105"/>
      <c r="HC62" s="105"/>
      <c r="HD62" s="105"/>
      <c r="HE62" s="105"/>
      <c r="HF62" s="105"/>
      <c r="HG62" s="105"/>
      <c r="HH62" s="105"/>
      <c r="HI62" s="105"/>
      <c r="HJ62" s="105"/>
      <c r="HK62" s="105"/>
      <c r="HL62" s="105"/>
      <c r="HM62" s="105"/>
      <c r="HN62" s="105"/>
      <c r="HO62" s="105"/>
      <c r="HP62" s="105"/>
      <c r="HQ62" s="105"/>
      <c r="HR62" s="105"/>
      <c r="HS62" s="105"/>
      <c r="HT62" s="105"/>
      <c r="HU62" s="105"/>
      <c r="HV62" s="105"/>
      <c r="HW62" s="105"/>
      <c r="HX62" s="105"/>
      <c r="HY62" s="105"/>
      <c r="HZ62" s="105"/>
      <c r="IA62" s="105"/>
      <c r="IB62" s="105"/>
      <c r="IC62" s="105"/>
      <c r="ID62" s="105"/>
      <c r="IE62" s="105"/>
      <c r="IF62" s="105"/>
      <c r="IG62" s="105"/>
      <c r="IH62" s="105"/>
      <c r="II62" s="105"/>
      <c r="IJ62" s="105"/>
      <c r="IK62" s="105"/>
      <c r="IL62" s="105"/>
      <c r="IM62" s="105"/>
      <c r="IN62" s="105"/>
      <c r="IO62" s="105"/>
      <c r="IP62" s="105"/>
      <c r="IQ62" s="105"/>
      <c r="IR62" s="105"/>
      <c r="IS62" s="105"/>
      <c r="IT62" s="105"/>
      <c r="IU62" s="105"/>
      <c r="IV62" s="105"/>
      <c r="IW62" s="105"/>
      <c r="IX62" s="105"/>
      <c r="IY62" s="105"/>
      <c r="IZ62" s="105"/>
      <c r="JA62" s="105"/>
      <c r="JB62" s="105"/>
      <c r="JC62" s="105"/>
      <c r="JD62" s="105"/>
      <c r="JE62" s="105"/>
      <c r="JF62" s="105"/>
      <c r="JG62" s="105"/>
      <c r="JH62" s="105"/>
      <c r="JI62" s="105"/>
      <c r="JJ62" s="105"/>
      <c r="JK62" s="105"/>
      <c r="JL62" s="105"/>
      <c r="JM62" s="105"/>
      <c r="JN62" s="105"/>
      <c r="JO62" s="105"/>
      <c r="JP62" s="105"/>
      <c r="JQ62" s="105"/>
      <c r="JR62" s="105"/>
      <c r="JS62" s="105"/>
      <c r="JT62" s="105"/>
      <c r="JU62" s="105"/>
      <c r="JV62" s="105"/>
      <c r="JW62" s="105"/>
      <c r="JX62" s="105"/>
      <c r="JY62" s="105"/>
      <c r="JZ62" s="105"/>
      <c r="KA62" s="105"/>
      <c r="KB62" s="105"/>
      <c r="KC62" s="105"/>
      <c r="KD62" s="105"/>
      <c r="KE62" s="105"/>
      <c r="KF62" s="105"/>
      <c r="KG62" s="105"/>
      <c r="KH62" s="105"/>
      <c r="KI62" s="105"/>
      <c r="KJ62" s="105"/>
      <c r="KK62" s="105"/>
      <c r="KL62" s="105"/>
      <c r="KM62" s="105"/>
      <c r="KN62" s="105"/>
    </row>
    <row r="63" spans="1:300">
      <c r="A63" s="155" t="s">
        <v>263</v>
      </c>
      <c r="B63" s="158">
        <v>3321</v>
      </c>
      <c r="C63" s="158">
        <f t="shared" si="0"/>
        <v>21</v>
      </c>
      <c r="D63" s="204">
        <v>3.1E-2</v>
      </c>
      <c r="E63" s="158">
        <v>33618</v>
      </c>
      <c r="F63" s="158">
        <f t="shared" si="1"/>
        <v>9</v>
      </c>
      <c r="G63" s="204">
        <v>7.1292243485342022E-2</v>
      </c>
      <c r="H63" s="209">
        <v>3860</v>
      </c>
      <c r="I63" s="209">
        <f t="shared" si="2"/>
        <v>36</v>
      </c>
      <c r="J63" s="204">
        <v>9.8000000000000004E-2</v>
      </c>
      <c r="K63" s="157">
        <v>6045</v>
      </c>
      <c r="L63" s="155">
        <f t="shared" si="3"/>
        <v>53</v>
      </c>
      <c r="M63" s="212">
        <v>0.27800000000000002</v>
      </c>
      <c r="N63" s="157">
        <v>9583</v>
      </c>
      <c r="O63" s="157">
        <f t="shared" si="4"/>
        <v>28</v>
      </c>
      <c r="P63" s="204">
        <v>0.16200000000000001</v>
      </c>
      <c r="Q63" s="157">
        <v>16656</v>
      </c>
      <c r="R63" s="157">
        <f t="shared" si="5"/>
        <v>14</v>
      </c>
      <c r="S63" s="210">
        <v>6.9000000000000006E-2</v>
      </c>
      <c r="T63" s="121"/>
      <c r="U63" s="121"/>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c r="GF63" s="105"/>
      <c r="GG63" s="105"/>
      <c r="GH63" s="105"/>
      <c r="GI63" s="105"/>
      <c r="GJ63" s="105"/>
      <c r="GK63" s="105"/>
      <c r="GL63" s="105"/>
      <c r="GM63" s="105"/>
      <c r="GN63" s="105"/>
      <c r="GO63" s="105"/>
      <c r="GP63" s="105"/>
      <c r="GQ63" s="105"/>
      <c r="GR63" s="105"/>
      <c r="GS63" s="105"/>
      <c r="GT63" s="105"/>
      <c r="GU63" s="105"/>
      <c r="GV63" s="105"/>
      <c r="GW63" s="105"/>
      <c r="GX63" s="105"/>
      <c r="GY63" s="105"/>
      <c r="GZ63" s="105"/>
      <c r="HA63" s="105"/>
      <c r="HB63" s="105"/>
      <c r="HC63" s="105"/>
      <c r="HD63" s="105"/>
      <c r="HE63" s="105"/>
      <c r="HF63" s="105"/>
      <c r="HG63" s="105"/>
      <c r="HH63" s="105"/>
      <c r="HI63" s="105"/>
      <c r="HJ63" s="105"/>
      <c r="HK63" s="105"/>
      <c r="HL63" s="105"/>
      <c r="HM63" s="105"/>
      <c r="HN63" s="105"/>
      <c r="HO63" s="105"/>
      <c r="HP63" s="105"/>
      <c r="HQ63" s="105"/>
      <c r="HR63" s="105"/>
      <c r="HS63" s="105"/>
      <c r="HT63" s="105"/>
      <c r="HU63" s="105"/>
      <c r="HV63" s="105"/>
      <c r="HW63" s="105"/>
      <c r="HX63" s="105"/>
      <c r="HY63" s="105"/>
      <c r="HZ63" s="105"/>
      <c r="IA63" s="105"/>
      <c r="IB63" s="105"/>
      <c r="IC63" s="105"/>
      <c r="ID63" s="105"/>
      <c r="IE63" s="105"/>
      <c r="IF63" s="105"/>
      <c r="IG63" s="105"/>
      <c r="IH63" s="105"/>
      <c r="II63" s="105"/>
      <c r="IJ63" s="105"/>
      <c r="IK63" s="105"/>
      <c r="IL63" s="105"/>
      <c r="IM63" s="105"/>
      <c r="IN63" s="105"/>
      <c r="IO63" s="105"/>
      <c r="IP63" s="105"/>
      <c r="IQ63" s="105"/>
      <c r="IR63" s="105"/>
      <c r="IS63" s="105"/>
      <c r="IT63" s="105"/>
      <c r="IU63" s="105"/>
      <c r="IV63" s="105"/>
      <c r="IW63" s="105"/>
      <c r="IX63" s="105"/>
      <c r="IY63" s="105"/>
      <c r="IZ63" s="105"/>
      <c r="JA63" s="105"/>
      <c r="JB63" s="105"/>
      <c r="JC63" s="105"/>
      <c r="JD63" s="105"/>
      <c r="JE63" s="105"/>
      <c r="JF63" s="105"/>
      <c r="JG63" s="105"/>
      <c r="JH63" s="105"/>
      <c r="JI63" s="105"/>
      <c r="JJ63" s="105"/>
      <c r="JK63" s="105"/>
      <c r="JL63" s="105"/>
      <c r="JM63" s="105"/>
      <c r="JN63" s="105"/>
      <c r="JO63" s="105"/>
      <c r="JP63" s="105"/>
      <c r="JQ63" s="105"/>
      <c r="JR63" s="105"/>
      <c r="JS63" s="105"/>
      <c r="JT63" s="105"/>
      <c r="JU63" s="105"/>
      <c r="JV63" s="105"/>
      <c r="JW63" s="105"/>
      <c r="JX63" s="105"/>
      <c r="JY63" s="105"/>
      <c r="JZ63" s="105"/>
      <c r="KA63" s="105"/>
      <c r="KB63" s="105"/>
      <c r="KC63" s="105"/>
      <c r="KD63" s="105"/>
      <c r="KE63" s="105"/>
      <c r="KF63" s="105"/>
      <c r="KG63" s="105"/>
      <c r="KH63" s="105"/>
      <c r="KI63" s="105"/>
      <c r="KJ63" s="105"/>
      <c r="KK63" s="105"/>
      <c r="KL63" s="105"/>
      <c r="KM63" s="105"/>
      <c r="KN63" s="105"/>
    </row>
    <row r="64" spans="1:300">
      <c r="A64" s="155" t="s">
        <v>264</v>
      </c>
      <c r="B64" s="158">
        <v>35</v>
      </c>
      <c r="C64" s="158">
        <f t="shared" si="0"/>
        <v>26</v>
      </c>
      <c r="D64" s="204">
        <v>3.3000000000000002E-2</v>
      </c>
      <c r="E64" s="158">
        <v>615</v>
      </c>
      <c r="F64" s="158">
        <f t="shared" si="1"/>
        <v>92</v>
      </c>
      <c r="G64" s="204">
        <v>0.13427947598253276</v>
      </c>
      <c r="H64" s="209">
        <v>48</v>
      </c>
      <c r="I64" s="209">
        <f t="shared" si="2"/>
        <v>22</v>
      </c>
      <c r="J64" s="204">
        <v>6.3E-2</v>
      </c>
      <c r="K64" s="155">
        <v>4</v>
      </c>
      <c r="L64" s="155">
        <f t="shared" si="3"/>
        <v>11</v>
      </c>
      <c r="M64" s="212">
        <v>4.2999999999999997E-2</v>
      </c>
      <c r="N64" s="155">
        <v>287</v>
      </c>
      <c r="O64" s="157">
        <f t="shared" si="4"/>
        <v>81</v>
      </c>
      <c r="P64" s="204">
        <v>0.22600000000000001</v>
      </c>
      <c r="Q64" s="155">
        <v>327</v>
      </c>
      <c r="R64" s="157">
        <f t="shared" si="5"/>
        <v>90</v>
      </c>
      <c r="S64" s="210">
        <v>0.13200000000000001</v>
      </c>
      <c r="T64" s="121"/>
      <c r="U64" s="121"/>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c r="GF64" s="105"/>
      <c r="GG64" s="105"/>
      <c r="GH64" s="105"/>
      <c r="GI64" s="105"/>
      <c r="GJ64" s="105"/>
      <c r="GK64" s="105"/>
      <c r="GL64" s="105"/>
      <c r="GM64" s="105"/>
      <c r="GN64" s="105"/>
      <c r="GO64" s="105"/>
      <c r="GP64" s="105"/>
      <c r="GQ64" s="105"/>
      <c r="GR64" s="105"/>
      <c r="GS64" s="105"/>
      <c r="GT64" s="105"/>
      <c r="GU64" s="105"/>
      <c r="GV64" s="105"/>
      <c r="GW64" s="105"/>
      <c r="GX64" s="105"/>
      <c r="GY64" s="105"/>
      <c r="GZ64" s="105"/>
      <c r="HA64" s="105"/>
      <c r="HB64" s="105"/>
      <c r="HC64" s="105"/>
      <c r="HD64" s="105"/>
      <c r="HE64" s="105"/>
      <c r="HF64" s="105"/>
      <c r="HG64" s="105"/>
      <c r="HH64" s="105"/>
      <c r="HI64" s="105"/>
      <c r="HJ64" s="105"/>
      <c r="HK64" s="105"/>
      <c r="HL64" s="105"/>
      <c r="HM64" s="105"/>
      <c r="HN64" s="105"/>
      <c r="HO64" s="105"/>
      <c r="HP64" s="105"/>
      <c r="HQ64" s="105"/>
      <c r="HR64" s="105"/>
      <c r="HS64" s="105"/>
      <c r="HT64" s="105"/>
      <c r="HU64" s="105"/>
      <c r="HV64" s="105"/>
      <c r="HW64" s="105"/>
      <c r="HX64" s="105"/>
      <c r="HY64" s="105"/>
      <c r="HZ64" s="105"/>
      <c r="IA64" s="105"/>
      <c r="IB64" s="105"/>
      <c r="IC64" s="105"/>
      <c r="ID64" s="105"/>
      <c r="IE64" s="105"/>
      <c r="IF64" s="105"/>
      <c r="IG64" s="105"/>
      <c r="IH64" s="105"/>
      <c r="II64" s="105"/>
      <c r="IJ64" s="105"/>
      <c r="IK64" s="105"/>
      <c r="IL64" s="105"/>
      <c r="IM64" s="105"/>
      <c r="IN64" s="105"/>
      <c r="IO64" s="105"/>
      <c r="IP64" s="105"/>
      <c r="IQ64" s="105"/>
      <c r="IR64" s="105"/>
      <c r="IS64" s="105"/>
      <c r="IT64" s="105"/>
      <c r="IU64" s="105"/>
      <c r="IV64" s="105"/>
      <c r="IW64" s="105"/>
      <c r="IX64" s="105"/>
      <c r="IY64" s="105"/>
      <c r="IZ64" s="105"/>
      <c r="JA64" s="105"/>
      <c r="JB64" s="105"/>
      <c r="JC64" s="105"/>
      <c r="JD64" s="105"/>
      <c r="JE64" s="105"/>
      <c r="JF64" s="105"/>
      <c r="JG64" s="105"/>
      <c r="JH64" s="105"/>
      <c r="JI64" s="105"/>
      <c r="JJ64" s="105"/>
      <c r="JK64" s="105"/>
      <c r="JL64" s="105"/>
      <c r="JM64" s="105"/>
      <c r="JN64" s="105"/>
      <c r="JO64" s="105"/>
      <c r="JP64" s="105"/>
      <c r="JQ64" s="105"/>
      <c r="JR64" s="105"/>
      <c r="JS64" s="105"/>
      <c r="JT64" s="105"/>
      <c r="JU64" s="105"/>
      <c r="JV64" s="105"/>
      <c r="JW64" s="105"/>
      <c r="JX64" s="105"/>
      <c r="JY64" s="105"/>
      <c r="JZ64" s="105"/>
      <c r="KA64" s="105"/>
      <c r="KB64" s="105"/>
      <c r="KC64" s="105"/>
      <c r="KD64" s="105"/>
      <c r="KE64" s="105"/>
      <c r="KF64" s="105"/>
      <c r="KG64" s="105"/>
      <c r="KH64" s="105"/>
      <c r="KI64" s="105"/>
      <c r="KJ64" s="105"/>
      <c r="KK64" s="105"/>
      <c r="KL64" s="105"/>
      <c r="KM64" s="105"/>
      <c r="KN64" s="105"/>
    </row>
    <row r="65" spans="1:300">
      <c r="A65" s="155" t="s">
        <v>265</v>
      </c>
      <c r="B65" s="158">
        <v>100</v>
      </c>
      <c r="C65" s="158">
        <f t="shared" si="0"/>
        <v>7</v>
      </c>
      <c r="D65" s="204">
        <v>1.7000000000000001E-2</v>
      </c>
      <c r="E65" s="158">
        <v>2234</v>
      </c>
      <c r="F65" s="158">
        <f t="shared" si="1"/>
        <v>61</v>
      </c>
      <c r="G65" s="204">
        <v>9.7729559473292801E-2</v>
      </c>
      <c r="H65" s="209">
        <v>955</v>
      </c>
      <c r="I65" s="209">
        <f t="shared" si="2"/>
        <v>57</v>
      </c>
      <c r="J65" s="204">
        <v>0.125</v>
      </c>
      <c r="K65" s="155">
        <v>121</v>
      </c>
      <c r="L65" s="155">
        <f t="shared" si="3"/>
        <v>36</v>
      </c>
      <c r="M65" s="212">
        <v>0.191</v>
      </c>
      <c r="N65" s="155">
        <v>487</v>
      </c>
      <c r="O65" s="157">
        <f t="shared" si="4"/>
        <v>4</v>
      </c>
      <c r="P65" s="204">
        <v>0.115</v>
      </c>
      <c r="Q65" s="157">
        <v>1006</v>
      </c>
      <c r="R65" s="157">
        <f t="shared" si="5"/>
        <v>50</v>
      </c>
      <c r="S65" s="210">
        <v>8.5999999999999993E-2</v>
      </c>
      <c r="T65" s="121"/>
      <c r="U65" s="121"/>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5"/>
      <c r="FN65" s="105"/>
      <c r="FO65" s="105"/>
      <c r="FP65" s="105"/>
      <c r="FQ65" s="105"/>
      <c r="FR65" s="105"/>
      <c r="FS65" s="105"/>
      <c r="FT65" s="105"/>
      <c r="FU65" s="105"/>
      <c r="FV65" s="105"/>
      <c r="FW65" s="105"/>
      <c r="FX65" s="105"/>
      <c r="FY65" s="105"/>
      <c r="FZ65" s="105"/>
      <c r="GA65" s="105"/>
      <c r="GB65" s="105"/>
      <c r="GC65" s="105"/>
      <c r="GD65" s="105"/>
      <c r="GE65" s="105"/>
      <c r="GF65" s="105"/>
      <c r="GG65" s="105"/>
      <c r="GH65" s="105"/>
      <c r="GI65" s="105"/>
      <c r="GJ65" s="105"/>
      <c r="GK65" s="105"/>
      <c r="GL65" s="105"/>
      <c r="GM65" s="105"/>
      <c r="GN65" s="105"/>
      <c r="GO65" s="105"/>
      <c r="GP65" s="105"/>
      <c r="GQ65" s="105"/>
      <c r="GR65" s="105"/>
      <c r="GS65" s="105"/>
      <c r="GT65" s="105"/>
      <c r="GU65" s="105"/>
      <c r="GV65" s="105"/>
      <c r="GW65" s="105"/>
      <c r="GX65" s="105"/>
      <c r="GY65" s="105"/>
      <c r="GZ65" s="105"/>
      <c r="HA65" s="105"/>
      <c r="HB65" s="105"/>
      <c r="HC65" s="105"/>
      <c r="HD65" s="105"/>
      <c r="HE65" s="105"/>
      <c r="HF65" s="105"/>
      <c r="HG65" s="105"/>
      <c r="HH65" s="105"/>
      <c r="HI65" s="105"/>
      <c r="HJ65" s="105"/>
      <c r="HK65" s="105"/>
      <c r="HL65" s="105"/>
      <c r="HM65" s="105"/>
      <c r="HN65" s="105"/>
      <c r="HO65" s="105"/>
      <c r="HP65" s="105"/>
      <c r="HQ65" s="105"/>
      <c r="HR65" s="105"/>
      <c r="HS65" s="105"/>
      <c r="HT65" s="105"/>
      <c r="HU65" s="105"/>
      <c r="HV65" s="105"/>
      <c r="HW65" s="105"/>
      <c r="HX65" s="105"/>
      <c r="HY65" s="105"/>
      <c r="HZ65" s="105"/>
      <c r="IA65" s="105"/>
      <c r="IB65" s="105"/>
      <c r="IC65" s="105"/>
      <c r="ID65" s="105"/>
      <c r="IE65" s="105"/>
      <c r="IF65" s="105"/>
      <c r="IG65" s="105"/>
      <c r="IH65" s="105"/>
      <c r="II65" s="105"/>
      <c r="IJ65" s="105"/>
      <c r="IK65" s="105"/>
      <c r="IL65" s="105"/>
      <c r="IM65" s="105"/>
      <c r="IN65" s="105"/>
      <c r="IO65" s="105"/>
      <c r="IP65" s="105"/>
      <c r="IQ65" s="105"/>
      <c r="IR65" s="105"/>
      <c r="IS65" s="105"/>
      <c r="IT65" s="105"/>
      <c r="IU65" s="105"/>
      <c r="IV65" s="105"/>
      <c r="IW65" s="105"/>
      <c r="IX65" s="105"/>
      <c r="IY65" s="105"/>
      <c r="IZ65" s="105"/>
      <c r="JA65" s="105"/>
      <c r="JB65" s="105"/>
      <c r="JC65" s="105"/>
      <c r="JD65" s="105"/>
      <c r="JE65" s="105"/>
      <c r="JF65" s="105"/>
      <c r="JG65" s="105"/>
      <c r="JH65" s="105"/>
      <c r="JI65" s="105"/>
      <c r="JJ65" s="105"/>
      <c r="JK65" s="105"/>
      <c r="JL65" s="105"/>
      <c r="JM65" s="105"/>
      <c r="JN65" s="105"/>
      <c r="JO65" s="105"/>
      <c r="JP65" s="105"/>
      <c r="JQ65" s="105"/>
      <c r="JR65" s="105"/>
      <c r="JS65" s="105"/>
      <c r="JT65" s="105"/>
      <c r="JU65" s="105"/>
      <c r="JV65" s="105"/>
      <c r="JW65" s="105"/>
      <c r="JX65" s="105"/>
      <c r="JY65" s="105"/>
      <c r="JZ65" s="105"/>
      <c r="KA65" s="105"/>
      <c r="KB65" s="105"/>
      <c r="KC65" s="105"/>
      <c r="KD65" s="105"/>
      <c r="KE65" s="105"/>
      <c r="KF65" s="105"/>
      <c r="KG65" s="105"/>
      <c r="KH65" s="105"/>
      <c r="KI65" s="105"/>
      <c r="KJ65" s="105"/>
      <c r="KK65" s="105"/>
      <c r="KL65" s="105"/>
      <c r="KM65" s="105"/>
      <c r="KN65" s="105"/>
    </row>
    <row r="66" spans="1:300">
      <c r="A66" s="155" t="s">
        <v>266</v>
      </c>
      <c r="B66" s="158">
        <v>1094</v>
      </c>
      <c r="C66" s="158">
        <f t="shared" si="0"/>
        <v>92</v>
      </c>
      <c r="D66" s="204">
        <v>9.5000000000000001E-2</v>
      </c>
      <c r="E66" s="158">
        <v>4573</v>
      </c>
      <c r="F66" s="158">
        <f t="shared" si="1"/>
        <v>74</v>
      </c>
      <c r="G66" s="204">
        <v>0.10519414795730585</v>
      </c>
      <c r="H66" s="209">
        <v>49</v>
      </c>
      <c r="I66" s="209">
        <f t="shared" si="2"/>
        <v>26</v>
      </c>
      <c r="J66" s="204">
        <v>7.3999999999999996E-2</v>
      </c>
      <c r="K66" s="155">
        <v>303</v>
      </c>
      <c r="L66" s="155">
        <f t="shared" si="3"/>
        <v>55</v>
      </c>
      <c r="M66" s="212">
        <v>0.27900000000000003</v>
      </c>
      <c r="N66" s="157">
        <v>1679</v>
      </c>
      <c r="O66" s="157">
        <f t="shared" si="4"/>
        <v>84</v>
      </c>
      <c r="P66" s="204">
        <v>0.23699999999999999</v>
      </c>
      <c r="Q66" s="157">
        <v>2409</v>
      </c>
      <c r="R66" s="157">
        <f t="shared" si="5"/>
        <v>78</v>
      </c>
      <c r="S66" s="210">
        <v>0.109</v>
      </c>
      <c r="T66" s="121"/>
      <c r="U66" s="121"/>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c r="DQ66" s="105"/>
      <c r="DR66" s="105"/>
      <c r="DS66" s="105"/>
      <c r="DT66" s="105"/>
      <c r="DU66" s="105"/>
      <c r="DV66" s="105"/>
      <c r="DW66" s="105"/>
      <c r="DX66" s="105"/>
      <c r="DY66" s="105"/>
      <c r="DZ66" s="105"/>
      <c r="EA66" s="105"/>
      <c r="EB66" s="105"/>
      <c r="EC66" s="105"/>
      <c r="ED66" s="105"/>
      <c r="EE66" s="105"/>
      <c r="EF66" s="105"/>
      <c r="EG66" s="105"/>
      <c r="EH66" s="105"/>
      <c r="EI66" s="105"/>
      <c r="EJ66" s="105"/>
      <c r="EK66" s="105"/>
      <c r="EL66" s="105"/>
      <c r="EM66" s="105"/>
      <c r="EN66" s="105"/>
      <c r="EO66" s="105"/>
      <c r="EP66" s="105"/>
      <c r="EQ66" s="105"/>
      <c r="ER66" s="105"/>
      <c r="ES66" s="105"/>
      <c r="ET66" s="105"/>
      <c r="EU66" s="105"/>
      <c r="EV66" s="105"/>
      <c r="EW66" s="105"/>
      <c r="EX66" s="105"/>
      <c r="EY66" s="105"/>
      <c r="EZ66" s="105"/>
      <c r="FA66" s="105"/>
      <c r="FB66" s="105"/>
      <c r="FC66" s="105"/>
      <c r="FD66" s="105"/>
      <c r="FE66" s="105"/>
      <c r="FF66" s="105"/>
      <c r="FG66" s="105"/>
      <c r="FH66" s="105"/>
      <c r="FI66" s="105"/>
      <c r="FJ66" s="105"/>
      <c r="FK66" s="105"/>
      <c r="FL66" s="105"/>
      <c r="FM66" s="105"/>
      <c r="FN66" s="105"/>
      <c r="FO66" s="105"/>
      <c r="FP66" s="105"/>
      <c r="FQ66" s="105"/>
      <c r="FR66" s="105"/>
      <c r="FS66" s="105"/>
      <c r="FT66" s="105"/>
      <c r="FU66" s="105"/>
      <c r="FV66" s="105"/>
      <c r="FW66" s="105"/>
      <c r="FX66" s="105"/>
      <c r="FY66" s="105"/>
      <c r="FZ66" s="105"/>
      <c r="GA66" s="105"/>
      <c r="GB66" s="105"/>
      <c r="GC66" s="105"/>
      <c r="GD66" s="105"/>
      <c r="GE66" s="105"/>
      <c r="GF66" s="105"/>
      <c r="GG66" s="105"/>
      <c r="GH66" s="105"/>
      <c r="GI66" s="105"/>
      <c r="GJ66" s="105"/>
      <c r="GK66" s="105"/>
      <c r="GL66" s="105"/>
      <c r="GM66" s="105"/>
      <c r="GN66" s="105"/>
      <c r="GO66" s="105"/>
      <c r="GP66" s="105"/>
      <c r="GQ66" s="105"/>
      <c r="GR66" s="105"/>
      <c r="GS66" s="105"/>
      <c r="GT66" s="105"/>
      <c r="GU66" s="105"/>
      <c r="GV66" s="105"/>
      <c r="GW66" s="105"/>
      <c r="GX66" s="105"/>
      <c r="GY66" s="105"/>
      <c r="GZ66" s="105"/>
      <c r="HA66" s="105"/>
      <c r="HB66" s="105"/>
      <c r="HC66" s="105"/>
      <c r="HD66" s="105"/>
      <c r="HE66" s="105"/>
      <c r="HF66" s="105"/>
      <c r="HG66" s="105"/>
      <c r="HH66" s="105"/>
      <c r="HI66" s="105"/>
      <c r="HJ66" s="105"/>
      <c r="HK66" s="105"/>
      <c r="HL66" s="105"/>
      <c r="HM66" s="105"/>
      <c r="HN66" s="105"/>
      <c r="HO66" s="105"/>
      <c r="HP66" s="105"/>
      <c r="HQ66" s="105"/>
      <c r="HR66" s="105"/>
      <c r="HS66" s="105"/>
      <c r="HT66" s="105"/>
      <c r="HU66" s="105"/>
      <c r="HV66" s="105"/>
      <c r="HW66" s="105"/>
      <c r="HX66" s="105"/>
      <c r="HY66" s="105"/>
      <c r="HZ66" s="105"/>
      <c r="IA66" s="105"/>
      <c r="IB66" s="105"/>
      <c r="IC66" s="105"/>
      <c r="ID66" s="105"/>
      <c r="IE66" s="105"/>
      <c r="IF66" s="105"/>
      <c r="IG66" s="105"/>
      <c r="IH66" s="105"/>
      <c r="II66" s="105"/>
      <c r="IJ66" s="105"/>
      <c r="IK66" s="105"/>
      <c r="IL66" s="105"/>
      <c r="IM66" s="105"/>
      <c r="IN66" s="105"/>
      <c r="IO66" s="105"/>
      <c r="IP66" s="105"/>
      <c r="IQ66" s="105"/>
      <c r="IR66" s="105"/>
      <c r="IS66" s="105"/>
      <c r="IT66" s="105"/>
      <c r="IU66" s="105"/>
      <c r="IV66" s="105"/>
      <c r="IW66" s="105"/>
      <c r="IX66" s="105"/>
      <c r="IY66" s="105"/>
      <c r="IZ66" s="105"/>
      <c r="JA66" s="105"/>
      <c r="JB66" s="105"/>
      <c r="JC66" s="105"/>
      <c r="JD66" s="105"/>
      <c r="JE66" s="105"/>
      <c r="JF66" s="105"/>
      <c r="JG66" s="105"/>
      <c r="JH66" s="105"/>
      <c r="JI66" s="105"/>
      <c r="JJ66" s="105"/>
      <c r="JK66" s="105"/>
      <c r="JL66" s="105"/>
      <c r="JM66" s="105"/>
      <c r="JN66" s="105"/>
      <c r="JO66" s="105"/>
      <c r="JP66" s="105"/>
      <c r="JQ66" s="105"/>
      <c r="JR66" s="105"/>
      <c r="JS66" s="105"/>
      <c r="JT66" s="105"/>
      <c r="JU66" s="105"/>
      <c r="JV66" s="105"/>
      <c r="JW66" s="105"/>
      <c r="JX66" s="105"/>
      <c r="JY66" s="105"/>
      <c r="JZ66" s="105"/>
      <c r="KA66" s="105"/>
      <c r="KB66" s="105"/>
      <c r="KC66" s="105"/>
      <c r="KD66" s="105"/>
      <c r="KE66" s="105"/>
      <c r="KF66" s="105"/>
      <c r="KG66" s="105"/>
      <c r="KH66" s="105"/>
      <c r="KI66" s="105"/>
      <c r="KJ66" s="105"/>
      <c r="KK66" s="105"/>
      <c r="KL66" s="105"/>
      <c r="KM66" s="105"/>
      <c r="KN66" s="105"/>
    </row>
    <row r="67" spans="1:300">
      <c r="A67" s="155" t="s">
        <v>267</v>
      </c>
      <c r="B67" s="158">
        <v>271</v>
      </c>
      <c r="C67" s="158">
        <f t="shared" si="0"/>
        <v>88</v>
      </c>
      <c r="D67" s="204">
        <v>8.6999999999999994E-2</v>
      </c>
      <c r="E67" s="158">
        <v>1354</v>
      </c>
      <c r="F67" s="158">
        <f t="shared" si="1"/>
        <v>82</v>
      </c>
      <c r="G67" s="204">
        <v>0.10981346309813463</v>
      </c>
      <c r="H67" s="209">
        <v>36</v>
      </c>
      <c r="I67" s="209">
        <f t="shared" si="2"/>
        <v>85</v>
      </c>
      <c r="J67" s="204">
        <v>0.27900000000000003</v>
      </c>
      <c r="K67" s="155">
        <v>13</v>
      </c>
      <c r="L67" s="155">
        <f t="shared" si="3"/>
        <v>10</v>
      </c>
      <c r="M67" s="212">
        <v>4.2000000000000003E-2</v>
      </c>
      <c r="N67" s="155">
        <v>351</v>
      </c>
      <c r="O67" s="157">
        <f t="shared" si="4"/>
        <v>11</v>
      </c>
      <c r="P67" s="204">
        <v>0.13900000000000001</v>
      </c>
      <c r="Q67" s="155">
        <v>716</v>
      </c>
      <c r="R67" s="157">
        <f t="shared" si="5"/>
        <v>82</v>
      </c>
      <c r="S67" s="210">
        <v>0.113</v>
      </c>
      <c r="T67" s="121"/>
      <c r="U67" s="121"/>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5"/>
      <c r="EL67" s="105"/>
      <c r="EM67" s="105"/>
      <c r="EN67" s="105"/>
      <c r="EO67" s="105"/>
      <c r="EP67" s="105"/>
      <c r="EQ67" s="105"/>
      <c r="ER67" s="105"/>
      <c r="ES67" s="105"/>
      <c r="ET67" s="105"/>
      <c r="EU67" s="105"/>
      <c r="EV67" s="105"/>
      <c r="EW67" s="105"/>
      <c r="EX67" s="105"/>
      <c r="EY67" s="105"/>
      <c r="EZ67" s="105"/>
      <c r="FA67" s="105"/>
      <c r="FB67" s="105"/>
      <c r="FC67" s="105"/>
      <c r="FD67" s="105"/>
      <c r="FE67" s="105"/>
      <c r="FF67" s="105"/>
      <c r="FG67" s="105"/>
      <c r="FH67" s="105"/>
      <c r="FI67" s="105"/>
      <c r="FJ67" s="105"/>
      <c r="FK67" s="105"/>
      <c r="FL67" s="105"/>
      <c r="FM67" s="105"/>
      <c r="FN67" s="105"/>
      <c r="FO67" s="105"/>
      <c r="FP67" s="105"/>
      <c r="FQ67" s="105"/>
      <c r="FR67" s="105"/>
      <c r="FS67" s="105"/>
      <c r="FT67" s="105"/>
      <c r="FU67" s="105"/>
      <c r="FV67" s="105"/>
      <c r="FW67" s="105"/>
      <c r="FX67" s="105"/>
      <c r="FY67" s="105"/>
      <c r="FZ67" s="105"/>
      <c r="GA67" s="105"/>
      <c r="GB67" s="105"/>
      <c r="GC67" s="105"/>
      <c r="GD67" s="105"/>
      <c r="GE67" s="105"/>
      <c r="GF67" s="105"/>
      <c r="GG67" s="105"/>
      <c r="GH67" s="105"/>
      <c r="GI67" s="105"/>
      <c r="GJ67" s="105"/>
      <c r="GK67" s="105"/>
      <c r="GL67" s="105"/>
      <c r="GM67" s="105"/>
      <c r="GN67" s="105"/>
      <c r="GO67" s="105"/>
      <c r="GP67" s="105"/>
      <c r="GQ67" s="105"/>
      <c r="GR67" s="105"/>
      <c r="GS67" s="105"/>
      <c r="GT67" s="105"/>
      <c r="GU67" s="105"/>
      <c r="GV67" s="105"/>
      <c r="GW67" s="105"/>
      <c r="GX67" s="105"/>
      <c r="GY67" s="105"/>
      <c r="GZ67" s="105"/>
      <c r="HA67" s="105"/>
      <c r="HB67" s="105"/>
      <c r="HC67" s="105"/>
      <c r="HD67" s="105"/>
      <c r="HE67" s="105"/>
      <c r="HF67" s="105"/>
      <c r="HG67" s="105"/>
      <c r="HH67" s="105"/>
      <c r="HI67" s="105"/>
      <c r="HJ67" s="105"/>
      <c r="HK67" s="105"/>
      <c r="HL67" s="105"/>
      <c r="HM67" s="105"/>
      <c r="HN67" s="105"/>
      <c r="HO67" s="105"/>
      <c r="HP67" s="105"/>
      <c r="HQ67" s="105"/>
      <c r="HR67" s="105"/>
      <c r="HS67" s="105"/>
      <c r="HT67" s="105"/>
      <c r="HU67" s="105"/>
      <c r="HV67" s="105"/>
      <c r="HW67" s="105"/>
      <c r="HX67" s="105"/>
      <c r="HY67" s="105"/>
      <c r="HZ67" s="105"/>
      <c r="IA67" s="105"/>
      <c r="IB67" s="105"/>
      <c r="IC67" s="105"/>
      <c r="ID67" s="105"/>
      <c r="IE67" s="105"/>
      <c r="IF67" s="105"/>
      <c r="IG67" s="105"/>
      <c r="IH67" s="105"/>
      <c r="II67" s="105"/>
      <c r="IJ67" s="105"/>
      <c r="IK67" s="105"/>
      <c r="IL67" s="105"/>
      <c r="IM67" s="105"/>
      <c r="IN67" s="105"/>
      <c r="IO67" s="105"/>
      <c r="IP67" s="105"/>
      <c r="IQ67" s="105"/>
      <c r="IR67" s="105"/>
      <c r="IS67" s="105"/>
      <c r="IT67" s="105"/>
      <c r="IU67" s="105"/>
      <c r="IV67" s="105"/>
      <c r="IW67" s="105"/>
      <c r="IX67" s="105"/>
      <c r="IY67" s="105"/>
      <c r="IZ67" s="105"/>
      <c r="JA67" s="105"/>
      <c r="JB67" s="105"/>
      <c r="JC67" s="105"/>
      <c r="JD67" s="105"/>
      <c r="JE67" s="105"/>
      <c r="JF67" s="105"/>
      <c r="JG67" s="105"/>
      <c r="JH67" s="105"/>
      <c r="JI67" s="105"/>
      <c r="JJ67" s="105"/>
      <c r="JK67" s="105"/>
      <c r="JL67" s="105"/>
      <c r="JM67" s="105"/>
      <c r="JN67" s="105"/>
      <c r="JO67" s="105"/>
      <c r="JP67" s="105"/>
      <c r="JQ67" s="105"/>
      <c r="JR67" s="105"/>
      <c r="JS67" s="105"/>
      <c r="JT67" s="105"/>
      <c r="JU67" s="105"/>
      <c r="JV67" s="105"/>
      <c r="JW67" s="105"/>
      <c r="JX67" s="105"/>
      <c r="JY67" s="105"/>
      <c r="JZ67" s="105"/>
      <c r="KA67" s="105"/>
      <c r="KB67" s="105"/>
      <c r="KC67" s="105"/>
      <c r="KD67" s="105"/>
      <c r="KE67" s="105"/>
      <c r="KF67" s="105"/>
      <c r="KG67" s="105"/>
      <c r="KH67" s="105"/>
      <c r="KI67" s="105"/>
      <c r="KJ67" s="105"/>
      <c r="KK67" s="105"/>
      <c r="KL67" s="105"/>
      <c r="KM67" s="105"/>
      <c r="KN67" s="105"/>
    </row>
    <row r="68" spans="1:300">
      <c r="A68" s="155" t="s">
        <v>268</v>
      </c>
      <c r="B68" s="158">
        <v>498</v>
      </c>
      <c r="C68" s="158">
        <f t="shared" si="0"/>
        <v>72</v>
      </c>
      <c r="D68" s="204">
        <v>6.0999999999999999E-2</v>
      </c>
      <c r="E68" s="158">
        <v>2771</v>
      </c>
      <c r="F68" s="158">
        <f t="shared" si="1"/>
        <v>27</v>
      </c>
      <c r="G68" s="204">
        <v>8.0021947556890377E-2</v>
      </c>
      <c r="H68" s="209">
        <v>153</v>
      </c>
      <c r="I68" s="209">
        <f t="shared" si="2"/>
        <v>25</v>
      </c>
      <c r="J68" s="204">
        <v>7.0999999999999994E-2</v>
      </c>
      <c r="K68" s="155">
        <v>551</v>
      </c>
      <c r="L68" s="155">
        <f t="shared" si="3"/>
        <v>87</v>
      </c>
      <c r="M68" s="212">
        <v>0.41699999999999998</v>
      </c>
      <c r="N68" s="155">
        <v>927</v>
      </c>
      <c r="O68" s="157">
        <f t="shared" si="4"/>
        <v>86</v>
      </c>
      <c r="P68" s="204">
        <v>0.24199999999999999</v>
      </c>
      <c r="Q68" s="157">
        <v>1378</v>
      </c>
      <c r="R68" s="157">
        <f t="shared" si="5"/>
        <v>31</v>
      </c>
      <c r="S68" s="210">
        <v>7.9000000000000001E-2</v>
      </c>
      <c r="T68" s="121"/>
      <c r="U68" s="121"/>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c r="DQ68" s="105"/>
      <c r="DR68" s="105"/>
      <c r="DS68" s="105"/>
      <c r="DT68" s="105"/>
      <c r="DU68" s="105"/>
      <c r="DV68" s="105"/>
      <c r="DW68" s="105"/>
      <c r="DX68" s="105"/>
      <c r="DY68" s="105"/>
      <c r="DZ68" s="105"/>
      <c r="EA68" s="105"/>
      <c r="EB68" s="105"/>
      <c r="EC68" s="105"/>
      <c r="ED68" s="105"/>
      <c r="EE68" s="105"/>
      <c r="EF68" s="105"/>
      <c r="EG68" s="105"/>
      <c r="EH68" s="105"/>
      <c r="EI68" s="105"/>
      <c r="EJ68" s="105"/>
      <c r="EK68" s="105"/>
      <c r="EL68" s="105"/>
      <c r="EM68" s="105"/>
      <c r="EN68" s="105"/>
      <c r="EO68" s="105"/>
      <c r="EP68" s="105"/>
      <c r="EQ68" s="105"/>
      <c r="ER68" s="105"/>
      <c r="ES68" s="105"/>
      <c r="ET68" s="105"/>
      <c r="EU68" s="105"/>
      <c r="EV68" s="105"/>
      <c r="EW68" s="105"/>
      <c r="EX68" s="105"/>
      <c r="EY68" s="105"/>
      <c r="EZ68" s="105"/>
      <c r="FA68" s="105"/>
      <c r="FB68" s="105"/>
      <c r="FC68" s="105"/>
      <c r="FD68" s="105"/>
      <c r="FE68" s="105"/>
      <c r="FF68" s="105"/>
      <c r="FG68" s="105"/>
      <c r="FH68" s="105"/>
      <c r="FI68" s="105"/>
      <c r="FJ68" s="105"/>
      <c r="FK68" s="105"/>
      <c r="FL68" s="105"/>
      <c r="FM68" s="105"/>
      <c r="FN68" s="105"/>
      <c r="FO68" s="105"/>
      <c r="FP68" s="105"/>
      <c r="FQ68" s="105"/>
      <c r="FR68" s="105"/>
      <c r="FS68" s="105"/>
      <c r="FT68" s="105"/>
      <c r="FU68" s="105"/>
      <c r="FV68" s="105"/>
      <c r="FW68" s="105"/>
      <c r="FX68" s="105"/>
      <c r="FY68" s="105"/>
      <c r="FZ68" s="105"/>
      <c r="GA68" s="105"/>
      <c r="GB68" s="105"/>
      <c r="GC68" s="105"/>
      <c r="GD68" s="105"/>
      <c r="GE68" s="105"/>
      <c r="GF68" s="105"/>
      <c r="GG68" s="105"/>
      <c r="GH68" s="105"/>
      <c r="GI68" s="105"/>
      <c r="GJ68" s="105"/>
      <c r="GK68" s="105"/>
      <c r="GL68" s="105"/>
      <c r="GM68" s="105"/>
      <c r="GN68" s="105"/>
      <c r="GO68" s="105"/>
      <c r="GP68" s="105"/>
      <c r="GQ68" s="105"/>
      <c r="GR68" s="105"/>
      <c r="GS68" s="105"/>
      <c r="GT68" s="105"/>
      <c r="GU68" s="105"/>
      <c r="GV68" s="105"/>
      <c r="GW68" s="105"/>
      <c r="GX68" s="105"/>
      <c r="GY68" s="105"/>
      <c r="GZ68" s="105"/>
      <c r="HA68" s="105"/>
      <c r="HB68" s="105"/>
      <c r="HC68" s="105"/>
      <c r="HD68" s="105"/>
      <c r="HE68" s="105"/>
      <c r="HF68" s="105"/>
      <c r="HG68" s="105"/>
      <c r="HH68" s="105"/>
      <c r="HI68" s="105"/>
      <c r="HJ68" s="105"/>
      <c r="HK68" s="105"/>
      <c r="HL68" s="105"/>
      <c r="HM68" s="105"/>
      <c r="HN68" s="105"/>
      <c r="HO68" s="105"/>
      <c r="HP68" s="105"/>
      <c r="HQ68" s="105"/>
      <c r="HR68" s="105"/>
      <c r="HS68" s="105"/>
      <c r="HT68" s="105"/>
      <c r="HU68" s="105"/>
      <c r="HV68" s="105"/>
      <c r="HW68" s="105"/>
      <c r="HX68" s="105"/>
      <c r="HY68" s="105"/>
      <c r="HZ68" s="105"/>
      <c r="IA68" s="105"/>
      <c r="IB68" s="105"/>
      <c r="IC68" s="105"/>
      <c r="ID68" s="105"/>
      <c r="IE68" s="105"/>
      <c r="IF68" s="105"/>
      <c r="IG68" s="105"/>
      <c r="IH68" s="105"/>
      <c r="II68" s="105"/>
      <c r="IJ68" s="105"/>
      <c r="IK68" s="105"/>
      <c r="IL68" s="105"/>
      <c r="IM68" s="105"/>
      <c r="IN68" s="105"/>
      <c r="IO68" s="105"/>
      <c r="IP68" s="105"/>
      <c r="IQ68" s="105"/>
      <c r="IR68" s="105"/>
      <c r="IS68" s="105"/>
      <c r="IT68" s="105"/>
      <c r="IU68" s="105"/>
      <c r="IV68" s="105"/>
      <c r="IW68" s="105"/>
      <c r="IX68" s="105"/>
      <c r="IY68" s="105"/>
      <c r="IZ68" s="105"/>
      <c r="JA68" s="105"/>
      <c r="JB68" s="105"/>
      <c r="JC68" s="105"/>
      <c r="JD68" s="105"/>
      <c r="JE68" s="105"/>
      <c r="JF68" s="105"/>
      <c r="JG68" s="105"/>
      <c r="JH68" s="105"/>
      <c r="JI68" s="105"/>
      <c r="JJ68" s="105"/>
      <c r="JK68" s="105"/>
      <c r="JL68" s="105"/>
      <c r="JM68" s="105"/>
      <c r="JN68" s="105"/>
      <c r="JO68" s="105"/>
      <c r="JP68" s="105"/>
      <c r="JQ68" s="105"/>
      <c r="JR68" s="105"/>
      <c r="JS68" s="105"/>
      <c r="JT68" s="105"/>
      <c r="JU68" s="105"/>
      <c r="JV68" s="105"/>
      <c r="JW68" s="105"/>
      <c r="JX68" s="105"/>
      <c r="JY68" s="105"/>
      <c r="JZ68" s="105"/>
      <c r="KA68" s="105"/>
      <c r="KB68" s="105"/>
      <c r="KC68" s="105"/>
      <c r="KD68" s="105"/>
      <c r="KE68" s="105"/>
      <c r="KF68" s="105"/>
      <c r="KG68" s="105"/>
      <c r="KH68" s="105"/>
      <c r="KI68" s="105"/>
      <c r="KJ68" s="105"/>
      <c r="KK68" s="105"/>
      <c r="KL68" s="105"/>
      <c r="KM68" s="105"/>
      <c r="KN68" s="105"/>
    </row>
    <row r="69" spans="1:300">
      <c r="A69" s="155" t="s">
        <v>269</v>
      </c>
      <c r="B69" s="158">
        <v>435</v>
      </c>
      <c r="C69" s="158">
        <f t="shared" si="0"/>
        <v>38</v>
      </c>
      <c r="D69" s="204">
        <v>3.9E-2</v>
      </c>
      <c r="E69" s="158">
        <v>4325</v>
      </c>
      <c r="F69" s="158">
        <f t="shared" si="1"/>
        <v>28</v>
      </c>
      <c r="G69" s="204">
        <v>8.0094075816218815E-2</v>
      </c>
      <c r="H69" s="209">
        <v>60</v>
      </c>
      <c r="I69" s="209">
        <f t="shared" si="2"/>
        <v>29</v>
      </c>
      <c r="J69" s="204">
        <v>8.2000000000000003E-2</v>
      </c>
      <c r="K69" s="157">
        <v>1124</v>
      </c>
      <c r="L69" s="155">
        <f t="shared" si="3"/>
        <v>41</v>
      </c>
      <c r="M69" s="212">
        <v>0.222</v>
      </c>
      <c r="N69" s="157">
        <v>1267</v>
      </c>
      <c r="O69" s="157">
        <f t="shared" si="4"/>
        <v>52</v>
      </c>
      <c r="P69" s="204">
        <v>0.19400000000000001</v>
      </c>
      <c r="Q69" s="157">
        <v>2187</v>
      </c>
      <c r="R69" s="157">
        <f t="shared" si="5"/>
        <v>34</v>
      </c>
      <c r="S69" s="210">
        <v>0.08</v>
      </c>
      <c r="T69" s="121"/>
      <c r="U69" s="121"/>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5"/>
      <c r="EL69" s="105"/>
      <c r="EM69" s="105"/>
      <c r="EN69" s="105"/>
      <c r="EO69" s="105"/>
      <c r="EP69" s="105"/>
      <c r="EQ69" s="105"/>
      <c r="ER69" s="105"/>
      <c r="ES69" s="105"/>
      <c r="ET69" s="105"/>
      <c r="EU69" s="105"/>
      <c r="EV69" s="105"/>
      <c r="EW69" s="105"/>
      <c r="EX69" s="105"/>
      <c r="EY69" s="105"/>
      <c r="EZ69" s="105"/>
      <c r="FA69" s="105"/>
      <c r="FB69" s="105"/>
      <c r="FC69" s="105"/>
      <c r="FD69" s="105"/>
      <c r="FE69" s="105"/>
      <c r="FF69" s="105"/>
      <c r="FG69" s="105"/>
      <c r="FH69" s="105"/>
      <c r="FI69" s="105"/>
      <c r="FJ69" s="105"/>
      <c r="FK69" s="105"/>
      <c r="FL69" s="105"/>
      <c r="FM69" s="105"/>
      <c r="FN69" s="105"/>
      <c r="FO69" s="105"/>
      <c r="FP69" s="105"/>
      <c r="FQ69" s="105"/>
      <c r="FR69" s="105"/>
      <c r="FS69" s="105"/>
      <c r="FT69" s="105"/>
      <c r="FU69" s="105"/>
      <c r="FV69" s="105"/>
      <c r="FW69" s="105"/>
      <c r="FX69" s="105"/>
      <c r="FY69" s="105"/>
      <c r="FZ69" s="105"/>
      <c r="GA69" s="105"/>
      <c r="GB69" s="105"/>
      <c r="GC69" s="105"/>
      <c r="GD69" s="105"/>
      <c r="GE69" s="105"/>
      <c r="GF69" s="105"/>
      <c r="GG69" s="105"/>
      <c r="GH69" s="105"/>
      <c r="GI69" s="105"/>
      <c r="GJ69" s="105"/>
      <c r="GK69" s="105"/>
      <c r="GL69" s="105"/>
      <c r="GM69" s="105"/>
      <c r="GN69" s="105"/>
      <c r="GO69" s="105"/>
      <c r="GP69" s="105"/>
      <c r="GQ69" s="105"/>
      <c r="GR69" s="105"/>
      <c r="GS69" s="105"/>
      <c r="GT69" s="105"/>
      <c r="GU69" s="105"/>
      <c r="GV69" s="105"/>
      <c r="GW69" s="105"/>
      <c r="GX69" s="105"/>
      <c r="GY69" s="105"/>
      <c r="GZ69" s="105"/>
      <c r="HA69" s="105"/>
      <c r="HB69" s="105"/>
      <c r="HC69" s="105"/>
      <c r="HD69" s="105"/>
      <c r="HE69" s="105"/>
      <c r="HF69" s="105"/>
      <c r="HG69" s="105"/>
      <c r="HH69" s="105"/>
      <c r="HI69" s="105"/>
      <c r="HJ69" s="105"/>
      <c r="HK69" s="105"/>
      <c r="HL69" s="105"/>
      <c r="HM69" s="105"/>
      <c r="HN69" s="105"/>
      <c r="HO69" s="105"/>
      <c r="HP69" s="105"/>
      <c r="HQ69" s="105"/>
      <c r="HR69" s="105"/>
      <c r="HS69" s="105"/>
      <c r="HT69" s="105"/>
      <c r="HU69" s="105"/>
      <c r="HV69" s="105"/>
      <c r="HW69" s="105"/>
      <c r="HX69" s="105"/>
      <c r="HY69" s="105"/>
      <c r="HZ69" s="105"/>
      <c r="IA69" s="105"/>
      <c r="IB69" s="105"/>
      <c r="IC69" s="105"/>
      <c r="ID69" s="105"/>
      <c r="IE69" s="105"/>
      <c r="IF69" s="105"/>
      <c r="IG69" s="105"/>
      <c r="IH69" s="105"/>
      <c r="II69" s="105"/>
      <c r="IJ69" s="105"/>
      <c r="IK69" s="105"/>
      <c r="IL69" s="105"/>
      <c r="IM69" s="105"/>
      <c r="IN69" s="105"/>
      <c r="IO69" s="105"/>
      <c r="IP69" s="105"/>
      <c r="IQ69" s="105"/>
      <c r="IR69" s="105"/>
      <c r="IS69" s="105"/>
      <c r="IT69" s="105"/>
      <c r="IU69" s="105"/>
      <c r="IV69" s="105"/>
      <c r="IW69" s="105"/>
      <c r="IX69" s="105"/>
      <c r="IY69" s="105"/>
      <c r="IZ69" s="105"/>
      <c r="JA69" s="105"/>
      <c r="JB69" s="105"/>
      <c r="JC69" s="105"/>
      <c r="JD69" s="105"/>
      <c r="JE69" s="105"/>
      <c r="JF69" s="105"/>
      <c r="JG69" s="105"/>
      <c r="JH69" s="105"/>
      <c r="JI69" s="105"/>
      <c r="JJ69" s="105"/>
      <c r="JK69" s="105"/>
      <c r="JL69" s="105"/>
      <c r="JM69" s="105"/>
      <c r="JN69" s="105"/>
      <c r="JO69" s="105"/>
      <c r="JP69" s="105"/>
      <c r="JQ69" s="105"/>
      <c r="JR69" s="105"/>
      <c r="JS69" s="105"/>
      <c r="JT69" s="105"/>
      <c r="JU69" s="105"/>
      <c r="JV69" s="105"/>
      <c r="JW69" s="105"/>
      <c r="JX69" s="105"/>
      <c r="JY69" s="105"/>
      <c r="JZ69" s="105"/>
      <c r="KA69" s="105"/>
      <c r="KB69" s="105"/>
      <c r="KC69" s="105"/>
      <c r="KD69" s="105"/>
      <c r="KE69" s="105"/>
      <c r="KF69" s="105"/>
      <c r="KG69" s="105"/>
      <c r="KH69" s="105"/>
      <c r="KI69" s="105"/>
      <c r="KJ69" s="105"/>
      <c r="KK69" s="105"/>
      <c r="KL69" s="105"/>
      <c r="KM69" s="105"/>
      <c r="KN69" s="105"/>
    </row>
    <row r="70" spans="1:300">
      <c r="A70" s="155" t="s">
        <v>270</v>
      </c>
      <c r="B70" s="158">
        <v>505</v>
      </c>
      <c r="C70" s="158">
        <f t="shared" si="0"/>
        <v>42</v>
      </c>
      <c r="D70" s="204">
        <v>4.2000000000000003E-2</v>
      </c>
      <c r="E70" s="158">
        <v>5150</v>
      </c>
      <c r="F70" s="158">
        <f t="shared" si="1"/>
        <v>62</v>
      </c>
      <c r="G70" s="204">
        <v>9.8517455762792916E-2</v>
      </c>
      <c r="H70" s="209">
        <v>194</v>
      </c>
      <c r="I70" s="209">
        <f t="shared" si="2"/>
        <v>38</v>
      </c>
      <c r="J70" s="204">
        <v>0.1</v>
      </c>
      <c r="K70" s="155">
        <v>645</v>
      </c>
      <c r="L70" s="155">
        <f t="shared" si="3"/>
        <v>55</v>
      </c>
      <c r="M70" s="212">
        <v>0.27900000000000003</v>
      </c>
      <c r="N70" s="157">
        <v>1653</v>
      </c>
      <c r="O70" s="157">
        <f t="shared" si="4"/>
        <v>59</v>
      </c>
      <c r="P70" s="204">
        <v>0.20100000000000001</v>
      </c>
      <c r="Q70" s="157">
        <v>2761</v>
      </c>
      <c r="R70" s="157">
        <f t="shared" si="5"/>
        <v>70</v>
      </c>
      <c r="S70" s="210">
        <v>0.10299999999999999</v>
      </c>
      <c r="T70" s="121"/>
      <c r="U70" s="121"/>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c r="DQ70" s="105"/>
      <c r="DR70" s="105"/>
      <c r="DS70" s="105"/>
      <c r="DT70" s="105"/>
      <c r="DU70" s="105"/>
      <c r="DV70" s="105"/>
      <c r="DW70" s="105"/>
      <c r="DX70" s="105"/>
      <c r="DY70" s="105"/>
      <c r="DZ70" s="105"/>
      <c r="EA70" s="105"/>
      <c r="EB70" s="105"/>
      <c r="EC70" s="105"/>
      <c r="ED70" s="105"/>
      <c r="EE70" s="105"/>
      <c r="EF70" s="105"/>
      <c r="EG70" s="105"/>
      <c r="EH70" s="105"/>
      <c r="EI70" s="105"/>
      <c r="EJ70" s="105"/>
      <c r="EK70" s="105"/>
      <c r="EL70" s="105"/>
      <c r="EM70" s="105"/>
      <c r="EN70" s="105"/>
      <c r="EO70" s="105"/>
      <c r="EP70" s="105"/>
      <c r="EQ70" s="105"/>
      <c r="ER70" s="105"/>
      <c r="ES70" s="105"/>
      <c r="ET70" s="105"/>
      <c r="EU70" s="105"/>
      <c r="EV70" s="105"/>
      <c r="EW70" s="105"/>
      <c r="EX70" s="105"/>
      <c r="EY70" s="105"/>
      <c r="EZ70" s="105"/>
      <c r="FA70" s="105"/>
      <c r="FB70" s="105"/>
      <c r="FC70" s="105"/>
      <c r="FD70" s="105"/>
      <c r="FE70" s="105"/>
      <c r="FF70" s="105"/>
      <c r="FG70" s="105"/>
      <c r="FH70" s="105"/>
      <c r="FI70" s="105"/>
      <c r="FJ70" s="105"/>
      <c r="FK70" s="105"/>
      <c r="FL70" s="105"/>
      <c r="FM70" s="105"/>
      <c r="FN70" s="105"/>
      <c r="FO70" s="105"/>
      <c r="FP70" s="105"/>
      <c r="FQ70" s="105"/>
      <c r="FR70" s="105"/>
      <c r="FS70" s="105"/>
      <c r="FT70" s="105"/>
      <c r="FU70" s="105"/>
      <c r="FV70" s="105"/>
      <c r="FW70" s="105"/>
      <c r="FX70" s="105"/>
      <c r="FY70" s="105"/>
      <c r="FZ70" s="105"/>
      <c r="GA70" s="105"/>
      <c r="GB70" s="105"/>
      <c r="GC70" s="105"/>
      <c r="GD70" s="105"/>
      <c r="GE70" s="105"/>
      <c r="GF70" s="105"/>
      <c r="GG70" s="105"/>
      <c r="GH70" s="105"/>
      <c r="GI70" s="105"/>
      <c r="GJ70" s="105"/>
      <c r="GK70" s="105"/>
      <c r="GL70" s="105"/>
      <c r="GM70" s="105"/>
      <c r="GN70" s="105"/>
      <c r="GO70" s="105"/>
      <c r="GP70" s="105"/>
      <c r="GQ70" s="105"/>
      <c r="GR70" s="105"/>
      <c r="GS70" s="105"/>
      <c r="GT70" s="105"/>
      <c r="GU70" s="105"/>
      <c r="GV70" s="105"/>
      <c r="GW70" s="105"/>
      <c r="GX70" s="105"/>
      <c r="GY70" s="105"/>
      <c r="GZ70" s="105"/>
      <c r="HA70" s="105"/>
      <c r="HB70" s="105"/>
      <c r="HC70" s="105"/>
      <c r="HD70" s="105"/>
      <c r="HE70" s="105"/>
      <c r="HF70" s="105"/>
      <c r="HG70" s="105"/>
      <c r="HH70" s="105"/>
      <c r="HI70" s="105"/>
      <c r="HJ70" s="105"/>
      <c r="HK70" s="105"/>
      <c r="HL70" s="105"/>
      <c r="HM70" s="105"/>
      <c r="HN70" s="105"/>
      <c r="HO70" s="105"/>
      <c r="HP70" s="105"/>
      <c r="HQ70" s="105"/>
      <c r="HR70" s="105"/>
      <c r="HS70" s="105"/>
      <c r="HT70" s="105"/>
      <c r="HU70" s="105"/>
      <c r="HV70" s="105"/>
      <c r="HW70" s="105"/>
      <c r="HX70" s="105"/>
      <c r="HY70" s="105"/>
      <c r="HZ70" s="105"/>
      <c r="IA70" s="105"/>
      <c r="IB70" s="105"/>
      <c r="IC70" s="105"/>
      <c r="ID70" s="105"/>
      <c r="IE70" s="105"/>
      <c r="IF70" s="105"/>
      <c r="IG70" s="105"/>
      <c r="IH70" s="105"/>
      <c r="II70" s="105"/>
      <c r="IJ70" s="105"/>
      <c r="IK70" s="105"/>
      <c r="IL70" s="105"/>
      <c r="IM70" s="105"/>
      <c r="IN70" s="105"/>
      <c r="IO70" s="105"/>
      <c r="IP70" s="105"/>
      <c r="IQ70" s="105"/>
      <c r="IR70" s="105"/>
      <c r="IS70" s="105"/>
      <c r="IT70" s="105"/>
      <c r="IU70" s="105"/>
      <c r="IV70" s="105"/>
      <c r="IW70" s="105"/>
      <c r="IX70" s="105"/>
      <c r="IY70" s="105"/>
      <c r="IZ70" s="105"/>
      <c r="JA70" s="105"/>
      <c r="JB70" s="105"/>
      <c r="JC70" s="105"/>
      <c r="JD70" s="105"/>
      <c r="JE70" s="105"/>
      <c r="JF70" s="105"/>
      <c r="JG70" s="105"/>
      <c r="JH70" s="105"/>
      <c r="JI70" s="105"/>
      <c r="JJ70" s="105"/>
      <c r="JK70" s="105"/>
      <c r="JL70" s="105"/>
      <c r="JM70" s="105"/>
      <c r="JN70" s="105"/>
      <c r="JO70" s="105"/>
      <c r="JP70" s="105"/>
      <c r="JQ70" s="105"/>
      <c r="JR70" s="105"/>
      <c r="JS70" s="105"/>
      <c r="JT70" s="105"/>
      <c r="JU70" s="105"/>
      <c r="JV70" s="105"/>
      <c r="JW70" s="105"/>
      <c r="JX70" s="105"/>
      <c r="JY70" s="105"/>
      <c r="JZ70" s="105"/>
      <c r="KA70" s="105"/>
      <c r="KB70" s="105"/>
      <c r="KC70" s="105"/>
      <c r="KD70" s="105"/>
      <c r="KE70" s="105"/>
      <c r="KF70" s="105"/>
      <c r="KG70" s="105"/>
      <c r="KH70" s="105"/>
      <c r="KI70" s="105"/>
      <c r="KJ70" s="105"/>
      <c r="KK70" s="105"/>
      <c r="KL70" s="105"/>
      <c r="KM70" s="105"/>
      <c r="KN70" s="105"/>
    </row>
    <row r="71" spans="1:300">
      <c r="A71" s="155" t="s">
        <v>271</v>
      </c>
      <c r="B71" s="158">
        <v>316</v>
      </c>
      <c r="C71" s="158">
        <f t="shared" si="0"/>
        <v>59</v>
      </c>
      <c r="D71" s="204">
        <v>5.2999999999999999E-2</v>
      </c>
      <c r="E71" s="158">
        <v>2256</v>
      </c>
      <c r="F71" s="158">
        <f t="shared" si="1"/>
        <v>43</v>
      </c>
      <c r="G71" s="204">
        <v>8.8294000234824463E-2</v>
      </c>
      <c r="H71" s="209">
        <v>186</v>
      </c>
      <c r="I71" s="209">
        <f t="shared" si="2"/>
        <v>56</v>
      </c>
      <c r="J71" s="204">
        <v>0.124</v>
      </c>
      <c r="K71" s="155">
        <v>81</v>
      </c>
      <c r="L71" s="155">
        <f t="shared" si="3"/>
        <v>26</v>
      </c>
      <c r="M71" s="212">
        <v>0.13100000000000001</v>
      </c>
      <c r="N71" s="155">
        <v>917</v>
      </c>
      <c r="O71" s="157">
        <f t="shared" si="4"/>
        <v>77</v>
      </c>
      <c r="P71" s="204">
        <v>0.219</v>
      </c>
      <c r="Q71" s="155">
        <v>905</v>
      </c>
      <c r="R71" s="157">
        <f t="shared" si="5"/>
        <v>15</v>
      </c>
      <c r="S71" s="210">
        <v>7.0000000000000007E-2</v>
      </c>
      <c r="T71" s="121"/>
      <c r="U71" s="121"/>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c r="CX71" s="105"/>
      <c r="CY71" s="105"/>
      <c r="CZ71" s="105"/>
      <c r="DA71" s="105"/>
      <c r="DB71" s="105"/>
      <c r="DC71" s="105"/>
      <c r="DD71" s="105"/>
      <c r="DE71" s="105"/>
      <c r="DF71" s="105"/>
      <c r="DG71" s="105"/>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c r="GF71" s="105"/>
      <c r="GG71" s="105"/>
      <c r="GH71" s="105"/>
      <c r="GI71" s="105"/>
      <c r="GJ71" s="105"/>
      <c r="GK71" s="105"/>
      <c r="GL71" s="105"/>
      <c r="GM71" s="105"/>
      <c r="GN71" s="105"/>
      <c r="GO71" s="105"/>
      <c r="GP71" s="105"/>
      <c r="GQ71" s="105"/>
      <c r="GR71" s="105"/>
      <c r="GS71" s="105"/>
      <c r="GT71" s="105"/>
      <c r="GU71" s="105"/>
      <c r="GV71" s="105"/>
      <c r="GW71" s="105"/>
      <c r="GX71" s="105"/>
      <c r="GY71" s="105"/>
      <c r="GZ71" s="105"/>
      <c r="HA71" s="105"/>
      <c r="HB71" s="105"/>
      <c r="HC71" s="105"/>
      <c r="HD71" s="105"/>
      <c r="HE71" s="105"/>
      <c r="HF71" s="105"/>
      <c r="HG71" s="105"/>
      <c r="HH71" s="105"/>
      <c r="HI71" s="105"/>
      <c r="HJ71" s="105"/>
      <c r="HK71" s="105"/>
      <c r="HL71" s="105"/>
      <c r="HM71" s="105"/>
      <c r="HN71" s="105"/>
      <c r="HO71" s="105"/>
      <c r="HP71" s="105"/>
      <c r="HQ71" s="105"/>
      <c r="HR71" s="105"/>
      <c r="HS71" s="105"/>
      <c r="HT71" s="105"/>
      <c r="HU71" s="105"/>
      <c r="HV71" s="105"/>
      <c r="HW71" s="105"/>
      <c r="HX71" s="105"/>
      <c r="HY71" s="105"/>
      <c r="HZ71" s="105"/>
      <c r="IA71" s="105"/>
      <c r="IB71" s="105"/>
      <c r="IC71" s="105"/>
      <c r="ID71" s="105"/>
      <c r="IE71" s="105"/>
      <c r="IF71" s="105"/>
      <c r="IG71" s="105"/>
      <c r="IH71" s="105"/>
      <c r="II71" s="105"/>
      <c r="IJ71" s="105"/>
      <c r="IK71" s="105"/>
      <c r="IL71" s="105"/>
      <c r="IM71" s="105"/>
      <c r="IN71" s="105"/>
      <c r="IO71" s="105"/>
      <c r="IP71" s="105"/>
      <c r="IQ71" s="105"/>
      <c r="IR71" s="105"/>
      <c r="IS71" s="105"/>
      <c r="IT71" s="105"/>
      <c r="IU71" s="105"/>
      <c r="IV71" s="105"/>
      <c r="IW71" s="105"/>
      <c r="IX71" s="105"/>
      <c r="IY71" s="105"/>
      <c r="IZ71" s="105"/>
      <c r="JA71" s="105"/>
      <c r="JB71" s="105"/>
      <c r="JC71" s="105"/>
      <c r="JD71" s="105"/>
      <c r="JE71" s="105"/>
      <c r="JF71" s="105"/>
      <c r="JG71" s="105"/>
      <c r="JH71" s="105"/>
      <c r="JI71" s="105"/>
      <c r="JJ71" s="105"/>
      <c r="JK71" s="105"/>
      <c r="JL71" s="105"/>
      <c r="JM71" s="105"/>
      <c r="JN71" s="105"/>
      <c r="JO71" s="105"/>
      <c r="JP71" s="105"/>
      <c r="JQ71" s="105"/>
      <c r="JR71" s="105"/>
      <c r="JS71" s="105"/>
      <c r="JT71" s="105"/>
      <c r="JU71" s="105"/>
      <c r="JV71" s="105"/>
      <c r="JW71" s="105"/>
      <c r="JX71" s="105"/>
      <c r="JY71" s="105"/>
      <c r="JZ71" s="105"/>
      <c r="KA71" s="105"/>
      <c r="KB71" s="105"/>
      <c r="KC71" s="105"/>
      <c r="KD71" s="105"/>
      <c r="KE71" s="105"/>
      <c r="KF71" s="105"/>
      <c r="KG71" s="105"/>
      <c r="KH71" s="105"/>
      <c r="KI71" s="105"/>
      <c r="KJ71" s="105"/>
      <c r="KK71" s="105"/>
      <c r="KL71" s="105"/>
      <c r="KM71" s="105"/>
      <c r="KN71" s="105"/>
    </row>
    <row r="72" spans="1:300">
      <c r="A72" s="155" t="s">
        <v>272</v>
      </c>
      <c r="B72" s="158">
        <v>58</v>
      </c>
      <c r="C72" s="158">
        <f t="shared" si="0"/>
        <v>3</v>
      </c>
      <c r="D72" s="204">
        <v>8.9999999999999993E-3</v>
      </c>
      <c r="E72" s="158">
        <v>2346</v>
      </c>
      <c r="F72" s="158">
        <f t="shared" si="1"/>
        <v>54</v>
      </c>
      <c r="G72" s="204">
        <v>9.5334850455136538E-2</v>
      </c>
      <c r="H72" s="209">
        <v>0</v>
      </c>
      <c r="I72" s="209">
        <f t="shared" si="2"/>
        <v>1</v>
      </c>
      <c r="J72" s="204">
        <v>0</v>
      </c>
      <c r="K72" s="155">
        <v>480</v>
      </c>
      <c r="L72" s="155">
        <f t="shared" si="3"/>
        <v>76</v>
      </c>
      <c r="M72" s="212">
        <v>0.36299999999999999</v>
      </c>
      <c r="N72" s="155">
        <v>666</v>
      </c>
      <c r="O72" s="157">
        <f t="shared" si="4"/>
        <v>17</v>
      </c>
      <c r="P72" s="204">
        <v>0.151</v>
      </c>
      <c r="Q72" s="155">
        <v>925</v>
      </c>
      <c r="R72" s="157">
        <f t="shared" si="5"/>
        <v>21</v>
      </c>
      <c r="S72" s="210">
        <v>7.2999999999999995E-2</v>
      </c>
      <c r="T72" s="121"/>
      <c r="U72" s="121"/>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c r="GF72" s="105"/>
      <c r="GG72" s="105"/>
      <c r="GH72" s="105"/>
      <c r="GI72" s="105"/>
      <c r="GJ72" s="105"/>
      <c r="GK72" s="105"/>
      <c r="GL72" s="105"/>
      <c r="GM72" s="105"/>
      <c r="GN72" s="105"/>
      <c r="GO72" s="105"/>
      <c r="GP72" s="105"/>
      <c r="GQ72" s="105"/>
      <c r="GR72" s="105"/>
      <c r="GS72" s="105"/>
      <c r="GT72" s="105"/>
      <c r="GU72" s="105"/>
      <c r="GV72" s="105"/>
      <c r="GW72" s="105"/>
      <c r="GX72" s="105"/>
      <c r="GY72" s="105"/>
      <c r="GZ72" s="105"/>
      <c r="HA72" s="105"/>
      <c r="HB72" s="105"/>
      <c r="HC72" s="105"/>
      <c r="HD72" s="105"/>
      <c r="HE72" s="105"/>
      <c r="HF72" s="105"/>
      <c r="HG72" s="105"/>
      <c r="HH72" s="105"/>
      <c r="HI72" s="105"/>
      <c r="HJ72" s="105"/>
      <c r="HK72" s="105"/>
      <c r="HL72" s="105"/>
      <c r="HM72" s="105"/>
      <c r="HN72" s="105"/>
      <c r="HO72" s="105"/>
      <c r="HP72" s="105"/>
      <c r="HQ72" s="105"/>
      <c r="HR72" s="105"/>
      <c r="HS72" s="105"/>
      <c r="HT72" s="105"/>
      <c r="HU72" s="105"/>
      <c r="HV72" s="105"/>
      <c r="HW72" s="105"/>
      <c r="HX72" s="105"/>
      <c r="HY72" s="105"/>
      <c r="HZ72" s="105"/>
      <c r="IA72" s="105"/>
      <c r="IB72" s="105"/>
      <c r="IC72" s="105"/>
      <c r="ID72" s="105"/>
      <c r="IE72" s="105"/>
      <c r="IF72" s="105"/>
      <c r="IG72" s="105"/>
      <c r="IH72" s="105"/>
      <c r="II72" s="105"/>
      <c r="IJ72" s="105"/>
      <c r="IK72" s="105"/>
      <c r="IL72" s="105"/>
      <c r="IM72" s="105"/>
      <c r="IN72" s="105"/>
      <c r="IO72" s="105"/>
      <c r="IP72" s="105"/>
      <c r="IQ72" s="105"/>
      <c r="IR72" s="105"/>
      <c r="IS72" s="105"/>
      <c r="IT72" s="105"/>
      <c r="IU72" s="105"/>
      <c r="IV72" s="105"/>
      <c r="IW72" s="105"/>
      <c r="IX72" s="105"/>
      <c r="IY72" s="105"/>
      <c r="IZ72" s="105"/>
      <c r="JA72" s="105"/>
      <c r="JB72" s="105"/>
      <c r="JC72" s="105"/>
      <c r="JD72" s="105"/>
      <c r="JE72" s="105"/>
      <c r="JF72" s="105"/>
      <c r="JG72" s="105"/>
      <c r="JH72" s="105"/>
      <c r="JI72" s="105"/>
      <c r="JJ72" s="105"/>
      <c r="JK72" s="105"/>
      <c r="JL72" s="105"/>
      <c r="JM72" s="105"/>
      <c r="JN72" s="105"/>
      <c r="JO72" s="105"/>
      <c r="JP72" s="105"/>
      <c r="JQ72" s="105"/>
      <c r="JR72" s="105"/>
      <c r="JS72" s="105"/>
      <c r="JT72" s="105"/>
      <c r="JU72" s="105"/>
      <c r="JV72" s="105"/>
      <c r="JW72" s="105"/>
      <c r="JX72" s="105"/>
      <c r="JY72" s="105"/>
      <c r="JZ72" s="105"/>
      <c r="KA72" s="105"/>
      <c r="KB72" s="105"/>
      <c r="KC72" s="105"/>
      <c r="KD72" s="105"/>
      <c r="KE72" s="105"/>
      <c r="KF72" s="105"/>
      <c r="KG72" s="105"/>
      <c r="KH72" s="105"/>
      <c r="KI72" s="105"/>
      <c r="KJ72" s="105"/>
      <c r="KK72" s="105"/>
      <c r="KL72" s="105"/>
      <c r="KM72" s="105"/>
      <c r="KN72" s="105"/>
    </row>
    <row r="73" spans="1:300">
      <c r="A73" s="155" t="s">
        <v>273</v>
      </c>
      <c r="B73" s="158">
        <v>1269</v>
      </c>
      <c r="C73" s="158">
        <f t="shared" si="0"/>
        <v>63</v>
      </c>
      <c r="D73" s="204">
        <v>5.3999999999999999E-2</v>
      </c>
      <c r="E73" s="158">
        <v>8707</v>
      </c>
      <c r="F73" s="158">
        <f t="shared" si="1"/>
        <v>46</v>
      </c>
      <c r="G73" s="204">
        <v>8.9676907707043757E-2</v>
      </c>
      <c r="H73" s="209">
        <v>4815</v>
      </c>
      <c r="I73" s="209">
        <f t="shared" si="2"/>
        <v>61</v>
      </c>
      <c r="J73" s="204">
        <v>0.13400000000000001</v>
      </c>
      <c r="K73" s="157">
        <v>1364</v>
      </c>
      <c r="L73" s="155">
        <f t="shared" si="3"/>
        <v>72</v>
      </c>
      <c r="M73" s="212">
        <v>0.34100000000000003</v>
      </c>
      <c r="N73" s="157">
        <v>3517</v>
      </c>
      <c r="O73" s="157">
        <f t="shared" si="4"/>
        <v>57</v>
      </c>
      <c r="P73" s="204">
        <v>0.19800000000000001</v>
      </c>
      <c r="Q73" s="157">
        <v>4187</v>
      </c>
      <c r="R73" s="157">
        <f t="shared" si="5"/>
        <v>40</v>
      </c>
      <c r="S73" s="210">
        <v>8.2000000000000003E-2</v>
      </c>
      <c r="T73" s="121"/>
      <c r="U73" s="121"/>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05"/>
      <c r="DQ73" s="105"/>
      <c r="DR73" s="105"/>
      <c r="DS73" s="105"/>
      <c r="DT73" s="105"/>
      <c r="DU73" s="105"/>
      <c r="DV73" s="105"/>
      <c r="DW73" s="105"/>
      <c r="DX73" s="105"/>
      <c r="DY73" s="105"/>
      <c r="DZ73" s="105"/>
      <c r="EA73" s="105"/>
      <c r="EB73" s="105"/>
      <c r="EC73" s="105"/>
      <c r="ED73" s="105"/>
      <c r="EE73" s="105"/>
      <c r="EF73" s="105"/>
      <c r="EG73" s="105"/>
      <c r="EH73" s="105"/>
      <c r="EI73" s="105"/>
      <c r="EJ73" s="105"/>
      <c r="EK73" s="105"/>
      <c r="EL73" s="105"/>
      <c r="EM73" s="105"/>
      <c r="EN73" s="105"/>
      <c r="EO73" s="105"/>
      <c r="EP73" s="105"/>
      <c r="EQ73" s="105"/>
      <c r="ER73" s="105"/>
      <c r="ES73" s="105"/>
      <c r="ET73" s="105"/>
      <c r="EU73" s="105"/>
      <c r="EV73" s="105"/>
      <c r="EW73" s="105"/>
      <c r="EX73" s="105"/>
      <c r="EY73" s="105"/>
      <c r="EZ73" s="105"/>
      <c r="FA73" s="105"/>
      <c r="FB73" s="105"/>
      <c r="FC73" s="105"/>
      <c r="FD73" s="105"/>
      <c r="FE73" s="105"/>
      <c r="FF73" s="105"/>
      <c r="FG73" s="105"/>
      <c r="FH73" s="105"/>
      <c r="FI73" s="105"/>
      <c r="FJ73" s="105"/>
      <c r="FK73" s="105"/>
      <c r="FL73" s="105"/>
      <c r="FM73" s="105"/>
      <c r="FN73" s="105"/>
      <c r="FO73" s="105"/>
      <c r="FP73" s="105"/>
      <c r="FQ73" s="105"/>
      <c r="FR73" s="105"/>
      <c r="FS73" s="105"/>
      <c r="FT73" s="105"/>
      <c r="FU73" s="105"/>
      <c r="FV73" s="105"/>
      <c r="FW73" s="105"/>
      <c r="FX73" s="105"/>
      <c r="FY73" s="105"/>
      <c r="FZ73" s="105"/>
      <c r="GA73" s="105"/>
      <c r="GB73" s="105"/>
      <c r="GC73" s="105"/>
      <c r="GD73" s="105"/>
      <c r="GE73" s="105"/>
      <c r="GF73" s="105"/>
      <c r="GG73" s="105"/>
      <c r="GH73" s="105"/>
      <c r="GI73" s="105"/>
      <c r="GJ73" s="105"/>
      <c r="GK73" s="105"/>
      <c r="GL73" s="105"/>
      <c r="GM73" s="105"/>
      <c r="GN73" s="105"/>
      <c r="GO73" s="105"/>
      <c r="GP73" s="105"/>
      <c r="GQ73" s="105"/>
      <c r="GR73" s="105"/>
      <c r="GS73" s="105"/>
      <c r="GT73" s="105"/>
      <c r="GU73" s="105"/>
      <c r="GV73" s="105"/>
      <c r="GW73" s="105"/>
      <c r="GX73" s="105"/>
      <c r="GY73" s="105"/>
      <c r="GZ73" s="105"/>
      <c r="HA73" s="105"/>
      <c r="HB73" s="105"/>
      <c r="HC73" s="105"/>
      <c r="HD73" s="105"/>
      <c r="HE73" s="105"/>
      <c r="HF73" s="105"/>
      <c r="HG73" s="105"/>
      <c r="HH73" s="105"/>
      <c r="HI73" s="105"/>
      <c r="HJ73" s="105"/>
      <c r="HK73" s="105"/>
      <c r="HL73" s="105"/>
      <c r="HM73" s="105"/>
      <c r="HN73" s="105"/>
      <c r="HO73" s="105"/>
      <c r="HP73" s="105"/>
      <c r="HQ73" s="105"/>
      <c r="HR73" s="105"/>
      <c r="HS73" s="105"/>
      <c r="HT73" s="105"/>
      <c r="HU73" s="105"/>
      <c r="HV73" s="105"/>
      <c r="HW73" s="105"/>
      <c r="HX73" s="105"/>
      <c r="HY73" s="105"/>
      <c r="HZ73" s="105"/>
      <c r="IA73" s="105"/>
      <c r="IB73" s="105"/>
      <c r="IC73" s="105"/>
      <c r="ID73" s="105"/>
      <c r="IE73" s="105"/>
      <c r="IF73" s="105"/>
      <c r="IG73" s="105"/>
      <c r="IH73" s="105"/>
      <c r="II73" s="105"/>
      <c r="IJ73" s="105"/>
      <c r="IK73" s="105"/>
      <c r="IL73" s="105"/>
      <c r="IM73" s="105"/>
      <c r="IN73" s="105"/>
      <c r="IO73" s="105"/>
      <c r="IP73" s="105"/>
      <c r="IQ73" s="105"/>
      <c r="IR73" s="105"/>
      <c r="IS73" s="105"/>
      <c r="IT73" s="105"/>
      <c r="IU73" s="105"/>
      <c r="IV73" s="105"/>
      <c r="IW73" s="105"/>
      <c r="IX73" s="105"/>
      <c r="IY73" s="105"/>
      <c r="IZ73" s="105"/>
      <c r="JA73" s="105"/>
      <c r="JB73" s="105"/>
      <c r="JC73" s="105"/>
      <c r="JD73" s="105"/>
      <c r="JE73" s="105"/>
      <c r="JF73" s="105"/>
      <c r="JG73" s="105"/>
      <c r="JH73" s="105"/>
      <c r="JI73" s="105"/>
      <c r="JJ73" s="105"/>
      <c r="JK73" s="105"/>
      <c r="JL73" s="105"/>
      <c r="JM73" s="105"/>
      <c r="JN73" s="105"/>
      <c r="JO73" s="105"/>
      <c r="JP73" s="105"/>
      <c r="JQ73" s="105"/>
      <c r="JR73" s="105"/>
      <c r="JS73" s="105"/>
      <c r="JT73" s="105"/>
      <c r="JU73" s="105"/>
      <c r="JV73" s="105"/>
      <c r="JW73" s="105"/>
      <c r="JX73" s="105"/>
      <c r="JY73" s="105"/>
      <c r="JZ73" s="105"/>
      <c r="KA73" s="105"/>
      <c r="KB73" s="105"/>
      <c r="KC73" s="105"/>
      <c r="KD73" s="105"/>
      <c r="KE73" s="105"/>
      <c r="KF73" s="105"/>
      <c r="KG73" s="105"/>
      <c r="KH73" s="105"/>
      <c r="KI73" s="105"/>
      <c r="KJ73" s="105"/>
      <c r="KK73" s="105"/>
      <c r="KL73" s="105"/>
      <c r="KM73" s="105"/>
      <c r="KN73" s="105"/>
    </row>
    <row r="74" spans="1:300">
      <c r="A74" s="155" t="s">
        <v>274</v>
      </c>
      <c r="B74" s="158">
        <v>107</v>
      </c>
      <c r="C74" s="158">
        <f t="shared" si="0"/>
        <v>7</v>
      </c>
      <c r="D74" s="204">
        <v>1.7000000000000001E-2</v>
      </c>
      <c r="E74" s="158">
        <v>2319</v>
      </c>
      <c r="F74" s="158">
        <f t="shared" si="1"/>
        <v>31</v>
      </c>
      <c r="G74" s="204">
        <v>8.1537217397419218E-2</v>
      </c>
      <c r="H74" s="209">
        <v>103</v>
      </c>
      <c r="I74" s="209">
        <f t="shared" si="2"/>
        <v>48</v>
      </c>
      <c r="J74" s="204">
        <v>0.115</v>
      </c>
      <c r="K74" s="155">
        <v>28</v>
      </c>
      <c r="L74" s="155">
        <f t="shared" si="3"/>
        <v>12</v>
      </c>
      <c r="M74" s="212">
        <v>4.9000000000000002E-2</v>
      </c>
      <c r="N74" s="155">
        <v>917</v>
      </c>
      <c r="O74" s="157">
        <f t="shared" si="4"/>
        <v>54</v>
      </c>
      <c r="P74" s="204">
        <v>0.19500000000000001</v>
      </c>
      <c r="Q74" s="155">
        <v>949</v>
      </c>
      <c r="R74" s="157">
        <f t="shared" si="5"/>
        <v>11</v>
      </c>
      <c r="S74" s="210">
        <v>6.6000000000000003E-2</v>
      </c>
      <c r="T74" s="121"/>
      <c r="U74" s="121"/>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05"/>
      <c r="DQ74" s="105"/>
      <c r="DR74" s="105"/>
      <c r="DS74" s="105"/>
      <c r="DT74" s="105"/>
      <c r="DU74" s="105"/>
      <c r="DV74" s="105"/>
      <c r="DW74" s="105"/>
      <c r="DX74" s="105"/>
      <c r="DY74" s="105"/>
      <c r="DZ74" s="105"/>
      <c r="EA74" s="105"/>
      <c r="EB74" s="105"/>
      <c r="EC74" s="105"/>
      <c r="ED74" s="105"/>
      <c r="EE74" s="105"/>
      <c r="EF74" s="105"/>
      <c r="EG74" s="105"/>
      <c r="EH74" s="105"/>
      <c r="EI74" s="105"/>
      <c r="EJ74" s="105"/>
      <c r="EK74" s="105"/>
      <c r="EL74" s="105"/>
      <c r="EM74" s="105"/>
      <c r="EN74" s="105"/>
      <c r="EO74" s="105"/>
      <c r="EP74" s="105"/>
      <c r="EQ74" s="105"/>
      <c r="ER74" s="105"/>
      <c r="ES74" s="105"/>
      <c r="ET74" s="105"/>
      <c r="EU74" s="105"/>
      <c r="EV74" s="105"/>
      <c r="EW74" s="105"/>
      <c r="EX74" s="105"/>
      <c r="EY74" s="105"/>
      <c r="EZ74" s="105"/>
      <c r="FA74" s="105"/>
      <c r="FB74" s="105"/>
      <c r="FC74" s="105"/>
      <c r="FD74" s="105"/>
      <c r="FE74" s="105"/>
      <c r="FF74" s="105"/>
      <c r="FG74" s="105"/>
      <c r="FH74" s="105"/>
      <c r="FI74" s="105"/>
      <c r="FJ74" s="105"/>
      <c r="FK74" s="105"/>
      <c r="FL74" s="105"/>
      <c r="FM74" s="105"/>
      <c r="FN74" s="105"/>
      <c r="FO74" s="105"/>
      <c r="FP74" s="105"/>
      <c r="FQ74" s="105"/>
      <c r="FR74" s="105"/>
      <c r="FS74" s="105"/>
      <c r="FT74" s="105"/>
      <c r="FU74" s="105"/>
      <c r="FV74" s="105"/>
      <c r="FW74" s="105"/>
      <c r="FX74" s="105"/>
      <c r="FY74" s="105"/>
      <c r="FZ74" s="105"/>
      <c r="GA74" s="105"/>
      <c r="GB74" s="105"/>
      <c r="GC74" s="105"/>
      <c r="GD74" s="105"/>
      <c r="GE74" s="105"/>
      <c r="GF74" s="105"/>
      <c r="GG74" s="105"/>
      <c r="GH74" s="105"/>
      <c r="GI74" s="105"/>
      <c r="GJ74" s="105"/>
      <c r="GK74" s="105"/>
      <c r="GL74" s="105"/>
      <c r="GM74" s="105"/>
      <c r="GN74" s="105"/>
      <c r="GO74" s="105"/>
      <c r="GP74" s="105"/>
      <c r="GQ74" s="105"/>
      <c r="GR74" s="105"/>
      <c r="GS74" s="105"/>
      <c r="GT74" s="105"/>
      <c r="GU74" s="105"/>
      <c r="GV74" s="105"/>
      <c r="GW74" s="105"/>
      <c r="GX74" s="105"/>
      <c r="GY74" s="105"/>
      <c r="GZ74" s="105"/>
      <c r="HA74" s="105"/>
      <c r="HB74" s="105"/>
      <c r="HC74" s="105"/>
      <c r="HD74" s="105"/>
      <c r="HE74" s="105"/>
      <c r="HF74" s="105"/>
      <c r="HG74" s="105"/>
      <c r="HH74" s="105"/>
      <c r="HI74" s="105"/>
      <c r="HJ74" s="105"/>
      <c r="HK74" s="105"/>
      <c r="HL74" s="105"/>
      <c r="HM74" s="105"/>
      <c r="HN74" s="105"/>
      <c r="HO74" s="105"/>
      <c r="HP74" s="105"/>
      <c r="HQ74" s="105"/>
      <c r="HR74" s="105"/>
      <c r="HS74" s="105"/>
      <c r="HT74" s="105"/>
      <c r="HU74" s="105"/>
      <c r="HV74" s="105"/>
      <c r="HW74" s="105"/>
      <c r="HX74" s="105"/>
      <c r="HY74" s="105"/>
      <c r="HZ74" s="105"/>
      <c r="IA74" s="105"/>
      <c r="IB74" s="105"/>
      <c r="IC74" s="105"/>
      <c r="ID74" s="105"/>
      <c r="IE74" s="105"/>
      <c r="IF74" s="105"/>
      <c r="IG74" s="105"/>
      <c r="IH74" s="105"/>
      <c r="II74" s="105"/>
      <c r="IJ74" s="105"/>
      <c r="IK74" s="105"/>
      <c r="IL74" s="105"/>
      <c r="IM74" s="105"/>
      <c r="IN74" s="105"/>
      <c r="IO74" s="105"/>
      <c r="IP74" s="105"/>
      <c r="IQ74" s="105"/>
      <c r="IR74" s="105"/>
      <c r="IS74" s="105"/>
      <c r="IT74" s="105"/>
      <c r="IU74" s="105"/>
      <c r="IV74" s="105"/>
      <c r="IW74" s="105"/>
      <c r="IX74" s="105"/>
      <c r="IY74" s="105"/>
      <c r="IZ74" s="105"/>
      <c r="JA74" s="105"/>
      <c r="JB74" s="105"/>
      <c r="JC74" s="105"/>
      <c r="JD74" s="105"/>
      <c r="JE74" s="105"/>
      <c r="JF74" s="105"/>
      <c r="JG74" s="105"/>
      <c r="JH74" s="105"/>
      <c r="JI74" s="105"/>
      <c r="JJ74" s="105"/>
      <c r="JK74" s="105"/>
      <c r="JL74" s="105"/>
      <c r="JM74" s="105"/>
      <c r="JN74" s="105"/>
      <c r="JO74" s="105"/>
      <c r="JP74" s="105"/>
      <c r="JQ74" s="105"/>
      <c r="JR74" s="105"/>
      <c r="JS74" s="105"/>
      <c r="JT74" s="105"/>
      <c r="JU74" s="105"/>
      <c r="JV74" s="105"/>
      <c r="JW74" s="105"/>
      <c r="JX74" s="105"/>
      <c r="JY74" s="105"/>
      <c r="JZ74" s="105"/>
      <c r="KA74" s="105"/>
      <c r="KB74" s="105"/>
      <c r="KC74" s="105"/>
      <c r="KD74" s="105"/>
      <c r="KE74" s="105"/>
      <c r="KF74" s="105"/>
      <c r="KG74" s="105"/>
      <c r="KH74" s="105"/>
      <c r="KI74" s="105"/>
      <c r="KJ74" s="105"/>
      <c r="KK74" s="105"/>
      <c r="KL74" s="105"/>
      <c r="KM74" s="105"/>
      <c r="KN74" s="105"/>
    </row>
    <row r="75" spans="1:300">
      <c r="A75" s="155" t="s">
        <v>275</v>
      </c>
      <c r="B75" s="158">
        <v>310</v>
      </c>
      <c r="C75" s="158">
        <f t="shared" si="0"/>
        <v>33</v>
      </c>
      <c r="D75" s="204">
        <v>3.5999999999999997E-2</v>
      </c>
      <c r="E75" s="158">
        <v>2247</v>
      </c>
      <c r="F75" s="158">
        <f t="shared" si="1"/>
        <v>3</v>
      </c>
      <c r="G75" s="204">
        <v>6.68869440971602E-2</v>
      </c>
      <c r="H75" s="209">
        <v>90</v>
      </c>
      <c r="I75" s="209">
        <f t="shared" si="2"/>
        <v>16</v>
      </c>
      <c r="J75" s="204">
        <v>5.1999999999999998E-2</v>
      </c>
      <c r="K75" s="155">
        <v>543</v>
      </c>
      <c r="L75" s="155">
        <f t="shared" si="3"/>
        <v>53</v>
      </c>
      <c r="M75" s="212">
        <v>0.27800000000000002</v>
      </c>
      <c r="N75" s="155">
        <v>664</v>
      </c>
      <c r="O75" s="157">
        <f t="shared" si="4"/>
        <v>9</v>
      </c>
      <c r="P75" s="204">
        <v>0.13200000000000001</v>
      </c>
      <c r="Q75" s="157">
        <v>1145</v>
      </c>
      <c r="R75" s="157">
        <f t="shared" si="5"/>
        <v>13</v>
      </c>
      <c r="S75" s="210">
        <v>6.7000000000000004E-2</v>
      </c>
      <c r="T75" s="121"/>
      <c r="U75" s="121"/>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c r="CX75" s="105"/>
      <c r="CY75" s="105"/>
      <c r="CZ75" s="105"/>
      <c r="DA75" s="105"/>
      <c r="DB75" s="105"/>
      <c r="DC75" s="105"/>
      <c r="DD75" s="105"/>
      <c r="DE75" s="105"/>
      <c r="DF75" s="105"/>
      <c r="DG75" s="105"/>
      <c r="DH75" s="105"/>
      <c r="DI75" s="105"/>
      <c r="DJ75" s="105"/>
      <c r="DK75" s="105"/>
      <c r="DL75" s="105"/>
      <c r="DM75" s="105"/>
      <c r="DN75" s="105"/>
      <c r="DO75" s="105"/>
      <c r="DP75" s="105"/>
      <c r="DQ75" s="105"/>
      <c r="DR75" s="105"/>
      <c r="DS75" s="105"/>
      <c r="DT75" s="105"/>
      <c r="DU75" s="105"/>
      <c r="DV75" s="105"/>
      <c r="DW75" s="105"/>
      <c r="DX75" s="105"/>
      <c r="DY75" s="105"/>
      <c r="DZ75" s="105"/>
      <c r="EA75" s="105"/>
      <c r="EB75" s="105"/>
      <c r="EC75" s="105"/>
      <c r="ED75" s="105"/>
      <c r="EE75" s="105"/>
      <c r="EF75" s="105"/>
      <c r="EG75" s="105"/>
      <c r="EH75" s="105"/>
      <c r="EI75" s="105"/>
      <c r="EJ75" s="105"/>
      <c r="EK75" s="105"/>
      <c r="EL75" s="105"/>
      <c r="EM75" s="105"/>
      <c r="EN75" s="105"/>
      <c r="EO75" s="105"/>
      <c r="EP75" s="105"/>
      <c r="EQ75" s="105"/>
      <c r="ER75" s="105"/>
      <c r="ES75" s="105"/>
      <c r="ET75" s="105"/>
      <c r="EU75" s="105"/>
      <c r="EV75" s="105"/>
      <c r="EW75" s="105"/>
      <c r="EX75" s="105"/>
      <c r="EY75" s="105"/>
      <c r="EZ75" s="105"/>
      <c r="FA75" s="105"/>
      <c r="FB75" s="105"/>
      <c r="FC75" s="105"/>
      <c r="FD75" s="105"/>
      <c r="FE75" s="105"/>
      <c r="FF75" s="105"/>
      <c r="FG75" s="105"/>
      <c r="FH75" s="105"/>
      <c r="FI75" s="105"/>
      <c r="FJ75" s="105"/>
      <c r="FK75" s="105"/>
      <c r="FL75" s="105"/>
      <c r="FM75" s="105"/>
      <c r="FN75" s="105"/>
      <c r="FO75" s="105"/>
      <c r="FP75" s="105"/>
      <c r="FQ75" s="105"/>
      <c r="FR75" s="105"/>
      <c r="FS75" s="105"/>
      <c r="FT75" s="105"/>
      <c r="FU75" s="105"/>
      <c r="FV75" s="105"/>
      <c r="FW75" s="105"/>
      <c r="FX75" s="105"/>
      <c r="FY75" s="105"/>
      <c r="FZ75" s="105"/>
      <c r="GA75" s="105"/>
      <c r="GB75" s="105"/>
      <c r="GC75" s="105"/>
      <c r="GD75" s="105"/>
      <c r="GE75" s="105"/>
      <c r="GF75" s="105"/>
      <c r="GG75" s="105"/>
      <c r="GH75" s="105"/>
      <c r="GI75" s="105"/>
      <c r="GJ75" s="105"/>
      <c r="GK75" s="105"/>
      <c r="GL75" s="105"/>
      <c r="GM75" s="105"/>
      <c r="GN75" s="105"/>
      <c r="GO75" s="105"/>
      <c r="GP75" s="105"/>
      <c r="GQ75" s="105"/>
      <c r="GR75" s="105"/>
      <c r="GS75" s="105"/>
      <c r="GT75" s="105"/>
      <c r="GU75" s="105"/>
      <c r="GV75" s="105"/>
      <c r="GW75" s="105"/>
      <c r="GX75" s="105"/>
      <c r="GY75" s="105"/>
      <c r="GZ75" s="105"/>
      <c r="HA75" s="105"/>
      <c r="HB75" s="105"/>
      <c r="HC75" s="105"/>
      <c r="HD75" s="105"/>
      <c r="HE75" s="105"/>
      <c r="HF75" s="105"/>
      <c r="HG75" s="105"/>
      <c r="HH75" s="105"/>
      <c r="HI75" s="105"/>
      <c r="HJ75" s="105"/>
      <c r="HK75" s="105"/>
      <c r="HL75" s="105"/>
      <c r="HM75" s="105"/>
      <c r="HN75" s="105"/>
      <c r="HO75" s="105"/>
      <c r="HP75" s="105"/>
      <c r="HQ75" s="105"/>
      <c r="HR75" s="105"/>
      <c r="HS75" s="105"/>
      <c r="HT75" s="105"/>
      <c r="HU75" s="105"/>
      <c r="HV75" s="105"/>
      <c r="HW75" s="105"/>
      <c r="HX75" s="105"/>
      <c r="HY75" s="105"/>
      <c r="HZ75" s="105"/>
      <c r="IA75" s="105"/>
      <c r="IB75" s="105"/>
      <c r="IC75" s="105"/>
      <c r="ID75" s="105"/>
      <c r="IE75" s="105"/>
      <c r="IF75" s="105"/>
      <c r="IG75" s="105"/>
      <c r="IH75" s="105"/>
      <c r="II75" s="105"/>
      <c r="IJ75" s="105"/>
      <c r="IK75" s="105"/>
      <c r="IL75" s="105"/>
      <c r="IM75" s="105"/>
      <c r="IN75" s="105"/>
      <c r="IO75" s="105"/>
      <c r="IP75" s="105"/>
      <c r="IQ75" s="105"/>
      <c r="IR75" s="105"/>
      <c r="IS75" s="105"/>
      <c r="IT75" s="105"/>
      <c r="IU75" s="105"/>
      <c r="IV75" s="105"/>
      <c r="IW75" s="105"/>
      <c r="IX75" s="105"/>
      <c r="IY75" s="105"/>
      <c r="IZ75" s="105"/>
      <c r="JA75" s="105"/>
      <c r="JB75" s="105"/>
      <c r="JC75" s="105"/>
      <c r="JD75" s="105"/>
      <c r="JE75" s="105"/>
      <c r="JF75" s="105"/>
      <c r="JG75" s="105"/>
      <c r="JH75" s="105"/>
      <c r="JI75" s="105"/>
      <c r="JJ75" s="105"/>
      <c r="JK75" s="105"/>
      <c r="JL75" s="105"/>
      <c r="JM75" s="105"/>
      <c r="JN75" s="105"/>
      <c r="JO75" s="105"/>
      <c r="JP75" s="105"/>
      <c r="JQ75" s="105"/>
      <c r="JR75" s="105"/>
      <c r="JS75" s="105"/>
      <c r="JT75" s="105"/>
      <c r="JU75" s="105"/>
      <c r="JV75" s="105"/>
      <c r="JW75" s="105"/>
      <c r="JX75" s="105"/>
      <c r="JY75" s="105"/>
      <c r="JZ75" s="105"/>
      <c r="KA75" s="105"/>
      <c r="KB75" s="105"/>
      <c r="KC75" s="105"/>
      <c r="KD75" s="105"/>
      <c r="KE75" s="105"/>
      <c r="KF75" s="105"/>
      <c r="KG75" s="105"/>
      <c r="KH75" s="105"/>
      <c r="KI75" s="105"/>
      <c r="KJ75" s="105"/>
      <c r="KK75" s="105"/>
      <c r="KL75" s="105"/>
      <c r="KM75" s="105"/>
      <c r="KN75" s="105"/>
    </row>
    <row r="76" spans="1:300">
      <c r="A76" s="155" t="s">
        <v>276</v>
      </c>
      <c r="B76" s="158">
        <v>1568</v>
      </c>
      <c r="C76" s="158">
        <f t="shared" si="0"/>
        <v>74</v>
      </c>
      <c r="D76" s="204">
        <v>6.6000000000000003E-2</v>
      </c>
      <c r="E76" s="158">
        <v>7450</v>
      </c>
      <c r="F76" s="158">
        <f t="shared" si="1"/>
        <v>17</v>
      </c>
      <c r="G76" s="204">
        <v>7.6020408163265302E-2</v>
      </c>
      <c r="H76" s="209">
        <v>575</v>
      </c>
      <c r="I76" s="209">
        <f t="shared" si="2"/>
        <v>17</v>
      </c>
      <c r="J76" s="204">
        <v>5.2999999999999999E-2</v>
      </c>
      <c r="K76" s="157">
        <v>2192</v>
      </c>
      <c r="L76" s="155">
        <f t="shared" si="3"/>
        <v>75</v>
      </c>
      <c r="M76" s="212">
        <v>0.34899999999999998</v>
      </c>
      <c r="N76" s="157">
        <v>1603</v>
      </c>
      <c r="O76" s="157">
        <f t="shared" si="4"/>
        <v>47</v>
      </c>
      <c r="P76" s="204">
        <v>0.183</v>
      </c>
      <c r="Q76" s="157">
        <v>4115</v>
      </c>
      <c r="R76" s="157">
        <f t="shared" si="5"/>
        <v>40</v>
      </c>
      <c r="S76" s="210">
        <v>8.2000000000000003E-2</v>
      </c>
      <c r="T76" s="121"/>
      <c r="U76" s="121"/>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c r="CX76" s="105"/>
      <c r="CY76" s="105"/>
      <c r="CZ76" s="105"/>
      <c r="DA76" s="105"/>
      <c r="DB76" s="105"/>
      <c r="DC76" s="105"/>
      <c r="DD76" s="105"/>
      <c r="DE76" s="105"/>
      <c r="DF76" s="105"/>
      <c r="DG76" s="105"/>
      <c r="DH76" s="105"/>
      <c r="DI76" s="105"/>
      <c r="DJ76" s="105"/>
      <c r="DK76" s="105"/>
      <c r="DL76" s="105"/>
      <c r="DM76" s="105"/>
      <c r="DN76" s="105"/>
      <c r="DO76" s="105"/>
      <c r="DP76" s="105"/>
      <c r="DQ76" s="105"/>
      <c r="DR76" s="105"/>
      <c r="DS76" s="105"/>
      <c r="DT76" s="105"/>
      <c r="DU76" s="105"/>
      <c r="DV76" s="105"/>
      <c r="DW76" s="105"/>
      <c r="DX76" s="105"/>
      <c r="DY76" s="105"/>
      <c r="DZ76" s="105"/>
      <c r="EA76" s="105"/>
      <c r="EB76" s="105"/>
      <c r="EC76" s="105"/>
      <c r="ED76" s="105"/>
      <c r="EE76" s="105"/>
      <c r="EF76" s="105"/>
      <c r="EG76" s="105"/>
      <c r="EH76" s="105"/>
      <c r="EI76" s="105"/>
      <c r="EJ76" s="105"/>
      <c r="EK76" s="105"/>
      <c r="EL76" s="105"/>
      <c r="EM76" s="105"/>
      <c r="EN76" s="105"/>
      <c r="EO76" s="105"/>
      <c r="EP76" s="105"/>
      <c r="EQ76" s="105"/>
      <c r="ER76" s="105"/>
      <c r="ES76" s="105"/>
      <c r="ET76" s="105"/>
      <c r="EU76" s="105"/>
      <c r="EV76" s="105"/>
      <c r="EW76" s="105"/>
      <c r="EX76" s="105"/>
      <c r="EY76" s="105"/>
      <c r="EZ76" s="105"/>
      <c r="FA76" s="105"/>
      <c r="FB76" s="105"/>
      <c r="FC76" s="105"/>
      <c r="FD76" s="105"/>
      <c r="FE76" s="105"/>
      <c r="FF76" s="105"/>
      <c r="FG76" s="105"/>
      <c r="FH76" s="105"/>
      <c r="FI76" s="105"/>
      <c r="FJ76" s="105"/>
      <c r="FK76" s="105"/>
      <c r="FL76" s="105"/>
      <c r="FM76" s="105"/>
      <c r="FN76" s="105"/>
      <c r="FO76" s="105"/>
      <c r="FP76" s="105"/>
      <c r="FQ76" s="105"/>
      <c r="FR76" s="105"/>
      <c r="FS76" s="105"/>
      <c r="FT76" s="105"/>
      <c r="FU76" s="105"/>
      <c r="FV76" s="105"/>
      <c r="FW76" s="105"/>
      <c r="FX76" s="105"/>
      <c r="FY76" s="105"/>
      <c r="FZ76" s="105"/>
      <c r="GA76" s="105"/>
      <c r="GB76" s="105"/>
      <c r="GC76" s="105"/>
      <c r="GD76" s="105"/>
      <c r="GE76" s="105"/>
      <c r="GF76" s="105"/>
      <c r="GG76" s="105"/>
      <c r="GH76" s="105"/>
      <c r="GI76" s="105"/>
      <c r="GJ76" s="105"/>
      <c r="GK76" s="105"/>
      <c r="GL76" s="105"/>
      <c r="GM76" s="105"/>
      <c r="GN76" s="105"/>
      <c r="GO76" s="105"/>
      <c r="GP76" s="105"/>
      <c r="GQ76" s="105"/>
      <c r="GR76" s="105"/>
      <c r="GS76" s="105"/>
      <c r="GT76" s="105"/>
      <c r="GU76" s="105"/>
      <c r="GV76" s="105"/>
      <c r="GW76" s="105"/>
      <c r="GX76" s="105"/>
      <c r="GY76" s="105"/>
      <c r="GZ76" s="105"/>
      <c r="HA76" s="105"/>
      <c r="HB76" s="105"/>
      <c r="HC76" s="105"/>
      <c r="HD76" s="105"/>
      <c r="HE76" s="105"/>
      <c r="HF76" s="105"/>
      <c r="HG76" s="105"/>
      <c r="HH76" s="105"/>
      <c r="HI76" s="105"/>
      <c r="HJ76" s="105"/>
      <c r="HK76" s="105"/>
      <c r="HL76" s="105"/>
      <c r="HM76" s="105"/>
      <c r="HN76" s="105"/>
      <c r="HO76" s="105"/>
      <c r="HP76" s="105"/>
      <c r="HQ76" s="105"/>
      <c r="HR76" s="105"/>
      <c r="HS76" s="105"/>
      <c r="HT76" s="105"/>
      <c r="HU76" s="105"/>
      <c r="HV76" s="105"/>
      <c r="HW76" s="105"/>
      <c r="HX76" s="105"/>
      <c r="HY76" s="105"/>
      <c r="HZ76" s="105"/>
      <c r="IA76" s="105"/>
      <c r="IB76" s="105"/>
      <c r="IC76" s="105"/>
      <c r="ID76" s="105"/>
      <c r="IE76" s="105"/>
      <c r="IF76" s="105"/>
      <c r="IG76" s="105"/>
      <c r="IH76" s="105"/>
      <c r="II76" s="105"/>
      <c r="IJ76" s="105"/>
      <c r="IK76" s="105"/>
      <c r="IL76" s="105"/>
      <c r="IM76" s="105"/>
      <c r="IN76" s="105"/>
      <c r="IO76" s="105"/>
      <c r="IP76" s="105"/>
      <c r="IQ76" s="105"/>
      <c r="IR76" s="105"/>
      <c r="IS76" s="105"/>
      <c r="IT76" s="105"/>
      <c r="IU76" s="105"/>
      <c r="IV76" s="105"/>
      <c r="IW76" s="105"/>
      <c r="IX76" s="105"/>
      <c r="IY76" s="105"/>
      <c r="IZ76" s="105"/>
      <c r="JA76" s="105"/>
      <c r="JB76" s="105"/>
      <c r="JC76" s="105"/>
      <c r="JD76" s="105"/>
      <c r="JE76" s="105"/>
      <c r="JF76" s="105"/>
      <c r="JG76" s="105"/>
      <c r="JH76" s="105"/>
      <c r="JI76" s="105"/>
      <c r="JJ76" s="105"/>
      <c r="JK76" s="105"/>
      <c r="JL76" s="105"/>
      <c r="JM76" s="105"/>
      <c r="JN76" s="105"/>
      <c r="JO76" s="105"/>
      <c r="JP76" s="105"/>
      <c r="JQ76" s="105"/>
      <c r="JR76" s="105"/>
      <c r="JS76" s="105"/>
      <c r="JT76" s="105"/>
      <c r="JU76" s="105"/>
      <c r="JV76" s="105"/>
      <c r="JW76" s="105"/>
      <c r="JX76" s="105"/>
      <c r="JY76" s="105"/>
      <c r="JZ76" s="105"/>
      <c r="KA76" s="105"/>
      <c r="KB76" s="105"/>
      <c r="KC76" s="105"/>
      <c r="KD76" s="105"/>
      <c r="KE76" s="105"/>
      <c r="KF76" s="105"/>
      <c r="KG76" s="105"/>
      <c r="KH76" s="105"/>
      <c r="KI76" s="105"/>
      <c r="KJ76" s="105"/>
      <c r="KK76" s="105"/>
      <c r="KL76" s="105"/>
      <c r="KM76" s="105"/>
      <c r="KN76" s="105"/>
    </row>
    <row r="77" spans="1:300">
      <c r="A77" s="155" t="s">
        <v>277</v>
      </c>
      <c r="B77" s="158">
        <v>193</v>
      </c>
      <c r="C77" s="158">
        <f t="shared" si="0"/>
        <v>79</v>
      </c>
      <c r="D77" s="204">
        <v>7.1999999999999995E-2</v>
      </c>
      <c r="E77" s="158">
        <v>1336</v>
      </c>
      <c r="F77" s="158">
        <f t="shared" si="1"/>
        <v>76</v>
      </c>
      <c r="G77" s="204">
        <v>0.10669222168982591</v>
      </c>
      <c r="H77" s="209">
        <v>42</v>
      </c>
      <c r="I77" s="209">
        <f t="shared" si="2"/>
        <v>62</v>
      </c>
      <c r="J77" s="204">
        <v>0.13500000000000001</v>
      </c>
      <c r="K77" s="155">
        <v>85</v>
      </c>
      <c r="L77" s="155">
        <f t="shared" si="3"/>
        <v>57</v>
      </c>
      <c r="M77" s="212">
        <v>0.28599999999999998</v>
      </c>
      <c r="N77" s="155">
        <v>412</v>
      </c>
      <c r="O77" s="157">
        <f t="shared" si="4"/>
        <v>66</v>
      </c>
      <c r="P77" s="204">
        <v>0.21</v>
      </c>
      <c r="Q77" s="155">
        <v>677</v>
      </c>
      <c r="R77" s="157">
        <f t="shared" si="5"/>
        <v>74</v>
      </c>
      <c r="S77" s="210">
        <v>0.106</v>
      </c>
      <c r="T77" s="121"/>
      <c r="U77" s="121"/>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105"/>
      <c r="CY77" s="105"/>
      <c r="CZ77" s="105"/>
      <c r="DA77" s="105"/>
      <c r="DB77" s="105"/>
      <c r="DC77" s="105"/>
      <c r="DD77" s="105"/>
      <c r="DE77" s="105"/>
      <c r="DF77" s="105"/>
      <c r="DG77" s="105"/>
      <c r="DH77" s="105"/>
      <c r="DI77" s="105"/>
      <c r="DJ77" s="105"/>
      <c r="DK77" s="105"/>
      <c r="DL77" s="105"/>
      <c r="DM77" s="105"/>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5"/>
      <c r="EL77" s="105"/>
      <c r="EM77" s="105"/>
      <c r="EN77" s="105"/>
      <c r="EO77" s="105"/>
      <c r="EP77" s="105"/>
      <c r="EQ77" s="105"/>
      <c r="ER77" s="105"/>
      <c r="ES77" s="105"/>
      <c r="ET77" s="105"/>
      <c r="EU77" s="105"/>
      <c r="EV77" s="105"/>
      <c r="EW77" s="105"/>
      <c r="EX77" s="105"/>
      <c r="EY77" s="105"/>
      <c r="EZ77" s="105"/>
      <c r="FA77" s="105"/>
      <c r="FB77" s="105"/>
      <c r="FC77" s="105"/>
      <c r="FD77" s="105"/>
      <c r="FE77" s="105"/>
      <c r="FF77" s="105"/>
      <c r="FG77" s="105"/>
      <c r="FH77" s="105"/>
      <c r="FI77" s="105"/>
      <c r="FJ77" s="105"/>
      <c r="FK77" s="105"/>
      <c r="FL77" s="105"/>
      <c r="FM77" s="105"/>
      <c r="FN77" s="105"/>
      <c r="FO77" s="105"/>
      <c r="FP77" s="105"/>
      <c r="FQ77" s="105"/>
      <c r="FR77" s="105"/>
      <c r="FS77" s="105"/>
      <c r="FT77" s="105"/>
      <c r="FU77" s="105"/>
      <c r="FV77" s="105"/>
      <c r="FW77" s="105"/>
      <c r="FX77" s="105"/>
      <c r="FY77" s="105"/>
      <c r="FZ77" s="105"/>
      <c r="GA77" s="105"/>
      <c r="GB77" s="105"/>
      <c r="GC77" s="105"/>
      <c r="GD77" s="105"/>
      <c r="GE77" s="105"/>
      <c r="GF77" s="105"/>
      <c r="GG77" s="105"/>
      <c r="GH77" s="105"/>
      <c r="GI77" s="105"/>
      <c r="GJ77" s="105"/>
      <c r="GK77" s="105"/>
      <c r="GL77" s="105"/>
      <c r="GM77" s="105"/>
      <c r="GN77" s="105"/>
      <c r="GO77" s="105"/>
      <c r="GP77" s="105"/>
      <c r="GQ77" s="105"/>
      <c r="GR77" s="105"/>
      <c r="GS77" s="105"/>
      <c r="GT77" s="105"/>
      <c r="GU77" s="105"/>
      <c r="GV77" s="105"/>
      <c r="GW77" s="105"/>
      <c r="GX77" s="105"/>
      <c r="GY77" s="105"/>
      <c r="GZ77" s="105"/>
      <c r="HA77" s="105"/>
      <c r="HB77" s="105"/>
      <c r="HC77" s="105"/>
      <c r="HD77" s="105"/>
      <c r="HE77" s="105"/>
      <c r="HF77" s="105"/>
      <c r="HG77" s="105"/>
      <c r="HH77" s="105"/>
      <c r="HI77" s="105"/>
      <c r="HJ77" s="105"/>
      <c r="HK77" s="105"/>
      <c r="HL77" s="105"/>
      <c r="HM77" s="105"/>
      <c r="HN77" s="105"/>
      <c r="HO77" s="105"/>
      <c r="HP77" s="105"/>
      <c r="HQ77" s="105"/>
      <c r="HR77" s="105"/>
      <c r="HS77" s="105"/>
      <c r="HT77" s="105"/>
      <c r="HU77" s="105"/>
      <c r="HV77" s="105"/>
      <c r="HW77" s="105"/>
      <c r="HX77" s="105"/>
      <c r="HY77" s="105"/>
      <c r="HZ77" s="105"/>
      <c r="IA77" s="105"/>
      <c r="IB77" s="105"/>
      <c r="IC77" s="105"/>
      <c r="ID77" s="105"/>
      <c r="IE77" s="105"/>
      <c r="IF77" s="105"/>
      <c r="IG77" s="105"/>
      <c r="IH77" s="105"/>
      <c r="II77" s="105"/>
      <c r="IJ77" s="105"/>
      <c r="IK77" s="105"/>
      <c r="IL77" s="105"/>
      <c r="IM77" s="105"/>
      <c r="IN77" s="105"/>
      <c r="IO77" s="105"/>
      <c r="IP77" s="105"/>
      <c r="IQ77" s="105"/>
      <c r="IR77" s="105"/>
      <c r="IS77" s="105"/>
      <c r="IT77" s="105"/>
      <c r="IU77" s="105"/>
      <c r="IV77" s="105"/>
      <c r="IW77" s="105"/>
      <c r="IX77" s="105"/>
      <c r="IY77" s="105"/>
      <c r="IZ77" s="105"/>
      <c r="JA77" s="105"/>
      <c r="JB77" s="105"/>
      <c r="JC77" s="105"/>
      <c r="JD77" s="105"/>
      <c r="JE77" s="105"/>
      <c r="JF77" s="105"/>
      <c r="JG77" s="105"/>
      <c r="JH77" s="105"/>
      <c r="JI77" s="105"/>
      <c r="JJ77" s="105"/>
      <c r="JK77" s="105"/>
      <c r="JL77" s="105"/>
      <c r="JM77" s="105"/>
      <c r="JN77" s="105"/>
      <c r="JO77" s="105"/>
      <c r="JP77" s="105"/>
      <c r="JQ77" s="105"/>
      <c r="JR77" s="105"/>
      <c r="JS77" s="105"/>
      <c r="JT77" s="105"/>
      <c r="JU77" s="105"/>
      <c r="JV77" s="105"/>
      <c r="JW77" s="105"/>
      <c r="JX77" s="105"/>
      <c r="JY77" s="105"/>
      <c r="JZ77" s="105"/>
      <c r="KA77" s="105"/>
      <c r="KB77" s="105"/>
      <c r="KC77" s="105"/>
      <c r="KD77" s="105"/>
      <c r="KE77" s="105"/>
      <c r="KF77" s="105"/>
      <c r="KG77" s="105"/>
      <c r="KH77" s="105"/>
      <c r="KI77" s="105"/>
      <c r="KJ77" s="105"/>
      <c r="KK77" s="105"/>
      <c r="KL77" s="105"/>
      <c r="KM77" s="105"/>
      <c r="KN77" s="105"/>
    </row>
    <row r="78" spans="1:300">
      <c r="A78" s="155" t="s">
        <v>278</v>
      </c>
      <c r="B78" s="158">
        <v>243</v>
      </c>
      <c r="C78" s="158">
        <f t="shared" si="0"/>
        <v>10</v>
      </c>
      <c r="D78" s="204">
        <v>2.3E-2</v>
      </c>
      <c r="E78" s="158">
        <v>4321</v>
      </c>
      <c r="F78" s="158">
        <f t="shared" si="1"/>
        <v>53</v>
      </c>
      <c r="G78" s="204">
        <v>9.5035960146919743E-2</v>
      </c>
      <c r="H78" s="209">
        <v>199</v>
      </c>
      <c r="I78" s="209">
        <f t="shared" si="2"/>
        <v>79</v>
      </c>
      <c r="J78" s="204">
        <v>0.20899999999999999</v>
      </c>
      <c r="K78" s="155">
        <v>508</v>
      </c>
      <c r="L78" s="155">
        <f t="shared" si="3"/>
        <v>47</v>
      </c>
      <c r="M78" s="212">
        <v>0.247</v>
      </c>
      <c r="N78" s="157">
        <v>1105</v>
      </c>
      <c r="O78" s="157">
        <f t="shared" si="4"/>
        <v>18</v>
      </c>
      <c r="P78" s="204">
        <v>0.152</v>
      </c>
      <c r="Q78" s="157">
        <v>1919</v>
      </c>
      <c r="R78" s="157">
        <f t="shared" si="5"/>
        <v>47</v>
      </c>
      <c r="S78" s="210">
        <v>8.4000000000000005E-2</v>
      </c>
      <c r="T78" s="121"/>
      <c r="U78" s="121"/>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105"/>
      <c r="CY78" s="105"/>
      <c r="CZ78" s="105"/>
      <c r="DA78" s="105"/>
      <c r="DB78" s="105"/>
      <c r="DC78" s="105"/>
      <c r="DD78" s="105"/>
      <c r="DE78" s="105"/>
      <c r="DF78" s="105"/>
      <c r="DG78" s="105"/>
      <c r="DH78" s="105"/>
      <c r="DI78" s="105"/>
      <c r="DJ78" s="105"/>
      <c r="DK78" s="105"/>
      <c r="DL78" s="105"/>
      <c r="DM78" s="105"/>
      <c r="DN78" s="105"/>
      <c r="DO78" s="105"/>
      <c r="DP78" s="105"/>
      <c r="DQ78" s="105"/>
      <c r="DR78" s="105"/>
      <c r="DS78" s="105"/>
      <c r="DT78" s="105"/>
      <c r="DU78" s="105"/>
      <c r="DV78" s="105"/>
      <c r="DW78" s="105"/>
      <c r="DX78" s="105"/>
      <c r="DY78" s="105"/>
      <c r="DZ78" s="105"/>
      <c r="EA78" s="105"/>
      <c r="EB78" s="105"/>
      <c r="EC78" s="105"/>
      <c r="ED78" s="105"/>
      <c r="EE78" s="105"/>
      <c r="EF78" s="105"/>
      <c r="EG78" s="105"/>
      <c r="EH78" s="105"/>
      <c r="EI78" s="105"/>
      <c r="EJ78" s="105"/>
      <c r="EK78" s="105"/>
      <c r="EL78" s="105"/>
      <c r="EM78" s="105"/>
      <c r="EN78" s="105"/>
      <c r="EO78" s="105"/>
      <c r="EP78" s="105"/>
      <c r="EQ78" s="105"/>
      <c r="ER78" s="105"/>
      <c r="ES78" s="105"/>
      <c r="ET78" s="105"/>
      <c r="EU78" s="105"/>
      <c r="EV78" s="105"/>
      <c r="EW78" s="105"/>
      <c r="EX78" s="105"/>
      <c r="EY78" s="105"/>
      <c r="EZ78" s="105"/>
      <c r="FA78" s="105"/>
      <c r="FB78" s="105"/>
      <c r="FC78" s="105"/>
      <c r="FD78" s="105"/>
      <c r="FE78" s="105"/>
      <c r="FF78" s="105"/>
      <c r="FG78" s="105"/>
      <c r="FH78" s="105"/>
      <c r="FI78" s="105"/>
      <c r="FJ78" s="105"/>
      <c r="FK78" s="105"/>
      <c r="FL78" s="105"/>
      <c r="FM78" s="105"/>
      <c r="FN78" s="105"/>
      <c r="FO78" s="105"/>
      <c r="FP78" s="105"/>
      <c r="FQ78" s="105"/>
      <c r="FR78" s="105"/>
      <c r="FS78" s="105"/>
      <c r="FT78" s="105"/>
      <c r="FU78" s="105"/>
      <c r="FV78" s="105"/>
      <c r="FW78" s="105"/>
      <c r="FX78" s="105"/>
      <c r="FY78" s="105"/>
      <c r="FZ78" s="105"/>
      <c r="GA78" s="105"/>
      <c r="GB78" s="105"/>
      <c r="GC78" s="105"/>
      <c r="GD78" s="105"/>
      <c r="GE78" s="105"/>
      <c r="GF78" s="105"/>
      <c r="GG78" s="105"/>
      <c r="GH78" s="105"/>
      <c r="GI78" s="105"/>
      <c r="GJ78" s="105"/>
      <c r="GK78" s="105"/>
      <c r="GL78" s="105"/>
      <c r="GM78" s="105"/>
      <c r="GN78" s="105"/>
      <c r="GO78" s="105"/>
      <c r="GP78" s="105"/>
      <c r="GQ78" s="105"/>
      <c r="GR78" s="105"/>
      <c r="GS78" s="105"/>
      <c r="GT78" s="105"/>
      <c r="GU78" s="105"/>
      <c r="GV78" s="105"/>
      <c r="GW78" s="105"/>
      <c r="GX78" s="105"/>
      <c r="GY78" s="105"/>
      <c r="GZ78" s="105"/>
      <c r="HA78" s="105"/>
      <c r="HB78" s="105"/>
      <c r="HC78" s="105"/>
      <c r="HD78" s="105"/>
      <c r="HE78" s="105"/>
      <c r="HF78" s="105"/>
      <c r="HG78" s="105"/>
      <c r="HH78" s="105"/>
      <c r="HI78" s="105"/>
      <c r="HJ78" s="105"/>
      <c r="HK78" s="105"/>
      <c r="HL78" s="105"/>
      <c r="HM78" s="105"/>
      <c r="HN78" s="105"/>
      <c r="HO78" s="105"/>
      <c r="HP78" s="105"/>
      <c r="HQ78" s="105"/>
      <c r="HR78" s="105"/>
      <c r="HS78" s="105"/>
      <c r="HT78" s="105"/>
      <c r="HU78" s="105"/>
      <c r="HV78" s="105"/>
      <c r="HW78" s="105"/>
      <c r="HX78" s="105"/>
      <c r="HY78" s="105"/>
      <c r="HZ78" s="105"/>
      <c r="IA78" s="105"/>
      <c r="IB78" s="105"/>
      <c r="IC78" s="105"/>
      <c r="ID78" s="105"/>
      <c r="IE78" s="105"/>
      <c r="IF78" s="105"/>
      <c r="IG78" s="105"/>
      <c r="IH78" s="105"/>
      <c r="II78" s="105"/>
      <c r="IJ78" s="105"/>
      <c r="IK78" s="105"/>
      <c r="IL78" s="105"/>
      <c r="IM78" s="105"/>
      <c r="IN78" s="105"/>
      <c r="IO78" s="105"/>
      <c r="IP78" s="105"/>
      <c r="IQ78" s="105"/>
      <c r="IR78" s="105"/>
      <c r="IS78" s="105"/>
      <c r="IT78" s="105"/>
      <c r="IU78" s="105"/>
      <c r="IV78" s="105"/>
      <c r="IW78" s="105"/>
      <c r="IX78" s="105"/>
      <c r="IY78" s="105"/>
      <c r="IZ78" s="105"/>
      <c r="JA78" s="105"/>
      <c r="JB78" s="105"/>
      <c r="JC78" s="105"/>
      <c r="JD78" s="105"/>
      <c r="JE78" s="105"/>
      <c r="JF78" s="105"/>
      <c r="JG78" s="105"/>
      <c r="JH78" s="105"/>
      <c r="JI78" s="105"/>
      <c r="JJ78" s="105"/>
      <c r="JK78" s="105"/>
      <c r="JL78" s="105"/>
      <c r="JM78" s="105"/>
      <c r="JN78" s="105"/>
      <c r="JO78" s="105"/>
      <c r="JP78" s="105"/>
      <c r="JQ78" s="105"/>
      <c r="JR78" s="105"/>
      <c r="JS78" s="105"/>
      <c r="JT78" s="105"/>
      <c r="JU78" s="105"/>
      <c r="JV78" s="105"/>
      <c r="JW78" s="105"/>
      <c r="JX78" s="105"/>
      <c r="JY78" s="105"/>
      <c r="JZ78" s="105"/>
      <c r="KA78" s="105"/>
      <c r="KB78" s="105"/>
      <c r="KC78" s="105"/>
      <c r="KD78" s="105"/>
      <c r="KE78" s="105"/>
      <c r="KF78" s="105"/>
      <c r="KG78" s="105"/>
      <c r="KH78" s="105"/>
      <c r="KI78" s="105"/>
      <c r="KJ78" s="105"/>
      <c r="KK78" s="105"/>
      <c r="KL78" s="105"/>
      <c r="KM78" s="105"/>
      <c r="KN78" s="105"/>
    </row>
    <row r="79" spans="1:300">
      <c r="A79" s="155" t="s">
        <v>279</v>
      </c>
      <c r="B79" s="158">
        <v>2215</v>
      </c>
      <c r="C79" s="158">
        <f t="shared" si="0"/>
        <v>33</v>
      </c>
      <c r="D79" s="204">
        <v>3.5999999999999997E-2</v>
      </c>
      <c r="E79" s="158">
        <v>14275</v>
      </c>
      <c r="F79" s="158">
        <f t="shared" si="1"/>
        <v>7</v>
      </c>
      <c r="G79" s="204">
        <v>7.0344453752525501E-2</v>
      </c>
      <c r="H79" s="209">
        <v>3577</v>
      </c>
      <c r="I79" s="209">
        <f t="shared" si="2"/>
        <v>32</v>
      </c>
      <c r="J79" s="204">
        <v>8.8999999999999996E-2</v>
      </c>
      <c r="K79" s="157">
        <v>2930</v>
      </c>
      <c r="L79" s="155">
        <f t="shared" si="3"/>
        <v>28</v>
      </c>
      <c r="M79" s="212">
        <v>0.14000000000000001</v>
      </c>
      <c r="N79" s="157">
        <v>3770</v>
      </c>
      <c r="O79" s="157">
        <f t="shared" si="4"/>
        <v>16</v>
      </c>
      <c r="P79" s="204">
        <v>0.14899999999999999</v>
      </c>
      <c r="Q79" s="157">
        <v>6743</v>
      </c>
      <c r="R79" s="157">
        <f t="shared" si="5"/>
        <v>9</v>
      </c>
      <c r="S79" s="210">
        <v>6.4000000000000001E-2</v>
      </c>
      <c r="T79" s="121"/>
      <c r="U79" s="121"/>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c r="GF79" s="105"/>
      <c r="GG79" s="105"/>
      <c r="GH79" s="105"/>
      <c r="GI79" s="105"/>
      <c r="GJ79" s="105"/>
      <c r="GK79" s="105"/>
      <c r="GL79" s="105"/>
      <c r="GM79" s="105"/>
      <c r="GN79" s="105"/>
      <c r="GO79" s="105"/>
      <c r="GP79" s="105"/>
      <c r="GQ79" s="105"/>
      <c r="GR79" s="105"/>
      <c r="GS79" s="105"/>
      <c r="GT79" s="105"/>
      <c r="GU79" s="105"/>
      <c r="GV79" s="105"/>
      <c r="GW79" s="105"/>
      <c r="GX79" s="105"/>
      <c r="GY79" s="105"/>
      <c r="GZ79" s="105"/>
      <c r="HA79" s="105"/>
      <c r="HB79" s="105"/>
      <c r="HC79" s="105"/>
      <c r="HD79" s="105"/>
      <c r="HE79" s="105"/>
      <c r="HF79" s="105"/>
      <c r="HG79" s="105"/>
      <c r="HH79" s="105"/>
      <c r="HI79" s="105"/>
      <c r="HJ79" s="105"/>
      <c r="HK79" s="105"/>
      <c r="HL79" s="105"/>
      <c r="HM79" s="105"/>
      <c r="HN79" s="105"/>
      <c r="HO79" s="105"/>
      <c r="HP79" s="105"/>
      <c r="HQ79" s="105"/>
      <c r="HR79" s="105"/>
      <c r="HS79" s="105"/>
      <c r="HT79" s="105"/>
      <c r="HU79" s="105"/>
      <c r="HV79" s="105"/>
      <c r="HW79" s="105"/>
      <c r="HX79" s="105"/>
      <c r="HY79" s="105"/>
      <c r="HZ79" s="105"/>
      <c r="IA79" s="105"/>
      <c r="IB79" s="105"/>
      <c r="IC79" s="105"/>
      <c r="ID79" s="105"/>
      <c r="IE79" s="105"/>
      <c r="IF79" s="105"/>
      <c r="IG79" s="105"/>
      <c r="IH79" s="105"/>
      <c r="II79" s="105"/>
      <c r="IJ79" s="105"/>
      <c r="IK79" s="105"/>
      <c r="IL79" s="105"/>
      <c r="IM79" s="105"/>
      <c r="IN79" s="105"/>
      <c r="IO79" s="105"/>
      <c r="IP79" s="105"/>
      <c r="IQ79" s="105"/>
      <c r="IR79" s="105"/>
      <c r="IS79" s="105"/>
      <c r="IT79" s="105"/>
      <c r="IU79" s="105"/>
      <c r="IV79" s="105"/>
      <c r="IW79" s="105"/>
      <c r="IX79" s="105"/>
      <c r="IY79" s="105"/>
      <c r="IZ79" s="105"/>
      <c r="JA79" s="105"/>
      <c r="JB79" s="105"/>
      <c r="JC79" s="105"/>
      <c r="JD79" s="105"/>
      <c r="JE79" s="105"/>
      <c r="JF79" s="105"/>
      <c r="JG79" s="105"/>
      <c r="JH79" s="105"/>
      <c r="JI79" s="105"/>
      <c r="JJ79" s="105"/>
      <c r="JK79" s="105"/>
      <c r="JL79" s="105"/>
      <c r="JM79" s="105"/>
      <c r="JN79" s="105"/>
      <c r="JO79" s="105"/>
      <c r="JP79" s="105"/>
      <c r="JQ79" s="105"/>
      <c r="JR79" s="105"/>
      <c r="JS79" s="105"/>
      <c r="JT79" s="105"/>
      <c r="JU79" s="105"/>
      <c r="JV79" s="105"/>
      <c r="JW79" s="105"/>
      <c r="JX79" s="105"/>
      <c r="JY79" s="105"/>
      <c r="JZ79" s="105"/>
      <c r="KA79" s="105"/>
      <c r="KB79" s="105"/>
      <c r="KC79" s="105"/>
      <c r="KD79" s="105"/>
      <c r="KE79" s="105"/>
      <c r="KF79" s="105"/>
      <c r="KG79" s="105"/>
      <c r="KH79" s="105"/>
      <c r="KI79" s="105"/>
      <c r="KJ79" s="105"/>
      <c r="KK79" s="105"/>
      <c r="KL79" s="105"/>
      <c r="KM79" s="105"/>
      <c r="KN79" s="105"/>
    </row>
    <row r="80" spans="1:300">
      <c r="A80" s="155" t="s">
        <v>280</v>
      </c>
      <c r="B80" s="158">
        <v>106</v>
      </c>
      <c r="C80" s="158">
        <f t="shared" si="0"/>
        <v>81</v>
      </c>
      <c r="D80" s="204">
        <v>7.8E-2</v>
      </c>
      <c r="E80" s="158">
        <v>462</v>
      </c>
      <c r="F80" s="158">
        <f t="shared" si="1"/>
        <v>10</v>
      </c>
      <c r="G80" s="204">
        <v>7.2334429309534987E-2</v>
      </c>
      <c r="H80" s="209">
        <v>8</v>
      </c>
      <c r="I80" s="209">
        <f t="shared" si="2"/>
        <v>32</v>
      </c>
      <c r="J80" s="204">
        <v>8.8999999999999996E-2</v>
      </c>
      <c r="K80" s="155">
        <v>10</v>
      </c>
      <c r="L80" s="155">
        <f t="shared" si="3"/>
        <v>95</v>
      </c>
      <c r="M80" s="212">
        <v>1</v>
      </c>
      <c r="N80" s="155">
        <v>60</v>
      </c>
      <c r="O80" s="157">
        <f t="shared" si="4"/>
        <v>6</v>
      </c>
      <c r="P80" s="204">
        <v>0.11799999999999999</v>
      </c>
      <c r="Q80" s="155">
        <v>267</v>
      </c>
      <c r="R80" s="157">
        <f t="shared" si="5"/>
        <v>44</v>
      </c>
      <c r="S80" s="210">
        <v>8.3000000000000004E-2</v>
      </c>
      <c r="T80" s="121"/>
      <c r="U80" s="121"/>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c r="GF80" s="105"/>
      <c r="GG80" s="105"/>
      <c r="GH80" s="105"/>
      <c r="GI80" s="105"/>
      <c r="GJ80" s="105"/>
      <c r="GK80" s="105"/>
      <c r="GL80" s="105"/>
      <c r="GM80" s="105"/>
      <c r="GN80" s="105"/>
      <c r="GO80" s="105"/>
      <c r="GP80" s="105"/>
      <c r="GQ80" s="105"/>
      <c r="GR80" s="105"/>
      <c r="GS80" s="105"/>
      <c r="GT80" s="105"/>
      <c r="GU80" s="105"/>
      <c r="GV80" s="105"/>
      <c r="GW80" s="105"/>
      <c r="GX80" s="105"/>
      <c r="GY80" s="105"/>
      <c r="GZ80" s="105"/>
      <c r="HA80" s="105"/>
      <c r="HB80" s="105"/>
      <c r="HC80" s="105"/>
      <c r="HD80" s="105"/>
      <c r="HE80" s="105"/>
      <c r="HF80" s="105"/>
      <c r="HG80" s="105"/>
      <c r="HH80" s="105"/>
      <c r="HI80" s="105"/>
      <c r="HJ80" s="105"/>
      <c r="HK80" s="105"/>
      <c r="HL80" s="105"/>
      <c r="HM80" s="105"/>
      <c r="HN80" s="105"/>
      <c r="HO80" s="105"/>
      <c r="HP80" s="105"/>
      <c r="HQ80" s="105"/>
      <c r="HR80" s="105"/>
      <c r="HS80" s="105"/>
      <c r="HT80" s="105"/>
      <c r="HU80" s="105"/>
      <c r="HV80" s="105"/>
      <c r="HW80" s="105"/>
      <c r="HX80" s="105"/>
      <c r="HY80" s="105"/>
      <c r="HZ80" s="105"/>
      <c r="IA80" s="105"/>
      <c r="IB80" s="105"/>
      <c r="IC80" s="105"/>
      <c r="ID80" s="105"/>
      <c r="IE80" s="105"/>
      <c r="IF80" s="105"/>
      <c r="IG80" s="105"/>
      <c r="IH80" s="105"/>
      <c r="II80" s="105"/>
      <c r="IJ80" s="105"/>
      <c r="IK80" s="105"/>
      <c r="IL80" s="105"/>
      <c r="IM80" s="105"/>
      <c r="IN80" s="105"/>
      <c r="IO80" s="105"/>
      <c r="IP80" s="105"/>
      <c r="IQ80" s="105"/>
      <c r="IR80" s="105"/>
      <c r="IS80" s="105"/>
      <c r="IT80" s="105"/>
      <c r="IU80" s="105"/>
      <c r="IV80" s="105"/>
      <c r="IW80" s="105"/>
      <c r="IX80" s="105"/>
      <c r="IY80" s="105"/>
      <c r="IZ80" s="105"/>
      <c r="JA80" s="105"/>
      <c r="JB80" s="105"/>
      <c r="JC80" s="105"/>
      <c r="JD80" s="105"/>
      <c r="JE80" s="105"/>
      <c r="JF80" s="105"/>
      <c r="JG80" s="105"/>
      <c r="JH80" s="105"/>
      <c r="JI80" s="105"/>
      <c r="JJ80" s="105"/>
      <c r="JK80" s="105"/>
      <c r="JL80" s="105"/>
      <c r="JM80" s="105"/>
      <c r="JN80" s="105"/>
      <c r="JO80" s="105"/>
      <c r="JP80" s="105"/>
      <c r="JQ80" s="105"/>
      <c r="JR80" s="105"/>
      <c r="JS80" s="105"/>
      <c r="JT80" s="105"/>
      <c r="JU80" s="105"/>
      <c r="JV80" s="105"/>
      <c r="JW80" s="105"/>
      <c r="JX80" s="105"/>
      <c r="JY80" s="105"/>
      <c r="JZ80" s="105"/>
      <c r="KA80" s="105"/>
      <c r="KB80" s="105"/>
      <c r="KC80" s="105"/>
      <c r="KD80" s="105"/>
      <c r="KE80" s="105"/>
      <c r="KF80" s="105"/>
      <c r="KG80" s="105"/>
      <c r="KH80" s="105"/>
      <c r="KI80" s="105"/>
      <c r="KJ80" s="105"/>
      <c r="KK80" s="105"/>
      <c r="KL80" s="105"/>
      <c r="KM80" s="105"/>
      <c r="KN80" s="105"/>
    </row>
    <row r="81" spans="1:300">
      <c r="A81" s="155" t="s">
        <v>281</v>
      </c>
      <c r="B81" s="158">
        <v>122</v>
      </c>
      <c r="C81" s="158">
        <f t="shared" si="0"/>
        <v>19</v>
      </c>
      <c r="D81" s="204">
        <v>2.9000000000000001E-2</v>
      </c>
      <c r="E81" s="158">
        <v>2056</v>
      </c>
      <c r="F81" s="158">
        <f t="shared" si="1"/>
        <v>84</v>
      </c>
      <c r="G81" s="204">
        <v>0.11084753073107613</v>
      </c>
      <c r="H81" s="209">
        <v>9</v>
      </c>
      <c r="I81" s="209">
        <f t="shared" si="2"/>
        <v>93</v>
      </c>
      <c r="J81" s="204">
        <v>1</v>
      </c>
      <c r="K81" s="155">
        <v>35</v>
      </c>
      <c r="L81" s="155">
        <f t="shared" si="3"/>
        <v>32</v>
      </c>
      <c r="M81" s="212">
        <v>0.16800000000000001</v>
      </c>
      <c r="N81" s="155">
        <v>736</v>
      </c>
      <c r="O81" s="157">
        <f t="shared" si="4"/>
        <v>47</v>
      </c>
      <c r="P81" s="204">
        <v>0.183</v>
      </c>
      <c r="Q81" s="157">
        <v>1072</v>
      </c>
      <c r="R81" s="157">
        <f t="shared" si="5"/>
        <v>82</v>
      </c>
      <c r="S81" s="210">
        <v>0.113</v>
      </c>
      <c r="T81" s="121"/>
      <c r="U81" s="121"/>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105"/>
      <c r="CY81" s="105"/>
      <c r="CZ81" s="105"/>
      <c r="DA81" s="105"/>
      <c r="DB81" s="105"/>
      <c r="DC81" s="105"/>
      <c r="DD81" s="105"/>
      <c r="DE81" s="105"/>
      <c r="DF81" s="105"/>
      <c r="DG81" s="105"/>
      <c r="DH81" s="105"/>
      <c r="DI81" s="105"/>
      <c r="DJ81" s="105"/>
      <c r="DK81" s="105"/>
      <c r="DL81" s="105"/>
      <c r="DM81" s="105"/>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5"/>
      <c r="EL81" s="105"/>
      <c r="EM81" s="105"/>
      <c r="EN81" s="105"/>
      <c r="EO81" s="105"/>
      <c r="EP81" s="105"/>
      <c r="EQ81" s="105"/>
      <c r="ER81" s="105"/>
      <c r="ES81" s="105"/>
      <c r="ET81" s="105"/>
      <c r="EU81" s="105"/>
      <c r="EV81" s="105"/>
      <c r="EW81" s="105"/>
      <c r="EX81" s="105"/>
      <c r="EY81" s="105"/>
      <c r="EZ81" s="105"/>
      <c r="FA81" s="105"/>
      <c r="FB81" s="105"/>
      <c r="FC81" s="105"/>
      <c r="FD81" s="105"/>
      <c r="FE81" s="105"/>
      <c r="FF81" s="105"/>
      <c r="FG81" s="105"/>
      <c r="FH81" s="105"/>
      <c r="FI81" s="105"/>
      <c r="FJ81" s="105"/>
      <c r="FK81" s="105"/>
      <c r="FL81" s="105"/>
      <c r="FM81" s="105"/>
      <c r="FN81" s="105"/>
      <c r="FO81" s="105"/>
      <c r="FP81" s="105"/>
      <c r="FQ81" s="105"/>
      <c r="FR81" s="105"/>
      <c r="FS81" s="105"/>
      <c r="FT81" s="105"/>
      <c r="FU81" s="105"/>
      <c r="FV81" s="105"/>
      <c r="FW81" s="105"/>
      <c r="FX81" s="105"/>
      <c r="FY81" s="105"/>
      <c r="FZ81" s="105"/>
      <c r="GA81" s="105"/>
      <c r="GB81" s="105"/>
      <c r="GC81" s="105"/>
      <c r="GD81" s="105"/>
      <c r="GE81" s="105"/>
      <c r="GF81" s="105"/>
      <c r="GG81" s="105"/>
      <c r="GH81" s="105"/>
      <c r="GI81" s="105"/>
      <c r="GJ81" s="105"/>
      <c r="GK81" s="105"/>
      <c r="GL81" s="105"/>
      <c r="GM81" s="105"/>
      <c r="GN81" s="105"/>
      <c r="GO81" s="105"/>
      <c r="GP81" s="105"/>
      <c r="GQ81" s="105"/>
      <c r="GR81" s="105"/>
      <c r="GS81" s="105"/>
      <c r="GT81" s="105"/>
      <c r="GU81" s="105"/>
      <c r="GV81" s="105"/>
      <c r="GW81" s="105"/>
      <c r="GX81" s="105"/>
      <c r="GY81" s="105"/>
      <c r="GZ81" s="105"/>
      <c r="HA81" s="105"/>
      <c r="HB81" s="105"/>
      <c r="HC81" s="105"/>
      <c r="HD81" s="105"/>
      <c r="HE81" s="105"/>
      <c r="HF81" s="105"/>
      <c r="HG81" s="105"/>
      <c r="HH81" s="105"/>
      <c r="HI81" s="105"/>
      <c r="HJ81" s="105"/>
      <c r="HK81" s="105"/>
      <c r="HL81" s="105"/>
      <c r="HM81" s="105"/>
      <c r="HN81" s="105"/>
      <c r="HO81" s="105"/>
      <c r="HP81" s="105"/>
      <c r="HQ81" s="105"/>
      <c r="HR81" s="105"/>
      <c r="HS81" s="105"/>
      <c r="HT81" s="105"/>
      <c r="HU81" s="105"/>
      <c r="HV81" s="105"/>
      <c r="HW81" s="105"/>
      <c r="HX81" s="105"/>
      <c r="HY81" s="105"/>
      <c r="HZ81" s="105"/>
      <c r="IA81" s="105"/>
      <c r="IB81" s="105"/>
      <c r="IC81" s="105"/>
      <c r="ID81" s="105"/>
      <c r="IE81" s="105"/>
      <c r="IF81" s="105"/>
      <c r="IG81" s="105"/>
      <c r="IH81" s="105"/>
      <c r="II81" s="105"/>
      <c r="IJ81" s="105"/>
      <c r="IK81" s="105"/>
      <c r="IL81" s="105"/>
      <c r="IM81" s="105"/>
      <c r="IN81" s="105"/>
      <c r="IO81" s="105"/>
      <c r="IP81" s="105"/>
      <c r="IQ81" s="105"/>
      <c r="IR81" s="105"/>
      <c r="IS81" s="105"/>
      <c r="IT81" s="105"/>
      <c r="IU81" s="105"/>
      <c r="IV81" s="105"/>
      <c r="IW81" s="105"/>
      <c r="IX81" s="105"/>
      <c r="IY81" s="105"/>
      <c r="IZ81" s="105"/>
      <c r="JA81" s="105"/>
      <c r="JB81" s="105"/>
      <c r="JC81" s="105"/>
      <c r="JD81" s="105"/>
      <c r="JE81" s="105"/>
      <c r="JF81" s="105"/>
      <c r="JG81" s="105"/>
      <c r="JH81" s="105"/>
      <c r="JI81" s="105"/>
      <c r="JJ81" s="105"/>
      <c r="JK81" s="105"/>
      <c r="JL81" s="105"/>
      <c r="JM81" s="105"/>
      <c r="JN81" s="105"/>
      <c r="JO81" s="105"/>
      <c r="JP81" s="105"/>
      <c r="JQ81" s="105"/>
      <c r="JR81" s="105"/>
      <c r="JS81" s="105"/>
      <c r="JT81" s="105"/>
      <c r="JU81" s="105"/>
      <c r="JV81" s="105"/>
      <c r="JW81" s="105"/>
      <c r="JX81" s="105"/>
      <c r="JY81" s="105"/>
      <c r="JZ81" s="105"/>
      <c r="KA81" s="105"/>
      <c r="KB81" s="105"/>
      <c r="KC81" s="105"/>
      <c r="KD81" s="105"/>
      <c r="KE81" s="105"/>
      <c r="KF81" s="105"/>
      <c r="KG81" s="105"/>
      <c r="KH81" s="105"/>
      <c r="KI81" s="105"/>
      <c r="KJ81" s="105"/>
      <c r="KK81" s="105"/>
      <c r="KL81" s="105"/>
      <c r="KM81" s="105"/>
      <c r="KN81" s="105"/>
    </row>
    <row r="82" spans="1:300">
      <c r="A82" s="155" t="s">
        <v>282</v>
      </c>
      <c r="B82" s="158">
        <v>376</v>
      </c>
      <c r="C82" s="158">
        <f t="shared" ref="C82:C111" si="6">RANK(D82,$D$17:$D$111,1)</f>
        <v>56</v>
      </c>
      <c r="D82" s="204">
        <v>5.1999999999999998E-2</v>
      </c>
      <c r="E82" s="158">
        <v>2228</v>
      </c>
      <c r="F82" s="158">
        <f t="shared" ref="F82:F111" si="7">RANK(G82,$G$17:$G$111,1)</f>
        <v>13</v>
      </c>
      <c r="G82" s="204">
        <v>7.3499818559693855E-2</v>
      </c>
      <c r="H82" s="209">
        <v>217</v>
      </c>
      <c r="I82" s="209">
        <f t="shared" ref="I82:I111" si="8">RANK(J82,$J$17:$J$111,1)</f>
        <v>23</v>
      </c>
      <c r="J82" s="204">
        <v>6.7000000000000004E-2</v>
      </c>
      <c r="K82" s="155">
        <v>306</v>
      </c>
      <c r="L82" s="155">
        <f t="shared" ref="L82:L111" si="9">RANK(M82,$M$17:$M$111,1)</f>
        <v>40</v>
      </c>
      <c r="M82" s="212">
        <v>0.20499999999999999</v>
      </c>
      <c r="N82" s="155">
        <v>834</v>
      </c>
      <c r="O82" s="157">
        <f t="shared" ref="O82:O111" si="10">RANK(P82,$P$17:$P$111,1)</f>
        <v>23</v>
      </c>
      <c r="P82" s="204">
        <v>0.158</v>
      </c>
      <c r="Q82" s="157">
        <v>1302</v>
      </c>
      <c r="R82" s="157">
        <f t="shared" ref="R82:R111" si="11">RANK(S82,$S$17:$S$111,1)</f>
        <v>44</v>
      </c>
      <c r="S82" s="210">
        <v>8.3000000000000004E-2</v>
      </c>
      <c r="T82" s="121"/>
      <c r="U82" s="121"/>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105"/>
      <c r="CY82" s="105"/>
      <c r="CZ82" s="105"/>
      <c r="DA82" s="105"/>
      <c r="DB82" s="105"/>
      <c r="DC82" s="105"/>
      <c r="DD82" s="105"/>
      <c r="DE82" s="105"/>
      <c r="DF82" s="105"/>
      <c r="DG82" s="105"/>
      <c r="DH82" s="105"/>
      <c r="DI82" s="105"/>
      <c r="DJ82" s="105"/>
      <c r="DK82" s="105"/>
      <c r="DL82" s="105"/>
      <c r="DM82" s="105"/>
      <c r="DN82" s="105"/>
      <c r="DO82" s="105"/>
      <c r="DP82" s="105"/>
      <c r="DQ82" s="105"/>
      <c r="DR82" s="105"/>
      <c r="DS82" s="105"/>
      <c r="DT82" s="105"/>
      <c r="DU82" s="105"/>
      <c r="DV82" s="105"/>
      <c r="DW82" s="105"/>
      <c r="DX82" s="105"/>
      <c r="DY82" s="105"/>
      <c r="DZ82" s="105"/>
      <c r="EA82" s="105"/>
      <c r="EB82" s="105"/>
      <c r="EC82" s="105"/>
      <c r="ED82" s="105"/>
      <c r="EE82" s="105"/>
      <c r="EF82" s="105"/>
      <c r="EG82" s="105"/>
      <c r="EH82" s="105"/>
      <c r="EI82" s="105"/>
      <c r="EJ82" s="105"/>
      <c r="EK82" s="105"/>
      <c r="EL82" s="105"/>
      <c r="EM82" s="105"/>
      <c r="EN82" s="105"/>
      <c r="EO82" s="105"/>
      <c r="EP82" s="105"/>
      <c r="EQ82" s="105"/>
      <c r="ER82" s="105"/>
      <c r="ES82" s="105"/>
      <c r="ET82" s="105"/>
      <c r="EU82" s="105"/>
      <c r="EV82" s="105"/>
      <c r="EW82" s="105"/>
      <c r="EX82" s="105"/>
      <c r="EY82" s="105"/>
      <c r="EZ82" s="105"/>
      <c r="FA82" s="105"/>
      <c r="FB82" s="105"/>
      <c r="FC82" s="105"/>
      <c r="FD82" s="105"/>
      <c r="FE82" s="105"/>
      <c r="FF82" s="105"/>
      <c r="FG82" s="105"/>
      <c r="FH82" s="105"/>
      <c r="FI82" s="105"/>
      <c r="FJ82" s="105"/>
      <c r="FK82" s="105"/>
      <c r="FL82" s="105"/>
      <c r="FM82" s="105"/>
      <c r="FN82" s="105"/>
      <c r="FO82" s="105"/>
      <c r="FP82" s="105"/>
      <c r="FQ82" s="105"/>
      <c r="FR82" s="105"/>
      <c r="FS82" s="105"/>
      <c r="FT82" s="105"/>
      <c r="FU82" s="105"/>
      <c r="FV82" s="105"/>
      <c r="FW82" s="105"/>
      <c r="FX82" s="105"/>
      <c r="FY82" s="105"/>
      <c r="FZ82" s="105"/>
      <c r="GA82" s="105"/>
      <c r="GB82" s="105"/>
      <c r="GC82" s="105"/>
      <c r="GD82" s="105"/>
      <c r="GE82" s="105"/>
      <c r="GF82" s="105"/>
      <c r="GG82" s="105"/>
      <c r="GH82" s="105"/>
      <c r="GI82" s="105"/>
      <c r="GJ82" s="105"/>
      <c r="GK82" s="105"/>
      <c r="GL82" s="105"/>
      <c r="GM82" s="105"/>
      <c r="GN82" s="105"/>
      <c r="GO82" s="105"/>
      <c r="GP82" s="105"/>
      <c r="GQ82" s="105"/>
      <c r="GR82" s="105"/>
      <c r="GS82" s="105"/>
      <c r="GT82" s="105"/>
      <c r="GU82" s="105"/>
      <c r="GV82" s="105"/>
      <c r="GW82" s="105"/>
      <c r="GX82" s="105"/>
      <c r="GY82" s="105"/>
      <c r="GZ82" s="105"/>
      <c r="HA82" s="105"/>
      <c r="HB82" s="105"/>
      <c r="HC82" s="105"/>
      <c r="HD82" s="105"/>
      <c r="HE82" s="105"/>
      <c r="HF82" s="105"/>
      <c r="HG82" s="105"/>
      <c r="HH82" s="105"/>
      <c r="HI82" s="105"/>
      <c r="HJ82" s="105"/>
      <c r="HK82" s="105"/>
      <c r="HL82" s="105"/>
      <c r="HM82" s="105"/>
      <c r="HN82" s="105"/>
      <c r="HO82" s="105"/>
      <c r="HP82" s="105"/>
      <c r="HQ82" s="105"/>
      <c r="HR82" s="105"/>
      <c r="HS82" s="105"/>
      <c r="HT82" s="105"/>
      <c r="HU82" s="105"/>
      <c r="HV82" s="105"/>
      <c r="HW82" s="105"/>
      <c r="HX82" s="105"/>
      <c r="HY82" s="105"/>
      <c r="HZ82" s="105"/>
      <c r="IA82" s="105"/>
      <c r="IB82" s="105"/>
      <c r="IC82" s="105"/>
      <c r="ID82" s="105"/>
      <c r="IE82" s="105"/>
      <c r="IF82" s="105"/>
      <c r="IG82" s="105"/>
      <c r="IH82" s="105"/>
      <c r="II82" s="105"/>
      <c r="IJ82" s="105"/>
      <c r="IK82" s="105"/>
      <c r="IL82" s="105"/>
      <c r="IM82" s="105"/>
      <c r="IN82" s="105"/>
      <c r="IO82" s="105"/>
      <c r="IP82" s="105"/>
      <c r="IQ82" s="105"/>
      <c r="IR82" s="105"/>
      <c r="IS82" s="105"/>
      <c r="IT82" s="105"/>
      <c r="IU82" s="105"/>
      <c r="IV82" s="105"/>
      <c r="IW82" s="105"/>
      <c r="IX82" s="105"/>
      <c r="IY82" s="105"/>
      <c r="IZ82" s="105"/>
      <c r="JA82" s="105"/>
      <c r="JB82" s="105"/>
      <c r="JC82" s="105"/>
      <c r="JD82" s="105"/>
      <c r="JE82" s="105"/>
      <c r="JF82" s="105"/>
      <c r="JG82" s="105"/>
      <c r="JH82" s="105"/>
      <c r="JI82" s="105"/>
      <c r="JJ82" s="105"/>
      <c r="JK82" s="105"/>
      <c r="JL82" s="105"/>
      <c r="JM82" s="105"/>
      <c r="JN82" s="105"/>
      <c r="JO82" s="105"/>
      <c r="JP82" s="105"/>
      <c r="JQ82" s="105"/>
      <c r="JR82" s="105"/>
      <c r="JS82" s="105"/>
      <c r="JT82" s="105"/>
      <c r="JU82" s="105"/>
      <c r="JV82" s="105"/>
      <c r="JW82" s="105"/>
      <c r="JX82" s="105"/>
      <c r="JY82" s="105"/>
      <c r="JZ82" s="105"/>
      <c r="KA82" s="105"/>
      <c r="KB82" s="105"/>
      <c r="KC82" s="105"/>
      <c r="KD82" s="105"/>
      <c r="KE82" s="105"/>
      <c r="KF82" s="105"/>
      <c r="KG82" s="105"/>
      <c r="KH82" s="105"/>
      <c r="KI82" s="105"/>
      <c r="KJ82" s="105"/>
      <c r="KK82" s="105"/>
      <c r="KL82" s="105"/>
      <c r="KM82" s="105"/>
      <c r="KN82" s="105"/>
    </row>
    <row r="83" spans="1:300">
      <c r="A83" s="155" t="s">
        <v>283</v>
      </c>
      <c r="B83" s="158">
        <v>181</v>
      </c>
      <c r="C83" s="158">
        <f t="shared" si="6"/>
        <v>30</v>
      </c>
      <c r="D83" s="204">
        <v>3.5000000000000003E-2</v>
      </c>
      <c r="E83" s="158">
        <v>1552</v>
      </c>
      <c r="F83" s="158">
        <f t="shared" si="7"/>
        <v>6</v>
      </c>
      <c r="G83" s="204">
        <v>7.0235778612481328E-2</v>
      </c>
      <c r="H83" s="209">
        <v>0</v>
      </c>
      <c r="I83" s="209">
        <f t="shared" si="8"/>
        <v>1</v>
      </c>
      <c r="J83" s="204">
        <v>0</v>
      </c>
      <c r="K83" s="155">
        <v>0</v>
      </c>
      <c r="L83" s="155">
        <f t="shared" si="9"/>
        <v>1</v>
      </c>
      <c r="M83" s="212">
        <v>0</v>
      </c>
      <c r="N83" s="155">
        <v>446</v>
      </c>
      <c r="O83" s="157">
        <f t="shared" si="10"/>
        <v>5</v>
      </c>
      <c r="P83" s="204">
        <v>0.11700000000000001</v>
      </c>
      <c r="Q83" s="155">
        <v>688</v>
      </c>
      <c r="R83" s="157">
        <f t="shared" si="11"/>
        <v>7</v>
      </c>
      <c r="S83" s="210">
        <v>6.2E-2</v>
      </c>
      <c r="T83" s="121"/>
      <c r="U83" s="121"/>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05"/>
      <c r="DI83" s="105"/>
      <c r="DJ83" s="105"/>
      <c r="DK83" s="105"/>
      <c r="DL83" s="105"/>
      <c r="DM83" s="105"/>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5"/>
      <c r="EL83" s="105"/>
      <c r="EM83" s="105"/>
      <c r="EN83" s="105"/>
      <c r="EO83" s="105"/>
      <c r="EP83" s="105"/>
      <c r="EQ83" s="105"/>
      <c r="ER83" s="105"/>
      <c r="ES83" s="105"/>
      <c r="ET83" s="105"/>
      <c r="EU83" s="105"/>
      <c r="EV83" s="105"/>
      <c r="EW83" s="105"/>
      <c r="EX83" s="105"/>
      <c r="EY83" s="105"/>
      <c r="EZ83" s="105"/>
      <c r="FA83" s="105"/>
      <c r="FB83" s="105"/>
      <c r="FC83" s="105"/>
      <c r="FD83" s="105"/>
      <c r="FE83" s="105"/>
      <c r="FF83" s="105"/>
      <c r="FG83" s="105"/>
      <c r="FH83" s="105"/>
      <c r="FI83" s="105"/>
      <c r="FJ83" s="105"/>
      <c r="FK83" s="105"/>
      <c r="FL83" s="105"/>
      <c r="FM83" s="105"/>
      <c r="FN83" s="105"/>
      <c r="FO83" s="105"/>
      <c r="FP83" s="105"/>
      <c r="FQ83" s="105"/>
      <c r="FR83" s="105"/>
      <c r="FS83" s="105"/>
      <c r="FT83" s="105"/>
      <c r="FU83" s="105"/>
      <c r="FV83" s="105"/>
      <c r="FW83" s="105"/>
      <c r="FX83" s="105"/>
      <c r="FY83" s="105"/>
      <c r="FZ83" s="105"/>
      <c r="GA83" s="105"/>
      <c r="GB83" s="105"/>
      <c r="GC83" s="105"/>
      <c r="GD83" s="105"/>
      <c r="GE83" s="105"/>
      <c r="GF83" s="105"/>
      <c r="GG83" s="105"/>
      <c r="GH83" s="105"/>
      <c r="GI83" s="105"/>
      <c r="GJ83" s="105"/>
      <c r="GK83" s="105"/>
      <c r="GL83" s="105"/>
      <c r="GM83" s="105"/>
      <c r="GN83" s="105"/>
      <c r="GO83" s="105"/>
      <c r="GP83" s="105"/>
      <c r="GQ83" s="105"/>
      <c r="GR83" s="105"/>
      <c r="GS83" s="105"/>
      <c r="GT83" s="105"/>
      <c r="GU83" s="105"/>
      <c r="GV83" s="105"/>
      <c r="GW83" s="105"/>
      <c r="GX83" s="105"/>
      <c r="GY83" s="105"/>
      <c r="GZ83" s="105"/>
      <c r="HA83" s="105"/>
      <c r="HB83" s="105"/>
      <c r="HC83" s="105"/>
      <c r="HD83" s="105"/>
      <c r="HE83" s="105"/>
      <c r="HF83" s="105"/>
      <c r="HG83" s="105"/>
      <c r="HH83" s="105"/>
      <c r="HI83" s="105"/>
      <c r="HJ83" s="105"/>
      <c r="HK83" s="105"/>
      <c r="HL83" s="105"/>
      <c r="HM83" s="105"/>
      <c r="HN83" s="105"/>
      <c r="HO83" s="105"/>
      <c r="HP83" s="105"/>
      <c r="HQ83" s="105"/>
      <c r="HR83" s="105"/>
      <c r="HS83" s="105"/>
      <c r="HT83" s="105"/>
      <c r="HU83" s="105"/>
      <c r="HV83" s="105"/>
      <c r="HW83" s="105"/>
      <c r="HX83" s="105"/>
      <c r="HY83" s="105"/>
      <c r="HZ83" s="105"/>
      <c r="IA83" s="105"/>
      <c r="IB83" s="105"/>
      <c r="IC83" s="105"/>
      <c r="ID83" s="105"/>
      <c r="IE83" s="105"/>
      <c r="IF83" s="105"/>
      <c r="IG83" s="105"/>
      <c r="IH83" s="105"/>
      <c r="II83" s="105"/>
      <c r="IJ83" s="105"/>
      <c r="IK83" s="105"/>
      <c r="IL83" s="105"/>
      <c r="IM83" s="105"/>
      <c r="IN83" s="105"/>
      <c r="IO83" s="105"/>
      <c r="IP83" s="105"/>
      <c r="IQ83" s="105"/>
      <c r="IR83" s="105"/>
      <c r="IS83" s="105"/>
      <c r="IT83" s="105"/>
      <c r="IU83" s="105"/>
      <c r="IV83" s="105"/>
      <c r="IW83" s="105"/>
      <c r="IX83" s="105"/>
      <c r="IY83" s="105"/>
      <c r="IZ83" s="105"/>
      <c r="JA83" s="105"/>
      <c r="JB83" s="105"/>
      <c r="JC83" s="105"/>
      <c r="JD83" s="105"/>
      <c r="JE83" s="105"/>
      <c r="JF83" s="105"/>
      <c r="JG83" s="105"/>
      <c r="JH83" s="105"/>
      <c r="JI83" s="105"/>
      <c r="JJ83" s="105"/>
      <c r="JK83" s="105"/>
      <c r="JL83" s="105"/>
      <c r="JM83" s="105"/>
      <c r="JN83" s="105"/>
      <c r="JO83" s="105"/>
      <c r="JP83" s="105"/>
      <c r="JQ83" s="105"/>
      <c r="JR83" s="105"/>
      <c r="JS83" s="105"/>
      <c r="JT83" s="105"/>
      <c r="JU83" s="105"/>
      <c r="JV83" s="105"/>
      <c r="JW83" s="105"/>
      <c r="JX83" s="105"/>
      <c r="JY83" s="105"/>
      <c r="JZ83" s="105"/>
      <c r="KA83" s="105"/>
      <c r="KB83" s="105"/>
      <c r="KC83" s="105"/>
      <c r="KD83" s="105"/>
      <c r="KE83" s="105"/>
      <c r="KF83" s="105"/>
      <c r="KG83" s="105"/>
      <c r="KH83" s="105"/>
      <c r="KI83" s="105"/>
      <c r="KJ83" s="105"/>
      <c r="KK83" s="105"/>
      <c r="KL83" s="105"/>
      <c r="KM83" s="105"/>
      <c r="KN83" s="105"/>
    </row>
    <row r="84" spans="1:300">
      <c r="A84" s="155" t="s">
        <v>284</v>
      </c>
      <c r="B84" s="158">
        <v>185</v>
      </c>
      <c r="C84" s="158">
        <f t="shared" si="6"/>
        <v>89</v>
      </c>
      <c r="D84" s="204">
        <v>9.0999999999999998E-2</v>
      </c>
      <c r="E84" s="158">
        <v>1094</v>
      </c>
      <c r="F84" s="158">
        <f t="shared" si="7"/>
        <v>91</v>
      </c>
      <c r="G84" s="204">
        <v>0.13403577554520951</v>
      </c>
      <c r="H84" s="209">
        <v>15</v>
      </c>
      <c r="I84" s="209">
        <f t="shared" si="8"/>
        <v>88</v>
      </c>
      <c r="J84" s="204">
        <v>0.55600000000000005</v>
      </c>
      <c r="K84" s="155">
        <v>0</v>
      </c>
      <c r="L84" s="155">
        <f t="shared" si="9"/>
        <v>1</v>
      </c>
      <c r="M84" s="212">
        <v>0</v>
      </c>
      <c r="N84" s="155">
        <v>501</v>
      </c>
      <c r="O84" s="157">
        <f t="shared" si="10"/>
        <v>90</v>
      </c>
      <c r="P84" s="204">
        <v>0.27700000000000002</v>
      </c>
      <c r="Q84" s="155">
        <v>688</v>
      </c>
      <c r="R84" s="157">
        <f t="shared" si="11"/>
        <v>94</v>
      </c>
      <c r="S84" s="210">
        <v>0.16700000000000001</v>
      </c>
      <c r="T84" s="121"/>
      <c r="U84" s="121"/>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105"/>
      <c r="CY84" s="105"/>
      <c r="CZ84" s="105"/>
      <c r="DA84" s="105"/>
      <c r="DB84" s="105"/>
      <c r="DC84" s="105"/>
      <c r="DD84" s="105"/>
      <c r="DE84" s="105"/>
      <c r="DF84" s="105"/>
      <c r="DG84" s="105"/>
      <c r="DH84" s="105"/>
      <c r="DI84" s="105"/>
      <c r="DJ84" s="105"/>
      <c r="DK84" s="105"/>
      <c r="DL84" s="105"/>
      <c r="DM84" s="105"/>
      <c r="DN84" s="105"/>
      <c r="DO84" s="105"/>
      <c r="DP84" s="105"/>
      <c r="DQ84" s="105"/>
      <c r="DR84" s="105"/>
      <c r="DS84" s="105"/>
      <c r="DT84" s="105"/>
      <c r="DU84" s="105"/>
      <c r="DV84" s="105"/>
      <c r="DW84" s="105"/>
      <c r="DX84" s="105"/>
      <c r="DY84" s="105"/>
      <c r="DZ84" s="105"/>
      <c r="EA84" s="105"/>
      <c r="EB84" s="105"/>
      <c r="EC84" s="105"/>
      <c r="ED84" s="105"/>
      <c r="EE84" s="105"/>
      <c r="EF84" s="105"/>
      <c r="EG84" s="105"/>
      <c r="EH84" s="105"/>
      <c r="EI84" s="105"/>
      <c r="EJ84" s="105"/>
      <c r="EK84" s="105"/>
      <c r="EL84" s="105"/>
      <c r="EM84" s="105"/>
      <c r="EN84" s="105"/>
      <c r="EO84" s="105"/>
      <c r="EP84" s="105"/>
      <c r="EQ84" s="105"/>
      <c r="ER84" s="105"/>
      <c r="ES84" s="105"/>
      <c r="ET84" s="105"/>
      <c r="EU84" s="105"/>
      <c r="EV84" s="105"/>
      <c r="EW84" s="105"/>
      <c r="EX84" s="105"/>
      <c r="EY84" s="105"/>
      <c r="EZ84" s="105"/>
      <c r="FA84" s="105"/>
      <c r="FB84" s="105"/>
      <c r="FC84" s="105"/>
      <c r="FD84" s="105"/>
      <c r="FE84" s="105"/>
      <c r="FF84" s="105"/>
      <c r="FG84" s="105"/>
      <c r="FH84" s="105"/>
      <c r="FI84" s="105"/>
      <c r="FJ84" s="105"/>
      <c r="FK84" s="105"/>
      <c r="FL84" s="105"/>
      <c r="FM84" s="105"/>
      <c r="FN84" s="105"/>
      <c r="FO84" s="105"/>
      <c r="FP84" s="105"/>
      <c r="FQ84" s="105"/>
      <c r="FR84" s="105"/>
      <c r="FS84" s="105"/>
      <c r="FT84" s="105"/>
      <c r="FU84" s="105"/>
      <c r="FV84" s="105"/>
      <c r="FW84" s="105"/>
      <c r="FX84" s="105"/>
      <c r="FY84" s="105"/>
      <c r="FZ84" s="105"/>
      <c r="GA84" s="105"/>
      <c r="GB84" s="105"/>
      <c r="GC84" s="105"/>
      <c r="GD84" s="105"/>
      <c r="GE84" s="105"/>
      <c r="GF84" s="105"/>
      <c r="GG84" s="105"/>
      <c r="GH84" s="105"/>
      <c r="GI84" s="105"/>
      <c r="GJ84" s="105"/>
      <c r="GK84" s="105"/>
      <c r="GL84" s="105"/>
      <c r="GM84" s="105"/>
      <c r="GN84" s="105"/>
      <c r="GO84" s="105"/>
      <c r="GP84" s="105"/>
      <c r="GQ84" s="105"/>
      <c r="GR84" s="105"/>
      <c r="GS84" s="105"/>
      <c r="GT84" s="105"/>
      <c r="GU84" s="105"/>
      <c r="GV84" s="105"/>
      <c r="GW84" s="105"/>
      <c r="GX84" s="105"/>
      <c r="GY84" s="105"/>
      <c r="GZ84" s="105"/>
      <c r="HA84" s="105"/>
      <c r="HB84" s="105"/>
      <c r="HC84" s="105"/>
      <c r="HD84" s="105"/>
      <c r="HE84" s="105"/>
      <c r="HF84" s="105"/>
      <c r="HG84" s="105"/>
      <c r="HH84" s="105"/>
      <c r="HI84" s="105"/>
      <c r="HJ84" s="105"/>
      <c r="HK84" s="105"/>
      <c r="HL84" s="105"/>
      <c r="HM84" s="105"/>
      <c r="HN84" s="105"/>
      <c r="HO84" s="105"/>
      <c r="HP84" s="105"/>
      <c r="HQ84" s="105"/>
      <c r="HR84" s="105"/>
      <c r="HS84" s="105"/>
      <c r="HT84" s="105"/>
      <c r="HU84" s="105"/>
      <c r="HV84" s="105"/>
      <c r="HW84" s="105"/>
      <c r="HX84" s="105"/>
      <c r="HY84" s="105"/>
      <c r="HZ84" s="105"/>
      <c r="IA84" s="105"/>
      <c r="IB84" s="105"/>
      <c r="IC84" s="105"/>
      <c r="ID84" s="105"/>
      <c r="IE84" s="105"/>
      <c r="IF84" s="105"/>
      <c r="IG84" s="105"/>
      <c r="IH84" s="105"/>
      <c r="II84" s="105"/>
      <c r="IJ84" s="105"/>
      <c r="IK84" s="105"/>
      <c r="IL84" s="105"/>
      <c r="IM84" s="105"/>
      <c r="IN84" s="105"/>
      <c r="IO84" s="105"/>
      <c r="IP84" s="105"/>
      <c r="IQ84" s="105"/>
      <c r="IR84" s="105"/>
      <c r="IS84" s="105"/>
      <c r="IT84" s="105"/>
      <c r="IU84" s="105"/>
      <c r="IV84" s="105"/>
      <c r="IW84" s="105"/>
      <c r="IX84" s="105"/>
      <c r="IY84" s="105"/>
      <c r="IZ84" s="105"/>
      <c r="JA84" s="105"/>
      <c r="JB84" s="105"/>
      <c r="JC84" s="105"/>
      <c r="JD84" s="105"/>
      <c r="JE84" s="105"/>
      <c r="JF84" s="105"/>
      <c r="JG84" s="105"/>
      <c r="JH84" s="105"/>
      <c r="JI84" s="105"/>
      <c r="JJ84" s="105"/>
      <c r="JK84" s="105"/>
      <c r="JL84" s="105"/>
      <c r="JM84" s="105"/>
      <c r="JN84" s="105"/>
      <c r="JO84" s="105"/>
      <c r="JP84" s="105"/>
      <c r="JQ84" s="105"/>
      <c r="JR84" s="105"/>
      <c r="JS84" s="105"/>
      <c r="JT84" s="105"/>
      <c r="JU84" s="105"/>
      <c r="JV84" s="105"/>
      <c r="JW84" s="105"/>
      <c r="JX84" s="105"/>
      <c r="JY84" s="105"/>
      <c r="JZ84" s="105"/>
      <c r="KA84" s="105"/>
      <c r="KB84" s="105"/>
      <c r="KC84" s="105"/>
      <c r="KD84" s="105"/>
      <c r="KE84" s="105"/>
      <c r="KF84" s="105"/>
      <c r="KG84" s="105"/>
      <c r="KH84" s="105"/>
      <c r="KI84" s="105"/>
      <c r="KJ84" s="105"/>
      <c r="KK84" s="105"/>
      <c r="KL84" s="105"/>
      <c r="KM84" s="105"/>
      <c r="KN84" s="105"/>
    </row>
    <row r="85" spans="1:300">
      <c r="A85" s="155" t="s">
        <v>285</v>
      </c>
      <c r="B85" s="158">
        <v>6</v>
      </c>
      <c r="C85" s="158">
        <f t="shared" si="6"/>
        <v>2</v>
      </c>
      <c r="D85" s="204">
        <v>6.0000000000000001E-3</v>
      </c>
      <c r="E85" s="158">
        <v>335</v>
      </c>
      <c r="F85" s="158">
        <f t="shared" si="7"/>
        <v>4</v>
      </c>
      <c r="G85" s="204">
        <v>6.7649434571890141E-2</v>
      </c>
      <c r="H85" s="209">
        <v>0</v>
      </c>
      <c r="I85" s="209" t="s">
        <v>480</v>
      </c>
      <c r="J85" s="204" t="s">
        <v>512</v>
      </c>
      <c r="K85" s="155">
        <v>0</v>
      </c>
      <c r="L85" s="155">
        <f t="shared" si="9"/>
        <v>1</v>
      </c>
      <c r="M85" s="212">
        <v>0</v>
      </c>
      <c r="N85" s="155">
        <v>135</v>
      </c>
      <c r="O85" s="157">
        <f t="shared" si="10"/>
        <v>7</v>
      </c>
      <c r="P85" s="204">
        <v>0.127</v>
      </c>
      <c r="Q85" s="155">
        <v>125</v>
      </c>
      <c r="R85" s="157">
        <f t="shared" si="11"/>
        <v>2</v>
      </c>
      <c r="S85" s="210">
        <v>4.9000000000000002E-2</v>
      </c>
      <c r="T85" s="121"/>
      <c r="U85" s="121"/>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105"/>
      <c r="CY85" s="105"/>
      <c r="CZ85" s="105"/>
      <c r="DA85" s="105"/>
      <c r="DB85" s="105"/>
      <c r="DC85" s="105"/>
      <c r="DD85" s="105"/>
      <c r="DE85" s="105"/>
      <c r="DF85" s="105"/>
      <c r="DG85" s="105"/>
      <c r="DH85" s="105"/>
      <c r="DI85" s="105"/>
      <c r="DJ85" s="105"/>
      <c r="DK85" s="105"/>
      <c r="DL85" s="105"/>
      <c r="DM85" s="105"/>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5"/>
      <c r="EL85" s="105"/>
      <c r="EM85" s="105"/>
      <c r="EN85" s="105"/>
      <c r="EO85" s="105"/>
      <c r="EP85" s="105"/>
      <c r="EQ85" s="105"/>
      <c r="ER85" s="105"/>
      <c r="ES85" s="105"/>
      <c r="ET85" s="105"/>
      <c r="EU85" s="105"/>
      <c r="EV85" s="105"/>
      <c r="EW85" s="105"/>
      <c r="EX85" s="105"/>
      <c r="EY85" s="105"/>
      <c r="EZ85" s="105"/>
      <c r="FA85" s="105"/>
      <c r="FB85" s="105"/>
      <c r="FC85" s="105"/>
      <c r="FD85" s="105"/>
      <c r="FE85" s="105"/>
      <c r="FF85" s="105"/>
      <c r="FG85" s="105"/>
      <c r="FH85" s="105"/>
      <c r="FI85" s="105"/>
      <c r="FJ85" s="105"/>
      <c r="FK85" s="105"/>
      <c r="FL85" s="105"/>
      <c r="FM85" s="105"/>
      <c r="FN85" s="105"/>
      <c r="FO85" s="105"/>
      <c r="FP85" s="105"/>
      <c r="FQ85" s="105"/>
      <c r="FR85" s="105"/>
      <c r="FS85" s="105"/>
      <c r="FT85" s="105"/>
      <c r="FU85" s="105"/>
      <c r="FV85" s="105"/>
      <c r="FW85" s="105"/>
      <c r="FX85" s="105"/>
      <c r="FY85" s="105"/>
      <c r="FZ85" s="105"/>
      <c r="GA85" s="105"/>
      <c r="GB85" s="105"/>
      <c r="GC85" s="105"/>
      <c r="GD85" s="105"/>
      <c r="GE85" s="105"/>
      <c r="GF85" s="105"/>
      <c r="GG85" s="105"/>
      <c r="GH85" s="105"/>
      <c r="GI85" s="105"/>
      <c r="GJ85" s="105"/>
      <c r="GK85" s="105"/>
      <c r="GL85" s="105"/>
      <c r="GM85" s="105"/>
      <c r="GN85" s="105"/>
      <c r="GO85" s="105"/>
      <c r="GP85" s="105"/>
      <c r="GQ85" s="105"/>
      <c r="GR85" s="105"/>
      <c r="GS85" s="105"/>
      <c r="GT85" s="105"/>
      <c r="GU85" s="105"/>
      <c r="GV85" s="105"/>
      <c r="GW85" s="105"/>
      <c r="GX85" s="105"/>
      <c r="GY85" s="105"/>
      <c r="GZ85" s="105"/>
      <c r="HA85" s="105"/>
      <c r="HB85" s="105"/>
      <c r="HC85" s="105"/>
      <c r="HD85" s="105"/>
      <c r="HE85" s="105"/>
      <c r="HF85" s="105"/>
      <c r="HG85" s="105"/>
      <c r="HH85" s="105"/>
      <c r="HI85" s="105"/>
      <c r="HJ85" s="105"/>
      <c r="HK85" s="105"/>
      <c r="HL85" s="105"/>
      <c r="HM85" s="105"/>
      <c r="HN85" s="105"/>
      <c r="HO85" s="105"/>
      <c r="HP85" s="105"/>
      <c r="HQ85" s="105"/>
      <c r="HR85" s="105"/>
      <c r="HS85" s="105"/>
      <c r="HT85" s="105"/>
      <c r="HU85" s="105"/>
      <c r="HV85" s="105"/>
      <c r="HW85" s="105"/>
      <c r="HX85" s="105"/>
      <c r="HY85" s="105"/>
      <c r="HZ85" s="105"/>
      <c r="IA85" s="105"/>
      <c r="IB85" s="105"/>
      <c r="IC85" s="105"/>
      <c r="ID85" s="105"/>
      <c r="IE85" s="105"/>
      <c r="IF85" s="105"/>
      <c r="IG85" s="105"/>
      <c r="IH85" s="105"/>
      <c r="II85" s="105"/>
      <c r="IJ85" s="105"/>
      <c r="IK85" s="105"/>
      <c r="IL85" s="105"/>
      <c r="IM85" s="105"/>
      <c r="IN85" s="105"/>
      <c r="IO85" s="105"/>
      <c r="IP85" s="105"/>
      <c r="IQ85" s="105"/>
      <c r="IR85" s="105"/>
      <c r="IS85" s="105"/>
      <c r="IT85" s="105"/>
      <c r="IU85" s="105"/>
      <c r="IV85" s="105"/>
      <c r="IW85" s="105"/>
      <c r="IX85" s="105"/>
      <c r="IY85" s="105"/>
      <c r="IZ85" s="105"/>
      <c r="JA85" s="105"/>
      <c r="JB85" s="105"/>
      <c r="JC85" s="105"/>
      <c r="JD85" s="105"/>
      <c r="JE85" s="105"/>
      <c r="JF85" s="105"/>
      <c r="JG85" s="105"/>
      <c r="JH85" s="105"/>
      <c r="JI85" s="105"/>
      <c r="JJ85" s="105"/>
      <c r="JK85" s="105"/>
      <c r="JL85" s="105"/>
      <c r="JM85" s="105"/>
      <c r="JN85" s="105"/>
      <c r="JO85" s="105"/>
      <c r="JP85" s="105"/>
      <c r="JQ85" s="105"/>
      <c r="JR85" s="105"/>
      <c r="JS85" s="105"/>
      <c r="JT85" s="105"/>
      <c r="JU85" s="105"/>
      <c r="JV85" s="105"/>
      <c r="JW85" s="105"/>
      <c r="JX85" s="105"/>
      <c r="JY85" s="105"/>
      <c r="JZ85" s="105"/>
      <c r="KA85" s="105"/>
      <c r="KB85" s="105"/>
      <c r="KC85" s="105"/>
      <c r="KD85" s="105"/>
      <c r="KE85" s="105"/>
      <c r="KF85" s="105"/>
      <c r="KG85" s="105"/>
      <c r="KH85" s="105"/>
      <c r="KI85" s="105"/>
      <c r="KJ85" s="105"/>
      <c r="KK85" s="105"/>
      <c r="KL85" s="105"/>
      <c r="KM85" s="105"/>
      <c r="KN85" s="105"/>
    </row>
    <row r="86" spans="1:300">
      <c r="A86" s="155" t="s">
        <v>286</v>
      </c>
      <c r="B86" s="158">
        <v>242</v>
      </c>
      <c r="C86" s="158">
        <f t="shared" si="6"/>
        <v>76</v>
      </c>
      <c r="D86" s="204">
        <v>6.8000000000000005E-2</v>
      </c>
      <c r="E86" s="158">
        <v>2367</v>
      </c>
      <c r="F86" s="158">
        <f t="shared" si="7"/>
        <v>93</v>
      </c>
      <c r="G86" s="204">
        <v>0.13709023514421406</v>
      </c>
      <c r="H86" s="209">
        <v>65</v>
      </c>
      <c r="I86" s="209">
        <f t="shared" si="8"/>
        <v>91</v>
      </c>
      <c r="J86" s="204">
        <v>0.78300000000000003</v>
      </c>
      <c r="K86" s="155">
        <v>179</v>
      </c>
      <c r="L86" s="155">
        <f t="shared" si="9"/>
        <v>89</v>
      </c>
      <c r="M86" s="212">
        <v>0.47</v>
      </c>
      <c r="N86" s="155">
        <v>609</v>
      </c>
      <c r="O86" s="157">
        <f t="shared" si="10"/>
        <v>93</v>
      </c>
      <c r="P86" s="204">
        <v>0.307</v>
      </c>
      <c r="Q86" s="157">
        <v>1161</v>
      </c>
      <c r="R86" s="157">
        <f t="shared" si="11"/>
        <v>91</v>
      </c>
      <c r="S86" s="210">
        <v>0.13500000000000001</v>
      </c>
      <c r="T86" s="121"/>
      <c r="U86" s="121"/>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105"/>
      <c r="CY86" s="105"/>
      <c r="CZ86" s="105"/>
      <c r="DA86" s="105"/>
      <c r="DB86" s="105"/>
      <c r="DC86" s="105"/>
      <c r="DD86" s="105"/>
      <c r="DE86" s="105"/>
      <c r="DF86" s="105"/>
      <c r="DG86" s="105"/>
      <c r="DH86" s="105"/>
      <c r="DI86" s="105"/>
      <c r="DJ86" s="105"/>
      <c r="DK86" s="105"/>
      <c r="DL86" s="105"/>
      <c r="DM86" s="105"/>
      <c r="DN86" s="105"/>
      <c r="DO86" s="105"/>
      <c r="DP86" s="105"/>
      <c r="DQ86" s="105"/>
      <c r="DR86" s="105"/>
      <c r="DS86" s="105"/>
      <c r="DT86" s="105"/>
      <c r="DU86" s="105"/>
      <c r="DV86" s="105"/>
      <c r="DW86" s="105"/>
      <c r="DX86" s="105"/>
      <c r="DY86" s="105"/>
      <c r="DZ86" s="105"/>
      <c r="EA86" s="105"/>
      <c r="EB86" s="105"/>
      <c r="EC86" s="105"/>
      <c r="ED86" s="105"/>
      <c r="EE86" s="105"/>
      <c r="EF86" s="105"/>
      <c r="EG86" s="105"/>
      <c r="EH86" s="105"/>
      <c r="EI86" s="105"/>
      <c r="EJ86" s="105"/>
      <c r="EK86" s="105"/>
      <c r="EL86" s="105"/>
      <c r="EM86" s="105"/>
      <c r="EN86" s="105"/>
      <c r="EO86" s="105"/>
      <c r="EP86" s="105"/>
      <c r="EQ86" s="105"/>
      <c r="ER86" s="105"/>
      <c r="ES86" s="105"/>
      <c r="ET86" s="105"/>
      <c r="EU86" s="105"/>
      <c r="EV86" s="105"/>
      <c r="EW86" s="105"/>
      <c r="EX86" s="105"/>
      <c r="EY86" s="105"/>
      <c r="EZ86" s="105"/>
      <c r="FA86" s="105"/>
      <c r="FB86" s="105"/>
      <c r="FC86" s="105"/>
      <c r="FD86" s="105"/>
      <c r="FE86" s="105"/>
      <c r="FF86" s="105"/>
      <c r="FG86" s="105"/>
      <c r="FH86" s="105"/>
      <c r="FI86" s="105"/>
      <c r="FJ86" s="105"/>
      <c r="FK86" s="105"/>
      <c r="FL86" s="105"/>
      <c r="FM86" s="105"/>
      <c r="FN86" s="105"/>
      <c r="FO86" s="105"/>
      <c r="FP86" s="105"/>
      <c r="FQ86" s="105"/>
      <c r="FR86" s="105"/>
      <c r="FS86" s="105"/>
      <c r="FT86" s="105"/>
      <c r="FU86" s="105"/>
      <c r="FV86" s="105"/>
      <c r="FW86" s="105"/>
      <c r="FX86" s="105"/>
      <c r="FY86" s="105"/>
      <c r="FZ86" s="105"/>
      <c r="GA86" s="105"/>
      <c r="GB86" s="105"/>
      <c r="GC86" s="105"/>
      <c r="GD86" s="105"/>
      <c r="GE86" s="105"/>
      <c r="GF86" s="105"/>
      <c r="GG86" s="105"/>
      <c r="GH86" s="105"/>
      <c r="GI86" s="105"/>
      <c r="GJ86" s="105"/>
      <c r="GK86" s="105"/>
      <c r="GL86" s="105"/>
      <c r="GM86" s="105"/>
      <c r="GN86" s="105"/>
      <c r="GO86" s="105"/>
      <c r="GP86" s="105"/>
      <c r="GQ86" s="105"/>
      <c r="GR86" s="105"/>
      <c r="GS86" s="105"/>
      <c r="GT86" s="105"/>
      <c r="GU86" s="105"/>
      <c r="GV86" s="105"/>
      <c r="GW86" s="105"/>
      <c r="GX86" s="105"/>
      <c r="GY86" s="105"/>
      <c r="GZ86" s="105"/>
      <c r="HA86" s="105"/>
      <c r="HB86" s="105"/>
      <c r="HC86" s="105"/>
      <c r="HD86" s="105"/>
      <c r="HE86" s="105"/>
      <c r="HF86" s="105"/>
      <c r="HG86" s="105"/>
      <c r="HH86" s="105"/>
      <c r="HI86" s="105"/>
      <c r="HJ86" s="105"/>
      <c r="HK86" s="105"/>
      <c r="HL86" s="105"/>
      <c r="HM86" s="105"/>
      <c r="HN86" s="105"/>
      <c r="HO86" s="105"/>
      <c r="HP86" s="105"/>
      <c r="HQ86" s="105"/>
      <c r="HR86" s="105"/>
      <c r="HS86" s="105"/>
      <c r="HT86" s="105"/>
      <c r="HU86" s="105"/>
      <c r="HV86" s="105"/>
      <c r="HW86" s="105"/>
      <c r="HX86" s="105"/>
      <c r="HY86" s="105"/>
      <c r="HZ86" s="105"/>
      <c r="IA86" s="105"/>
      <c r="IB86" s="105"/>
      <c r="IC86" s="105"/>
      <c r="ID86" s="105"/>
      <c r="IE86" s="105"/>
      <c r="IF86" s="105"/>
      <c r="IG86" s="105"/>
      <c r="IH86" s="105"/>
      <c r="II86" s="105"/>
      <c r="IJ86" s="105"/>
      <c r="IK86" s="105"/>
      <c r="IL86" s="105"/>
      <c r="IM86" s="105"/>
      <c r="IN86" s="105"/>
      <c r="IO86" s="105"/>
      <c r="IP86" s="105"/>
      <c r="IQ86" s="105"/>
      <c r="IR86" s="105"/>
      <c r="IS86" s="105"/>
      <c r="IT86" s="105"/>
      <c r="IU86" s="105"/>
      <c r="IV86" s="105"/>
      <c r="IW86" s="105"/>
      <c r="IX86" s="105"/>
      <c r="IY86" s="105"/>
      <c r="IZ86" s="105"/>
      <c r="JA86" s="105"/>
      <c r="JB86" s="105"/>
      <c r="JC86" s="105"/>
      <c r="JD86" s="105"/>
      <c r="JE86" s="105"/>
      <c r="JF86" s="105"/>
      <c r="JG86" s="105"/>
      <c r="JH86" s="105"/>
      <c r="JI86" s="105"/>
      <c r="JJ86" s="105"/>
      <c r="JK86" s="105"/>
      <c r="JL86" s="105"/>
      <c r="JM86" s="105"/>
      <c r="JN86" s="105"/>
      <c r="JO86" s="105"/>
      <c r="JP86" s="105"/>
      <c r="JQ86" s="105"/>
      <c r="JR86" s="105"/>
      <c r="JS86" s="105"/>
      <c r="JT86" s="105"/>
      <c r="JU86" s="105"/>
      <c r="JV86" s="105"/>
      <c r="JW86" s="105"/>
      <c r="JX86" s="105"/>
      <c r="JY86" s="105"/>
      <c r="JZ86" s="105"/>
      <c r="KA86" s="105"/>
      <c r="KB86" s="105"/>
      <c r="KC86" s="105"/>
      <c r="KD86" s="105"/>
      <c r="KE86" s="105"/>
      <c r="KF86" s="105"/>
      <c r="KG86" s="105"/>
      <c r="KH86" s="105"/>
      <c r="KI86" s="105"/>
      <c r="KJ86" s="105"/>
      <c r="KK86" s="105"/>
      <c r="KL86" s="105"/>
      <c r="KM86" s="105"/>
      <c r="KN86" s="105"/>
    </row>
    <row r="87" spans="1:300">
      <c r="A87" s="155" t="s">
        <v>287</v>
      </c>
      <c r="B87" s="158">
        <v>729</v>
      </c>
      <c r="C87" s="158">
        <f t="shared" si="6"/>
        <v>41</v>
      </c>
      <c r="D87" s="204">
        <v>4.1000000000000002E-2</v>
      </c>
      <c r="E87" s="158">
        <v>5972</v>
      </c>
      <c r="F87" s="158">
        <f t="shared" si="7"/>
        <v>21</v>
      </c>
      <c r="G87" s="204">
        <v>7.654153262499519E-2</v>
      </c>
      <c r="H87" s="209">
        <v>269</v>
      </c>
      <c r="I87" s="209">
        <f t="shared" si="8"/>
        <v>68</v>
      </c>
      <c r="J87" s="204">
        <v>0.15</v>
      </c>
      <c r="K87" s="157">
        <v>1366</v>
      </c>
      <c r="L87" s="155">
        <f t="shared" si="9"/>
        <v>51</v>
      </c>
      <c r="M87" s="212">
        <v>0.26500000000000001</v>
      </c>
      <c r="N87" s="157">
        <v>1915</v>
      </c>
      <c r="O87" s="157">
        <f t="shared" si="10"/>
        <v>21</v>
      </c>
      <c r="P87" s="204">
        <v>0.156</v>
      </c>
      <c r="Q87" s="157">
        <v>2921</v>
      </c>
      <c r="R87" s="157">
        <f t="shared" si="11"/>
        <v>23</v>
      </c>
      <c r="S87" s="210">
        <v>7.3999999999999996E-2</v>
      </c>
      <c r="T87" s="121"/>
      <c r="U87" s="121"/>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105"/>
      <c r="CY87" s="105"/>
      <c r="CZ87" s="105"/>
      <c r="DA87" s="105"/>
      <c r="DB87" s="105"/>
      <c r="DC87" s="105"/>
      <c r="DD87" s="105"/>
      <c r="DE87" s="105"/>
      <c r="DF87" s="105"/>
      <c r="DG87" s="105"/>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c r="GF87" s="105"/>
      <c r="GG87" s="105"/>
      <c r="GH87" s="105"/>
      <c r="GI87" s="105"/>
      <c r="GJ87" s="105"/>
      <c r="GK87" s="105"/>
      <c r="GL87" s="105"/>
      <c r="GM87" s="105"/>
      <c r="GN87" s="105"/>
      <c r="GO87" s="105"/>
      <c r="GP87" s="105"/>
      <c r="GQ87" s="105"/>
      <c r="GR87" s="105"/>
      <c r="GS87" s="105"/>
      <c r="GT87" s="105"/>
      <c r="GU87" s="105"/>
      <c r="GV87" s="105"/>
      <c r="GW87" s="105"/>
      <c r="GX87" s="105"/>
      <c r="GY87" s="105"/>
      <c r="GZ87" s="105"/>
      <c r="HA87" s="105"/>
      <c r="HB87" s="105"/>
      <c r="HC87" s="105"/>
      <c r="HD87" s="105"/>
      <c r="HE87" s="105"/>
      <c r="HF87" s="105"/>
      <c r="HG87" s="105"/>
      <c r="HH87" s="105"/>
      <c r="HI87" s="105"/>
      <c r="HJ87" s="105"/>
      <c r="HK87" s="105"/>
      <c r="HL87" s="105"/>
      <c r="HM87" s="105"/>
      <c r="HN87" s="105"/>
      <c r="HO87" s="105"/>
      <c r="HP87" s="105"/>
      <c r="HQ87" s="105"/>
      <c r="HR87" s="105"/>
      <c r="HS87" s="105"/>
      <c r="HT87" s="105"/>
      <c r="HU87" s="105"/>
      <c r="HV87" s="105"/>
      <c r="HW87" s="105"/>
      <c r="HX87" s="105"/>
      <c r="HY87" s="105"/>
      <c r="HZ87" s="105"/>
      <c r="IA87" s="105"/>
      <c r="IB87" s="105"/>
      <c r="IC87" s="105"/>
      <c r="ID87" s="105"/>
      <c r="IE87" s="105"/>
      <c r="IF87" s="105"/>
      <c r="IG87" s="105"/>
      <c r="IH87" s="105"/>
      <c r="II87" s="105"/>
      <c r="IJ87" s="105"/>
      <c r="IK87" s="105"/>
      <c r="IL87" s="105"/>
      <c r="IM87" s="105"/>
      <c r="IN87" s="105"/>
      <c r="IO87" s="105"/>
      <c r="IP87" s="105"/>
      <c r="IQ87" s="105"/>
      <c r="IR87" s="105"/>
      <c r="IS87" s="105"/>
      <c r="IT87" s="105"/>
      <c r="IU87" s="105"/>
      <c r="IV87" s="105"/>
      <c r="IW87" s="105"/>
      <c r="IX87" s="105"/>
      <c r="IY87" s="105"/>
      <c r="IZ87" s="105"/>
      <c r="JA87" s="105"/>
      <c r="JB87" s="105"/>
      <c r="JC87" s="105"/>
      <c r="JD87" s="105"/>
      <c r="JE87" s="105"/>
      <c r="JF87" s="105"/>
      <c r="JG87" s="105"/>
      <c r="JH87" s="105"/>
      <c r="JI87" s="105"/>
      <c r="JJ87" s="105"/>
      <c r="JK87" s="105"/>
      <c r="JL87" s="105"/>
      <c r="JM87" s="105"/>
      <c r="JN87" s="105"/>
      <c r="JO87" s="105"/>
      <c r="JP87" s="105"/>
      <c r="JQ87" s="105"/>
      <c r="JR87" s="105"/>
      <c r="JS87" s="105"/>
      <c r="JT87" s="105"/>
      <c r="JU87" s="105"/>
      <c r="JV87" s="105"/>
      <c r="JW87" s="105"/>
      <c r="JX87" s="105"/>
      <c r="JY87" s="105"/>
      <c r="JZ87" s="105"/>
      <c r="KA87" s="105"/>
      <c r="KB87" s="105"/>
      <c r="KC87" s="105"/>
      <c r="KD87" s="105"/>
      <c r="KE87" s="105"/>
      <c r="KF87" s="105"/>
      <c r="KG87" s="105"/>
      <c r="KH87" s="105"/>
      <c r="KI87" s="105"/>
      <c r="KJ87" s="105"/>
      <c r="KK87" s="105"/>
      <c r="KL87" s="105"/>
      <c r="KM87" s="105"/>
      <c r="KN87" s="105"/>
    </row>
    <row r="88" spans="1:300">
      <c r="A88" s="155" t="s">
        <v>288</v>
      </c>
      <c r="B88" s="158">
        <v>423</v>
      </c>
      <c r="C88" s="158">
        <f t="shared" si="6"/>
        <v>63</v>
      </c>
      <c r="D88" s="204">
        <v>5.3999999999999999E-2</v>
      </c>
      <c r="E88" s="158">
        <v>3354</v>
      </c>
      <c r="F88" s="158">
        <f t="shared" si="7"/>
        <v>69</v>
      </c>
      <c r="G88" s="204">
        <v>0.1032889874353289</v>
      </c>
      <c r="H88" s="209">
        <v>93</v>
      </c>
      <c r="I88" s="209">
        <f t="shared" si="8"/>
        <v>73</v>
      </c>
      <c r="J88" s="204">
        <v>0.158</v>
      </c>
      <c r="K88" s="155">
        <v>479</v>
      </c>
      <c r="L88" s="155">
        <f t="shared" si="9"/>
        <v>52</v>
      </c>
      <c r="M88" s="212">
        <v>0.27700000000000002</v>
      </c>
      <c r="N88" s="155">
        <v>947</v>
      </c>
      <c r="O88" s="157">
        <f t="shared" si="10"/>
        <v>40</v>
      </c>
      <c r="P88" s="204">
        <v>0.17699999999999999</v>
      </c>
      <c r="Q88" s="157">
        <v>1409</v>
      </c>
      <c r="R88" s="157">
        <f t="shared" si="11"/>
        <v>50</v>
      </c>
      <c r="S88" s="210">
        <v>8.5999999999999993E-2</v>
      </c>
      <c r="T88" s="121"/>
      <c r="U88" s="121"/>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105"/>
      <c r="CY88" s="105"/>
      <c r="CZ88" s="105"/>
      <c r="DA88" s="105"/>
      <c r="DB88" s="105"/>
      <c r="DC88" s="105"/>
      <c r="DD88" s="105"/>
      <c r="DE88" s="105"/>
      <c r="DF88" s="105"/>
      <c r="DG88" s="105"/>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c r="GF88" s="105"/>
      <c r="GG88" s="105"/>
      <c r="GH88" s="105"/>
      <c r="GI88" s="105"/>
      <c r="GJ88" s="105"/>
      <c r="GK88" s="105"/>
      <c r="GL88" s="105"/>
      <c r="GM88" s="105"/>
      <c r="GN88" s="105"/>
      <c r="GO88" s="105"/>
      <c r="GP88" s="105"/>
      <c r="GQ88" s="105"/>
      <c r="GR88" s="105"/>
      <c r="GS88" s="105"/>
      <c r="GT88" s="105"/>
      <c r="GU88" s="105"/>
      <c r="GV88" s="105"/>
      <c r="GW88" s="105"/>
      <c r="GX88" s="105"/>
      <c r="GY88" s="105"/>
      <c r="GZ88" s="105"/>
      <c r="HA88" s="105"/>
      <c r="HB88" s="105"/>
      <c r="HC88" s="105"/>
      <c r="HD88" s="105"/>
      <c r="HE88" s="105"/>
      <c r="HF88" s="105"/>
      <c r="HG88" s="105"/>
      <c r="HH88" s="105"/>
      <c r="HI88" s="105"/>
      <c r="HJ88" s="105"/>
      <c r="HK88" s="105"/>
      <c r="HL88" s="105"/>
      <c r="HM88" s="105"/>
      <c r="HN88" s="105"/>
      <c r="HO88" s="105"/>
      <c r="HP88" s="105"/>
      <c r="HQ88" s="105"/>
      <c r="HR88" s="105"/>
      <c r="HS88" s="105"/>
      <c r="HT88" s="105"/>
      <c r="HU88" s="105"/>
      <c r="HV88" s="105"/>
      <c r="HW88" s="105"/>
      <c r="HX88" s="105"/>
      <c r="HY88" s="105"/>
      <c r="HZ88" s="105"/>
      <c r="IA88" s="105"/>
      <c r="IB88" s="105"/>
      <c r="IC88" s="105"/>
      <c r="ID88" s="105"/>
      <c r="IE88" s="105"/>
      <c r="IF88" s="105"/>
      <c r="IG88" s="105"/>
      <c r="IH88" s="105"/>
      <c r="II88" s="105"/>
      <c r="IJ88" s="105"/>
      <c r="IK88" s="105"/>
      <c r="IL88" s="105"/>
      <c r="IM88" s="105"/>
      <c r="IN88" s="105"/>
      <c r="IO88" s="105"/>
      <c r="IP88" s="105"/>
      <c r="IQ88" s="105"/>
      <c r="IR88" s="105"/>
      <c r="IS88" s="105"/>
      <c r="IT88" s="105"/>
      <c r="IU88" s="105"/>
      <c r="IV88" s="105"/>
      <c r="IW88" s="105"/>
      <c r="IX88" s="105"/>
      <c r="IY88" s="105"/>
      <c r="IZ88" s="105"/>
      <c r="JA88" s="105"/>
      <c r="JB88" s="105"/>
      <c r="JC88" s="105"/>
      <c r="JD88" s="105"/>
      <c r="JE88" s="105"/>
      <c r="JF88" s="105"/>
      <c r="JG88" s="105"/>
      <c r="JH88" s="105"/>
      <c r="JI88" s="105"/>
      <c r="JJ88" s="105"/>
      <c r="JK88" s="105"/>
      <c r="JL88" s="105"/>
      <c r="JM88" s="105"/>
      <c r="JN88" s="105"/>
      <c r="JO88" s="105"/>
      <c r="JP88" s="105"/>
      <c r="JQ88" s="105"/>
      <c r="JR88" s="105"/>
      <c r="JS88" s="105"/>
      <c r="JT88" s="105"/>
      <c r="JU88" s="105"/>
      <c r="JV88" s="105"/>
      <c r="JW88" s="105"/>
      <c r="JX88" s="105"/>
      <c r="JY88" s="105"/>
      <c r="JZ88" s="105"/>
      <c r="KA88" s="105"/>
      <c r="KB88" s="105"/>
      <c r="KC88" s="105"/>
      <c r="KD88" s="105"/>
      <c r="KE88" s="105"/>
      <c r="KF88" s="105"/>
      <c r="KG88" s="105"/>
      <c r="KH88" s="105"/>
      <c r="KI88" s="105"/>
      <c r="KJ88" s="105"/>
      <c r="KK88" s="105"/>
      <c r="KL88" s="105"/>
      <c r="KM88" s="105"/>
      <c r="KN88" s="105"/>
    </row>
    <row r="89" spans="1:300">
      <c r="A89" s="155" t="s">
        <v>289</v>
      </c>
      <c r="B89" s="158">
        <v>142</v>
      </c>
      <c r="C89" s="158">
        <f t="shared" si="6"/>
        <v>4</v>
      </c>
      <c r="D89" s="204">
        <v>1.2999999999999999E-2</v>
      </c>
      <c r="E89" s="158">
        <v>3904</v>
      </c>
      <c r="F89" s="158">
        <f t="shared" si="7"/>
        <v>15</v>
      </c>
      <c r="G89" s="204">
        <v>7.4143006362168834E-2</v>
      </c>
      <c r="H89" s="209">
        <v>171</v>
      </c>
      <c r="I89" s="209">
        <f t="shared" si="8"/>
        <v>48</v>
      </c>
      <c r="J89" s="204">
        <v>0.115</v>
      </c>
      <c r="K89" s="155">
        <v>59</v>
      </c>
      <c r="L89" s="155">
        <f t="shared" si="9"/>
        <v>13</v>
      </c>
      <c r="M89" s="212">
        <v>5.3999999999999999E-2</v>
      </c>
      <c r="N89" s="155">
        <v>820</v>
      </c>
      <c r="O89" s="157">
        <f t="shared" si="10"/>
        <v>3</v>
      </c>
      <c r="P89" s="204">
        <v>0.114</v>
      </c>
      <c r="Q89" s="157">
        <v>1909</v>
      </c>
      <c r="R89" s="157">
        <f t="shared" si="11"/>
        <v>16</v>
      </c>
      <c r="S89" s="210">
        <v>7.0999999999999994E-2</v>
      </c>
      <c r="T89" s="121"/>
      <c r="U89" s="121"/>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105"/>
      <c r="CY89" s="105"/>
      <c r="CZ89" s="105"/>
      <c r="DA89" s="105"/>
      <c r="DB89" s="105"/>
      <c r="DC89" s="105"/>
      <c r="DD89" s="105"/>
      <c r="DE89" s="105"/>
      <c r="DF89" s="105"/>
      <c r="DG89" s="105"/>
      <c r="DH89" s="105"/>
      <c r="DI89" s="105"/>
      <c r="DJ89" s="105"/>
      <c r="DK89" s="105"/>
      <c r="DL89" s="105"/>
      <c r="DM89" s="105"/>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5"/>
      <c r="EL89" s="105"/>
      <c r="EM89" s="105"/>
      <c r="EN89" s="105"/>
      <c r="EO89" s="105"/>
      <c r="EP89" s="105"/>
      <c r="EQ89" s="105"/>
      <c r="ER89" s="105"/>
      <c r="ES89" s="105"/>
      <c r="ET89" s="105"/>
      <c r="EU89" s="105"/>
      <c r="EV89" s="105"/>
      <c r="EW89" s="105"/>
      <c r="EX89" s="105"/>
      <c r="EY89" s="105"/>
      <c r="EZ89" s="105"/>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05"/>
      <c r="GA89" s="105"/>
      <c r="GB89" s="105"/>
      <c r="GC89" s="105"/>
      <c r="GD89" s="105"/>
      <c r="GE89" s="105"/>
      <c r="GF89" s="105"/>
      <c r="GG89" s="105"/>
      <c r="GH89" s="105"/>
      <c r="GI89" s="105"/>
      <c r="GJ89" s="105"/>
      <c r="GK89" s="105"/>
      <c r="GL89" s="105"/>
      <c r="GM89" s="105"/>
      <c r="GN89" s="105"/>
      <c r="GO89" s="105"/>
      <c r="GP89" s="105"/>
      <c r="GQ89" s="105"/>
      <c r="GR89" s="105"/>
      <c r="GS89" s="105"/>
      <c r="GT89" s="105"/>
      <c r="GU89" s="105"/>
      <c r="GV89" s="105"/>
      <c r="GW89" s="105"/>
      <c r="GX89" s="105"/>
      <c r="GY89" s="105"/>
      <c r="GZ89" s="105"/>
      <c r="HA89" s="105"/>
      <c r="HB89" s="105"/>
      <c r="HC89" s="105"/>
      <c r="HD89" s="105"/>
      <c r="HE89" s="105"/>
      <c r="HF89" s="105"/>
      <c r="HG89" s="105"/>
      <c r="HH89" s="105"/>
      <c r="HI89" s="105"/>
      <c r="HJ89" s="105"/>
      <c r="HK89" s="105"/>
      <c r="HL89" s="105"/>
      <c r="HM89" s="105"/>
      <c r="HN89" s="105"/>
      <c r="HO89" s="105"/>
      <c r="HP89" s="105"/>
      <c r="HQ89" s="105"/>
      <c r="HR89" s="105"/>
      <c r="HS89" s="105"/>
      <c r="HT89" s="105"/>
      <c r="HU89" s="105"/>
      <c r="HV89" s="105"/>
      <c r="HW89" s="105"/>
      <c r="HX89" s="105"/>
      <c r="HY89" s="105"/>
      <c r="HZ89" s="105"/>
      <c r="IA89" s="105"/>
      <c r="IB89" s="105"/>
      <c r="IC89" s="105"/>
      <c r="ID89" s="105"/>
      <c r="IE89" s="105"/>
      <c r="IF89" s="105"/>
      <c r="IG89" s="105"/>
      <c r="IH89" s="105"/>
      <c r="II89" s="105"/>
      <c r="IJ89" s="105"/>
      <c r="IK89" s="105"/>
      <c r="IL89" s="105"/>
      <c r="IM89" s="105"/>
      <c r="IN89" s="105"/>
      <c r="IO89" s="105"/>
      <c r="IP89" s="105"/>
      <c r="IQ89" s="105"/>
      <c r="IR89" s="105"/>
      <c r="IS89" s="105"/>
      <c r="IT89" s="105"/>
      <c r="IU89" s="105"/>
      <c r="IV89" s="105"/>
      <c r="IW89" s="105"/>
      <c r="IX89" s="105"/>
      <c r="IY89" s="105"/>
      <c r="IZ89" s="105"/>
      <c r="JA89" s="105"/>
      <c r="JB89" s="105"/>
      <c r="JC89" s="105"/>
      <c r="JD89" s="105"/>
      <c r="JE89" s="105"/>
      <c r="JF89" s="105"/>
      <c r="JG89" s="105"/>
      <c r="JH89" s="105"/>
      <c r="JI89" s="105"/>
      <c r="JJ89" s="105"/>
      <c r="JK89" s="105"/>
      <c r="JL89" s="105"/>
      <c r="JM89" s="105"/>
      <c r="JN89" s="105"/>
      <c r="JO89" s="105"/>
      <c r="JP89" s="105"/>
      <c r="JQ89" s="105"/>
      <c r="JR89" s="105"/>
      <c r="JS89" s="105"/>
      <c r="JT89" s="105"/>
      <c r="JU89" s="105"/>
      <c r="JV89" s="105"/>
      <c r="JW89" s="105"/>
      <c r="JX89" s="105"/>
      <c r="JY89" s="105"/>
      <c r="JZ89" s="105"/>
      <c r="KA89" s="105"/>
      <c r="KB89" s="105"/>
      <c r="KC89" s="105"/>
      <c r="KD89" s="105"/>
      <c r="KE89" s="105"/>
      <c r="KF89" s="105"/>
      <c r="KG89" s="105"/>
      <c r="KH89" s="105"/>
      <c r="KI89" s="105"/>
      <c r="KJ89" s="105"/>
      <c r="KK89" s="105"/>
      <c r="KL89" s="105"/>
      <c r="KM89" s="105"/>
      <c r="KN89" s="105"/>
    </row>
    <row r="90" spans="1:300">
      <c r="A90" s="155" t="s">
        <v>290</v>
      </c>
      <c r="B90" s="158">
        <v>780</v>
      </c>
      <c r="C90" s="158">
        <f t="shared" si="6"/>
        <v>43</v>
      </c>
      <c r="D90" s="204">
        <v>4.2999999999999997E-2</v>
      </c>
      <c r="E90" s="158">
        <v>5591</v>
      </c>
      <c r="F90" s="158">
        <f t="shared" si="7"/>
        <v>23</v>
      </c>
      <c r="G90" s="204">
        <v>7.8261478163493839E-2</v>
      </c>
      <c r="H90" s="209">
        <v>527</v>
      </c>
      <c r="I90" s="209">
        <f t="shared" si="8"/>
        <v>42</v>
      </c>
      <c r="J90" s="204">
        <v>0.106</v>
      </c>
      <c r="K90" s="157">
        <v>1563</v>
      </c>
      <c r="L90" s="155">
        <f t="shared" si="9"/>
        <v>59</v>
      </c>
      <c r="M90" s="212">
        <v>0.29599999999999999</v>
      </c>
      <c r="N90" s="157">
        <v>1782</v>
      </c>
      <c r="O90" s="157">
        <f t="shared" si="10"/>
        <v>62</v>
      </c>
      <c r="P90" s="204">
        <v>0.20599999999999999</v>
      </c>
      <c r="Q90" s="157">
        <v>2859</v>
      </c>
      <c r="R90" s="157">
        <f t="shared" si="11"/>
        <v>31</v>
      </c>
      <c r="S90" s="210">
        <v>7.9000000000000001E-2</v>
      </c>
      <c r="T90" s="121"/>
      <c r="U90" s="121"/>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105"/>
      <c r="CY90" s="105"/>
      <c r="CZ90" s="105"/>
      <c r="DA90" s="105"/>
      <c r="DB90" s="105"/>
      <c r="DC90" s="105"/>
      <c r="DD90" s="105"/>
      <c r="DE90" s="105"/>
      <c r="DF90" s="105"/>
      <c r="DG90" s="105"/>
      <c r="DH90" s="105"/>
      <c r="DI90" s="105"/>
      <c r="DJ90" s="105"/>
      <c r="DK90" s="105"/>
      <c r="DL90" s="105"/>
      <c r="DM90" s="105"/>
      <c r="DN90" s="105"/>
      <c r="DO90" s="105"/>
      <c r="DP90" s="105"/>
      <c r="DQ90" s="105"/>
      <c r="DR90" s="105"/>
      <c r="DS90" s="105"/>
      <c r="DT90" s="105"/>
      <c r="DU90" s="105"/>
      <c r="DV90" s="105"/>
      <c r="DW90" s="105"/>
      <c r="DX90" s="105"/>
      <c r="DY90" s="105"/>
      <c r="DZ90" s="105"/>
      <c r="EA90" s="105"/>
      <c r="EB90" s="105"/>
      <c r="EC90" s="105"/>
      <c r="ED90" s="105"/>
      <c r="EE90" s="105"/>
      <c r="EF90" s="105"/>
      <c r="EG90" s="105"/>
      <c r="EH90" s="105"/>
      <c r="EI90" s="105"/>
      <c r="EJ90" s="105"/>
      <c r="EK90" s="105"/>
      <c r="EL90" s="105"/>
      <c r="EM90" s="105"/>
      <c r="EN90" s="105"/>
      <c r="EO90" s="105"/>
      <c r="EP90" s="105"/>
      <c r="EQ90" s="105"/>
      <c r="ER90" s="105"/>
      <c r="ES90" s="105"/>
      <c r="ET90" s="105"/>
      <c r="EU90" s="105"/>
      <c r="EV90" s="105"/>
      <c r="EW90" s="105"/>
      <c r="EX90" s="105"/>
      <c r="EY90" s="105"/>
      <c r="EZ90" s="105"/>
      <c r="FA90" s="105"/>
      <c r="FB90" s="105"/>
      <c r="FC90" s="105"/>
      <c r="FD90" s="105"/>
      <c r="FE90" s="105"/>
      <c r="FF90" s="105"/>
      <c r="FG90" s="105"/>
      <c r="FH90" s="105"/>
      <c r="FI90" s="105"/>
      <c r="FJ90" s="105"/>
      <c r="FK90" s="105"/>
      <c r="FL90" s="105"/>
      <c r="FM90" s="105"/>
      <c r="FN90" s="105"/>
      <c r="FO90" s="105"/>
      <c r="FP90" s="105"/>
      <c r="FQ90" s="105"/>
      <c r="FR90" s="105"/>
      <c r="FS90" s="105"/>
      <c r="FT90" s="105"/>
      <c r="FU90" s="105"/>
      <c r="FV90" s="105"/>
      <c r="FW90" s="105"/>
      <c r="FX90" s="105"/>
      <c r="FY90" s="105"/>
      <c r="FZ90" s="105"/>
      <c r="GA90" s="105"/>
      <c r="GB90" s="105"/>
      <c r="GC90" s="105"/>
      <c r="GD90" s="105"/>
      <c r="GE90" s="105"/>
      <c r="GF90" s="105"/>
      <c r="GG90" s="105"/>
      <c r="GH90" s="105"/>
      <c r="GI90" s="105"/>
      <c r="GJ90" s="105"/>
      <c r="GK90" s="105"/>
      <c r="GL90" s="105"/>
      <c r="GM90" s="105"/>
      <c r="GN90" s="105"/>
      <c r="GO90" s="105"/>
      <c r="GP90" s="105"/>
      <c r="GQ90" s="105"/>
      <c r="GR90" s="105"/>
      <c r="GS90" s="105"/>
      <c r="GT90" s="105"/>
      <c r="GU90" s="105"/>
      <c r="GV90" s="105"/>
      <c r="GW90" s="105"/>
      <c r="GX90" s="105"/>
      <c r="GY90" s="105"/>
      <c r="GZ90" s="105"/>
      <c r="HA90" s="105"/>
      <c r="HB90" s="105"/>
      <c r="HC90" s="105"/>
      <c r="HD90" s="105"/>
      <c r="HE90" s="105"/>
      <c r="HF90" s="105"/>
      <c r="HG90" s="105"/>
      <c r="HH90" s="105"/>
      <c r="HI90" s="105"/>
      <c r="HJ90" s="105"/>
      <c r="HK90" s="105"/>
      <c r="HL90" s="105"/>
      <c r="HM90" s="105"/>
      <c r="HN90" s="105"/>
      <c r="HO90" s="105"/>
      <c r="HP90" s="105"/>
      <c r="HQ90" s="105"/>
      <c r="HR90" s="105"/>
      <c r="HS90" s="105"/>
      <c r="HT90" s="105"/>
      <c r="HU90" s="105"/>
      <c r="HV90" s="105"/>
      <c r="HW90" s="105"/>
      <c r="HX90" s="105"/>
      <c r="HY90" s="105"/>
      <c r="HZ90" s="105"/>
      <c r="IA90" s="105"/>
      <c r="IB90" s="105"/>
      <c r="IC90" s="105"/>
      <c r="ID90" s="105"/>
      <c r="IE90" s="105"/>
      <c r="IF90" s="105"/>
      <c r="IG90" s="105"/>
      <c r="IH90" s="105"/>
      <c r="II90" s="105"/>
      <c r="IJ90" s="105"/>
      <c r="IK90" s="105"/>
      <c r="IL90" s="105"/>
      <c r="IM90" s="105"/>
      <c r="IN90" s="105"/>
      <c r="IO90" s="105"/>
      <c r="IP90" s="105"/>
      <c r="IQ90" s="105"/>
      <c r="IR90" s="105"/>
      <c r="IS90" s="105"/>
      <c r="IT90" s="105"/>
      <c r="IU90" s="105"/>
      <c r="IV90" s="105"/>
      <c r="IW90" s="105"/>
      <c r="IX90" s="105"/>
      <c r="IY90" s="105"/>
      <c r="IZ90" s="105"/>
      <c r="JA90" s="105"/>
      <c r="JB90" s="105"/>
      <c r="JC90" s="105"/>
      <c r="JD90" s="105"/>
      <c r="JE90" s="105"/>
      <c r="JF90" s="105"/>
      <c r="JG90" s="105"/>
      <c r="JH90" s="105"/>
      <c r="JI90" s="105"/>
      <c r="JJ90" s="105"/>
      <c r="JK90" s="105"/>
      <c r="JL90" s="105"/>
      <c r="JM90" s="105"/>
      <c r="JN90" s="105"/>
      <c r="JO90" s="105"/>
      <c r="JP90" s="105"/>
      <c r="JQ90" s="105"/>
      <c r="JR90" s="105"/>
      <c r="JS90" s="105"/>
      <c r="JT90" s="105"/>
      <c r="JU90" s="105"/>
      <c r="JV90" s="105"/>
      <c r="JW90" s="105"/>
      <c r="JX90" s="105"/>
      <c r="JY90" s="105"/>
      <c r="JZ90" s="105"/>
      <c r="KA90" s="105"/>
      <c r="KB90" s="105"/>
      <c r="KC90" s="105"/>
      <c r="KD90" s="105"/>
      <c r="KE90" s="105"/>
      <c r="KF90" s="105"/>
      <c r="KG90" s="105"/>
      <c r="KH90" s="105"/>
      <c r="KI90" s="105"/>
      <c r="KJ90" s="105"/>
      <c r="KK90" s="105"/>
      <c r="KL90" s="105"/>
      <c r="KM90" s="105"/>
      <c r="KN90" s="105"/>
    </row>
    <row r="91" spans="1:300">
      <c r="A91" s="155" t="s">
        <v>291</v>
      </c>
      <c r="B91" s="158">
        <v>4930</v>
      </c>
      <c r="C91" s="158">
        <f t="shared" si="6"/>
        <v>68</v>
      </c>
      <c r="D91" s="204">
        <v>5.6000000000000001E-2</v>
      </c>
      <c r="E91" s="158">
        <v>25407</v>
      </c>
      <c r="F91" s="158">
        <f t="shared" si="7"/>
        <v>19</v>
      </c>
      <c r="G91" s="204">
        <v>7.6252873701207105E-2</v>
      </c>
      <c r="H91" s="209">
        <v>3760</v>
      </c>
      <c r="I91" s="209">
        <f t="shared" si="8"/>
        <v>26</v>
      </c>
      <c r="J91" s="204">
        <v>7.3999999999999996E-2</v>
      </c>
      <c r="K91" s="157">
        <v>9396</v>
      </c>
      <c r="L91" s="155">
        <f t="shared" si="9"/>
        <v>68</v>
      </c>
      <c r="M91" s="212">
        <v>0.32200000000000001</v>
      </c>
      <c r="N91" s="157">
        <v>6708</v>
      </c>
      <c r="O91" s="157">
        <f t="shared" si="10"/>
        <v>58</v>
      </c>
      <c r="P91" s="204">
        <v>0.2</v>
      </c>
      <c r="Q91" s="157">
        <v>14651</v>
      </c>
      <c r="R91" s="157">
        <f t="shared" si="11"/>
        <v>50</v>
      </c>
      <c r="S91" s="210">
        <v>8.5999999999999993E-2</v>
      </c>
      <c r="T91" s="121"/>
      <c r="U91" s="121"/>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105"/>
      <c r="CY91" s="105"/>
      <c r="CZ91" s="105"/>
      <c r="DA91" s="105"/>
      <c r="DB91" s="105"/>
      <c r="DC91" s="105"/>
      <c r="DD91" s="105"/>
      <c r="DE91" s="105"/>
      <c r="DF91" s="105"/>
      <c r="DG91" s="105"/>
      <c r="DH91" s="105"/>
      <c r="DI91" s="105"/>
      <c r="DJ91" s="105"/>
      <c r="DK91" s="105"/>
      <c r="DL91" s="105"/>
      <c r="DM91" s="105"/>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5"/>
      <c r="EL91" s="105"/>
      <c r="EM91" s="105"/>
      <c r="EN91" s="105"/>
      <c r="EO91" s="105"/>
      <c r="EP91" s="105"/>
      <c r="EQ91" s="105"/>
      <c r="ER91" s="105"/>
      <c r="ES91" s="105"/>
      <c r="ET91" s="105"/>
      <c r="EU91" s="105"/>
      <c r="EV91" s="105"/>
      <c r="EW91" s="105"/>
      <c r="EX91" s="105"/>
      <c r="EY91" s="105"/>
      <c r="EZ91" s="105"/>
      <c r="FA91" s="105"/>
      <c r="FB91" s="105"/>
      <c r="FC91" s="105"/>
      <c r="FD91" s="105"/>
      <c r="FE91" s="105"/>
      <c r="FF91" s="105"/>
      <c r="FG91" s="105"/>
      <c r="FH91" s="105"/>
      <c r="FI91" s="105"/>
      <c r="FJ91" s="105"/>
      <c r="FK91" s="105"/>
      <c r="FL91" s="105"/>
      <c r="FM91" s="105"/>
      <c r="FN91" s="105"/>
      <c r="FO91" s="105"/>
      <c r="FP91" s="105"/>
      <c r="FQ91" s="105"/>
      <c r="FR91" s="105"/>
      <c r="FS91" s="105"/>
      <c r="FT91" s="105"/>
      <c r="FU91" s="105"/>
      <c r="FV91" s="105"/>
      <c r="FW91" s="105"/>
      <c r="FX91" s="105"/>
      <c r="FY91" s="105"/>
      <c r="FZ91" s="105"/>
      <c r="GA91" s="105"/>
      <c r="GB91" s="105"/>
      <c r="GC91" s="105"/>
      <c r="GD91" s="105"/>
      <c r="GE91" s="105"/>
      <c r="GF91" s="105"/>
      <c r="GG91" s="105"/>
      <c r="GH91" s="105"/>
      <c r="GI91" s="105"/>
      <c r="GJ91" s="105"/>
      <c r="GK91" s="105"/>
      <c r="GL91" s="105"/>
      <c r="GM91" s="105"/>
      <c r="GN91" s="105"/>
      <c r="GO91" s="105"/>
      <c r="GP91" s="105"/>
      <c r="GQ91" s="105"/>
      <c r="GR91" s="105"/>
      <c r="GS91" s="105"/>
      <c r="GT91" s="105"/>
      <c r="GU91" s="105"/>
      <c r="GV91" s="105"/>
      <c r="GW91" s="105"/>
      <c r="GX91" s="105"/>
      <c r="GY91" s="105"/>
      <c r="GZ91" s="105"/>
      <c r="HA91" s="105"/>
      <c r="HB91" s="105"/>
      <c r="HC91" s="105"/>
      <c r="HD91" s="105"/>
      <c r="HE91" s="105"/>
      <c r="HF91" s="105"/>
      <c r="HG91" s="105"/>
      <c r="HH91" s="105"/>
      <c r="HI91" s="105"/>
      <c r="HJ91" s="105"/>
      <c r="HK91" s="105"/>
      <c r="HL91" s="105"/>
      <c r="HM91" s="105"/>
      <c r="HN91" s="105"/>
      <c r="HO91" s="105"/>
      <c r="HP91" s="105"/>
      <c r="HQ91" s="105"/>
      <c r="HR91" s="105"/>
      <c r="HS91" s="105"/>
      <c r="HT91" s="105"/>
      <c r="HU91" s="105"/>
      <c r="HV91" s="105"/>
      <c r="HW91" s="105"/>
      <c r="HX91" s="105"/>
      <c r="HY91" s="105"/>
      <c r="HZ91" s="105"/>
      <c r="IA91" s="105"/>
      <c r="IB91" s="105"/>
      <c r="IC91" s="105"/>
      <c r="ID91" s="105"/>
      <c r="IE91" s="105"/>
      <c r="IF91" s="105"/>
      <c r="IG91" s="105"/>
      <c r="IH91" s="105"/>
      <c r="II91" s="105"/>
      <c r="IJ91" s="105"/>
      <c r="IK91" s="105"/>
      <c r="IL91" s="105"/>
      <c r="IM91" s="105"/>
      <c r="IN91" s="105"/>
      <c r="IO91" s="105"/>
      <c r="IP91" s="105"/>
      <c r="IQ91" s="105"/>
      <c r="IR91" s="105"/>
      <c r="IS91" s="105"/>
      <c r="IT91" s="105"/>
      <c r="IU91" s="105"/>
      <c r="IV91" s="105"/>
      <c r="IW91" s="105"/>
      <c r="IX91" s="105"/>
      <c r="IY91" s="105"/>
      <c r="IZ91" s="105"/>
      <c r="JA91" s="105"/>
      <c r="JB91" s="105"/>
      <c r="JC91" s="105"/>
      <c r="JD91" s="105"/>
      <c r="JE91" s="105"/>
      <c r="JF91" s="105"/>
      <c r="JG91" s="105"/>
      <c r="JH91" s="105"/>
      <c r="JI91" s="105"/>
      <c r="JJ91" s="105"/>
      <c r="JK91" s="105"/>
      <c r="JL91" s="105"/>
      <c r="JM91" s="105"/>
      <c r="JN91" s="105"/>
      <c r="JO91" s="105"/>
      <c r="JP91" s="105"/>
      <c r="JQ91" s="105"/>
      <c r="JR91" s="105"/>
      <c r="JS91" s="105"/>
      <c r="JT91" s="105"/>
      <c r="JU91" s="105"/>
      <c r="JV91" s="105"/>
      <c r="JW91" s="105"/>
      <c r="JX91" s="105"/>
      <c r="JY91" s="105"/>
      <c r="JZ91" s="105"/>
      <c r="KA91" s="105"/>
      <c r="KB91" s="105"/>
      <c r="KC91" s="105"/>
      <c r="KD91" s="105"/>
      <c r="KE91" s="105"/>
      <c r="KF91" s="105"/>
      <c r="KG91" s="105"/>
      <c r="KH91" s="105"/>
      <c r="KI91" s="105"/>
      <c r="KJ91" s="105"/>
      <c r="KK91" s="105"/>
      <c r="KL91" s="105"/>
      <c r="KM91" s="105"/>
      <c r="KN91" s="105"/>
    </row>
    <row r="92" spans="1:300">
      <c r="A92" s="155" t="s">
        <v>292</v>
      </c>
      <c r="B92" s="158">
        <v>461</v>
      </c>
      <c r="C92" s="158">
        <f t="shared" si="6"/>
        <v>84</v>
      </c>
      <c r="D92" s="204">
        <v>8.2000000000000003E-2</v>
      </c>
      <c r="E92" s="158">
        <v>2072</v>
      </c>
      <c r="F92" s="158">
        <f t="shared" si="7"/>
        <v>57</v>
      </c>
      <c r="G92" s="204">
        <v>9.6112811949160409E-2</v>
      </c>
      <c r="H92" s="209">
        <v>5</v>
      </c>
      <c r="I92" s="209">
        <f t="shared" si="8"/>
        <v>72</v>
      </c>
      <c r="J92" s="204">
        <v>0.156</v>
      </c>
      <c r="K92" s="155">
        <v>0</v>
      </c>
      <c r="L92" s="155">
        <f t="shared" si="9"/>
        <v>1</v>
      </c>
      <c r="M92" s="212">
        <v>0</v>
      </c>
      <c r="N92" s="155">
        <v>528</v>
      </c>
      <c r="O92" s="157">
        <f t="shared" si="10"/>
        <v>2</v>
      </c>
      <c r="P92" s="204">
        <v>0.107</v>
      </c>
      <c r="Q92" s="157">
        <v>1070</v>
      </c>
      <c r="R92" s="157">
        <f t="shared" si="11"/>
        <v>66</v>
      </c>
      <c r="S92" s="210">
        <v>9.9000000000000005E-2</v>
      </c>
      <c r="T92" s="121"/>
      <c r="U92" s="121"/>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c r="CX92" s="105"/>
      <c r="CY92" s="105"/>
      <c r="CZ92" s="105"/>
      <c r="DA92" s="105"/>
      <c r="DB92" s="105"/>
      <c r="DC92" s="105"/>
      <c r="DD92" s="105"/>
      <c r="DE92" s="105"/>
      <c r="DF92" s="105"/>
      <c r="DG92" s="105"/>
      <c r="DH92" s="105"/>
      <c r="DI92" s="105"/>
      <c r="DJ92" s="105"/>
      <c r="DK92" s="105"/>
      <c r="DL92" s="105"/>
      <c r="DM92" s="105"/>
      <c r="DN92" s="105"/>
      <c r="DO92" s="105"/>
      <c r="DP92" s="105"/>
      <c r="DQ92" s="105"/>
      <c r="DR92" s="105"/>
      <c r="DS92" s="105"/>
      <c r="DT92" s="105"/>
      <c r="DU92" s="105"/>
      <c r="DV92" s="105"/>
      <c r="DW92" s="105"/>
      <c r="DX92" s="105"/>
      <c r="DY92" s="105"/>
      <c r="DZ92" s="105"/>
      <c r="EA92" s="105"/>
      <c r="EB92" s="105"/>
      <c r="EC92" s="105"/>
      <c r="ED92" s="105"/>
      <c r="EE92" s="105"/>
      <c r="EF92" s="105"/>
      <c r="EG92" s="105"/>
      <c r="EH92" s="105"/>
      <c r="EI92" s="105"/>
      <c r="EJ92" s="105"/>
      <c r="EK92" s="105"/>
      <c r="EL92" s="105"/>
      <c r="EM92" s="105"/>
      <c r="EN92" s="105"/>
      <c r="EO92" s="105"/>
      <c r="EP92" s="105"/>
      <c r="EQ92" s="105"/>
      <c r="ER92" s="105"/>
      <c r="ES92" s="105"/>
      <c r="ET92" s="105"/>
      <c r="EU92" s="105"/>
      <c r="EV92" s="105"/>
      <c r="EW92" s="105"/>
      <c r="EX92" s="105"/>
      <c r="EY92" s="105"/>
      <c r="EZ92" s="105"/>
      <c r="FA92" s="105"/>
      <c r="FB92" s="105"/>
      <c r="FC92" s="105"/>
      <c r="FD92" s="105"/>
      <c r="FE92" s="105"/>
      <c r="FF92" s="105"/>
      <c r="FG92" s="105"/>
      <c r="FH92" s="105"/>
      <c r="FI92" s="105"/>
      <c r="FJ92" s="105"/>
      <c r="FK92" s="105"/>
      <c r="FL92" s="105"/>
      <c r="FM92" s="105"/>
      <c r="FN92" s="105"/>
      <c r="FO92" s="105"/>
      <c r="FP92" s="105"/>
      <c r="FQ92" s="105"/>
      <c r="FR92" s="105"/>
      <c r="FS92" s="105"/>
      <c r="FT92" s="105"/>
      <c r="FU92" s="105"/>
      <c r="FV92" s="105"/>
      <c r="FW92" s="105"/>
      <c r="FX92" s="105"/>
      <c r="FY92" s="105"/>
      <c r="FZ92" s="105"/>
      <c r="GA92" s="105"/>
      <c r="GB92" s="105"/>
      <c r="GC92" s="105"/>
      <c r="GD92" s="105"/>
      <c r="GE92" s="105"/>
      <c r="GF92" s="105"/>
      <c r="GG92" s="105"/>
      <c r="GH92" s="105"/>
      <c r="GI92" s="105"/>
      <c r="GJ92" s="105"/>
      <c r="GK92" s="105"/>
      <c r="GL92" s="105"/>
      <c r="GM92" s="105"/>
      <c r="GN92" s="105"/>
      <c r="GO92" s="105"/>
      <c r="GP92" s="105"/>
      <c r="GQ92" s="105"/>
      <c r="GR92" s="105"/>
      <c r="GS92" s="105"/>
      <c r="GT92" s="105"/>
      <c r="GU92" s="105"/>
      <c r="GV92" s="105"/>
      <c r="GW92" s="105"/>
      <c r="GX92" s="105"/>
      <c r="GY92" s="105"/>
      <c r="GZ92" s="105"/>
      <c r="HA92" s="105"/>
      <c r="HB92" s="105"/>
      <c r="HC92" s="105"/>
      <c r="HD92" s="105"/>
      <c r="HE92" s="105"/>
      <c r="HF92" s="105"/>
      <c r="HG92" s="105"/>
      <c r="HH92" s="105"/>
      <c r="HI92" s="105"/>
      <c r="HJ92" s="105"/>
      <c r="HK92" s="105"/>
      <c r="HL92" s="105"/>
      <c r="HM92" s="105"/>
      <c r="HN92" s="105"/>
      <c r="HO92" s="105"/>
      <c r="HP92" s="105"/>
      <c r="HQ92" s="105"/>
      <c r="HR92" s="105"/>
      <c r="HS92" s="105"/>
      <c r="HT92" s="105"/>
      <c r="HU92" s="105"/>
      <c r="HV92" s="105"/>
      <c r="HW92" s="105"/>
      <c r="HX92" s="105"/>
      <c r="HY92" s="105"/>
      <c r="HZ92" s="105"/>
      <c r="IA92" s="105"/>
      <c r="IB92" s="105"/>
      <c r="IC92" s="105"/>
      <c r="ID92" s="105"/>
      <c r="IE92" s="105"/>
      <c r="IF92" s="105"/>
      <c r="IG92" s="105"/>
      <c r="IH92" s="105"/>
      <c r="II92" s="105"/>
      <c r="IJ92" s="105"/>
      <c r="IK92" s="105"/>
      <c r="IL92" s="105"/>
      <c r="IM92" s="105"/>
      <c r="IN92" s="105"/>
      <c r="IO92" s="105"/>
      <c r="IP92" s="105"/>
      <c r="IQ92" s="105"/>
      <c r="IR92" s="105"/>
      <c r="IS92" s="105"/>
      <c r="IT92" s="105"/>
      <c r="IU92" s="105"/>
      <c r="IV92" s="105"/>
      <c r="IW92" s="105"/>
      <c r="IX92" s="105"/>
      <c r="IY92" s="105"/>
      <c r="IZ92" s="105"/>
      <c r="JA92" s="105"/>
      <c r="JB92" s="105"/>
      <c r="JC92" s="105"/>
      <c r="JD92" s="105"/>
      <c r="JE92" s="105"/>
      <c r="JF92" s="105"/>
      <c r="JG92" s="105"/>
      <c r="JH92" s="105"/>
      <c r="JI92" s="105"/>
      <c r="JJ92" s="105"/>
      <c r="JK92" s="105"/>
      <c r="JL92" s="105"/>
      <c r="JM92" s="105"/>
      <c r="JN92" s="105"/>
      <c r="JO92" s="105"/>
      <c r="JP92" s="105"/>
      <c r="JQ92" s="105"/>
      <c r="JR92" s="105"/>
      <c r="JS92" s="105"/>
      <c r="JT92" s="105"/>
      <c r="JU92" s="105"/>
      <c r="JV92" s="105"/>
      <c r="JW92" s="105"/>
      <c r="JX92" s="105"/>
      <c r="JY92" s="105"/>
      <c r="JZ92" s="105"/>
      <c r="KA92" s="105"/>
      <c r="KB92" s="105"/>
      <c r="KC92" s="105"/>
      <c r="KD92" s="105"/>
      <c r="KE92" s="105"/>
      <c r="KF92" s="105"/>
      <c r="KG92" s="105"/>
      <c r="KH92" s="105"/>
      <c r="KI92" s="105"/>
      <c r="KJ92" s="105"/>
      <c r="KK92" s="105"/>
      <c r="KL92" s="105"/>
      <c r="KM92" s="105"/>
      <c r="KN92" s="105"/>
    </row>
    <row r="93" spans="1:300">
      <c r="A93" s="155" t="s">
        <v>293</v>
      </c>
      <c r="B93" s="158">
        <v>335</v>
      </c>
      <c r="C93" s="158">
        <f t="shared" si="6"/>
        <v>93</v>
      </c>
      <c r="D93" s="204">
        <v>0.10100000000000001</v>
      </c>
      <c r="E93" s="158">
        <v>1541</v>
      </c>
      <c r="F93" s="158">
        <f t="shared" si="7"/>
        <v>64</v>
      </c>
      <c r="G93" s="204">
        <v>9.9451435947079697E-2</v>
      </c>
      <c r="H93" s="209">
        <v>26</v>
      </c>
      <c r="I93" s="209">
        <f t="shared" si="8"/>
        <v>90</v>
      </c>
      <c r="J93" s="204">
        <v>0.68400000000000005</v>
      </c>
      <c r="K93" s="155">
        <v>428</v>
      </c>
      <c r="L93" s="155">
        <f t="shared" si="9"/>
        <v>94</v>
      </c>
      <c r="M93" s="212">
        <v>0.72799999999999998</v>
      </c>
      <c r="N93" s="155">
        <v>667</v>
      </c>
      <c r="O93" s="157">
        <f t="shared" si="10"/>
        <v>71</v>
      </c>
      <c r="P93" s="204">
        <v>0.214</v>
      </c>
      <c r="Q93" s="155">
        <v>756</v>
      </c>
      <c r="R93" s="157">
        <f t="shared" si="11"/>
        <v>67</v>
      </c>
      <c r="S93" s="210">
        <v>0.1</v>
      </c>
      <c r="T93" s="121"/>
      <c r="U93" s="121"/>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c r="CX93" s="105"/>
      <c r="CY93" s="105"/>
      <c r="CZ93" s="105"/>
      <c r="DA93" s="105"/>
      <c r="DB93" s="105"/>
      <c r="DC93" s="105"/>
      <c r="DD93" s="105"/>
      <c r="DE93" s="105"/>
      <c r="DF93" s="105"/>
      <c r="DG93" s="105"/>
      <c r="DH93" s="105"/>
      <c r="DI93" s="105"/>
      <c r="DJ93" s="105"/>
      <c r="DK93" s="105"/>
      <c r="DL93" s="105"/>
      <c r="DM93" s="105"/>
      <c r="DN93" s="105"/>
      <c r="DO93" s="105"/>
      <c r="DP93" s="105"/>
      <c r="DQ93" s="105"/>
      <c r="DR93" s="105"/>
      <c r="DS93" s="105"/>
      <c r="DT93" s="105"/>
      <c r="DU93" s="105"/>
      <c r="DV93" s="105"/>
      <c r="DW93" s="105"/>
      <c r="DX93" s="105"/>
      <c r="DY93" s="105"/>
      <c r="DZ93" s="105"/>
      <c r="EA93" s="105"/>
      <c r="EB93" s="105"/>
      <c r="EC93" s="105"/>
      <c r="ED93" s="105"/>
      <c r="EE93" s="105"/>
      <c r="EF93" s="105"/>
      <c r="EG93" s="105"/>
      <c r="EH93" s="105"/>
      <c r="EI93" s="105"/>
      <c r="EJ93" s="105"/>
      <c r="EK93" s="105"/>
      <c r="EL93" s="105"/>
      <c r="EM93" s="105"/>
      <c r="EN93" s="105"/>
      <c r="EO93" s="105"/>
      <c r="EP93" s="105"/>
      <c r="EQ93" s="105"/>
      <c r="ER93" s="105"/>
      <c r="ES93" s="105"/>
      <c r="ET93" s="105"/>
      <c r="EU93" s="105"/>
      <c r="EV93" s="105"/>
      <c r="EW93" s="105"/>
      <c r="EX93" s="105"/>
      <c r="EY93" s="105"/>
      <c r="EZ93" s="105"/>
      <c r="FA93" s="105"/>
      <c r="FB93" s="105"/>
      <c r="FC93" s="105"/>
      <c r="FD93" s="105"/>
      <c r="FE93" s="105"/>
      <c r="FF93" s="105"/>
      <c r="FG93" s="105"/>
      <c r="FH93" s="105"/>
      <c r="FI93" s="105"/>
      <c r="FJ93" s="105"/>
      <c r="FK93" s="105"/>
      <c r="FL93" s="105"/>
      <c r="FM93" s="105"/>
      <c r="FN93" s="105"/>
      <c r="FO93" s="105"/>
      <c r="FP93" s="105"/>
      <c r="FQ93" s="105"/>
      <c r="FR93" s="105"/>
      <c r="FS93" s="105"/>
      <c r="FT93" s="105"/>
      <c r="FU93" s="105"/>
      <c r="FV93" s="105"/>
      <c r="FW93" s="105"/>
      <c r="FX93" s="105"/>
      <c r="FY93" s="105"/>
      <c r="FZ93" s="105"/>
      <c r="GA93" s="105"/>
      <c r="GB93" s="105"/>
      <c r="GC93" s="105"/>
      <c r="GD93" s="105"/>
      <c r="GE93" s="105"/>
      <c r="GF93" s="105"/>
      <c r="GG93" s="105"/>
      <c r="GH93" s="105"/>
      <c r="GI93" s="105"/>
      <c r="GJ93" s="105"/>
      <c r="GK93" s="105"/>
      <c r="GL93" s="105"/>
      <c r="GM93" s="105"/>
      <c r="GN93" s="105"/>
      <c r="GO93" s="105"/>
      <c r="GP93" s="105"/>
      <c r="GQ93" s="105"/>
      <c r="GR93" s="105"/>
      <c r="GS93" s="105"/>
      <c r="GT93" s="105"/>
      <c r="GU93" s="105"/>
      <c r="GV93" s="105"/>
      <c r="GW93" s="105"/>
      <c r="GX93" s="105"/>
      <c r="GY93" s="105"/>
      <c r="GZ93" s="105"/>
      <c r="HA93" s="105"/>
      <c r="HB93" s="105"/>
      <c r="HC93" s="105"/>
      <c r="HD93" s="105"/>
      <c r="HE93" s="105"/>
      <c r="HF93" s="105"/>
      <c r="HG93" s="105"/>
      <c r="HH93" s="105"/>
      <c r="HI93" s="105"/>
      <c r="HJ93" s="105"/>
      <c r="HK93" s="105"/>
      <c r="HL93" s="105"/>
      <c r="HM93" s="105"/>
      <c r="HN93" s="105"/>
      <c r="HO93" s="105"/>
      <c r="HP93" s="105"/>
      <c r="HQ93" s="105"/>
      <c r="HR93" s="105"/>
      <c r="HS93" s="105"/>
      <c r="HT93" s="105"/>
      <c r="HU93" s="105"/>
      <c r="HV93" s="105"/>
      <c r="HW93" s="105"/>
      <c r="HX93" s="105"/>
      <c r="HY93" s="105"/>
      <c r="HZ93" s="105"/>
      <c r="IA93" s="105"/>
      <c r="IB93" s="105"/>
      <c r="IC93" s="105"/>
      <c r="ID93" s="105"/>
      <c r="IE93" s="105"/>
      <c r="IF93" s="105"/>
      <c r="IG93" s="105"/>
      <c r="IH93" s="105"/>
      <c r="II93" s="105"/>
      <c r="IJ93" s="105"/>
      <c r="IK93" s="105"/>
      <c r="IL93" s="105"/>
      <c r="IM93" s="105"/>
      <c r="IN93" s="105"/>
      <c r="IO93" s="105"/>
      <c r="IP93" s="105"/>
      <c r="IQ93" s="105"/>
      <c r="IR93" s="105"/>
      <c r="IS93" s="105"/>
      <c r="IT93" s="105"/>
      <c r="IU93" s="105"/>
      <c r="IV93" s="105"/>
      <c r="IW93" s="105"/>
      <c r="IX93" s="105"/>
      <c r="IY93" s="105"/>
      <c r="IZ93" s="105"/>
      <c r="JA93" s="105"/>
      <c r="JB93" s="105"/>
      <c r="JC93" s="105"/>
      <c r="JD93" s="105"/>
      <c r="JE93" s="105"/>
      <c r="JF93" s="105"/>
      <c r="JG93" s="105"/>
      <c r="JH93" s="105"/>
      <c r="JI93" s="105"/>
      <c r="JJ93" s="105"/>
      <c r="JK93" s="105"/>
      <c r="JL93" s="105"/>
      <c r="JM93" s="105"/>
      <c r="JN93" s="105"/>
      <c r="JO93" s="105"/>
      <c r="JP93" s="105"/>
      <c r="JQ93" s="105"/>
      <c r="JR93" s="105"/>
      <c r="JS93" s="105"/>
      <c r="JT93" s="105"/>
      <c r="JU93" s="105"/>
      <c r="JV93" s="105"/>
      <c r="JW93" s="105"/>
      <c r="JX93" s="105"/>
      <c r="JY93" s="105"/>
      <c r="JZ93" s="105"/>
      <c r="KA93" s="105"/>
      <c r="KB93" s="105"/>
      <c r="KC93" s="105"/>
      <c r="KD93" s="105"/>
      <c r="KE93" s="105"/>
      <c r="KF93" s="105"/>
      <c r="KG93" s="105"/>
      <c r="KH93" s="105"/>
      <c r="KI93" s="105"/>
      <c r="KJ93" s="105"/>
      <c r="KK93" s="105"/>
      <c r="KL93" s="105"/>
      <c r="KM93" s="105"/>
      <c r="KN93" s="105"/>
    </row>
    <row r="94" spans="1:300">
      <c r="A94" s="155" t="s">
        <v>294</v>
      </c>
      <c r="B94" s="158">
        <v>1132</v>
      </c>
      <c r="C94" s="158">
        <f t="shared" si="6"/>
        <v>63</v>
      </c>
      <c r="D94" s="204">
        <v>5.3999999999999999E-2</v>
      </c>
      <c r="E94" s="158">
        <v>12417</v>
      </c>
      <c r="F94" s="158">
        <f t="shared" si="7"/>
        <v>89</v>
      </c>
      <c r="G94" s="204">
        <v>0.12779556003828618</v>
      </c>
      <c r="H94" s="209">
        <v>153</v>
      </c>
      <c r="I94" s="209">
        <f t="shared" si="8"/>
        <v>69</v>
      </c>
      <c r="J94" s="204">
        <v>0.151</v>
      </c>
      <c r="K94" s="157">
        <v>2957</v>
      </c>
      <c r="L94" s="155">
        <f t="shared" si="9"/>
        <v>88</v>
      </c>
      <c r="M94" s="212">
        <v>0.46</v>
      </c>
      <c r="N94" s="157">
        <v>3311</v>
      </c>
      <c r="O94" s="157">
        <f t="shared" si="10"/>
        <v>88</v>
      </c>
      <c r="P94" s="204">
        <v>0.248</v>
      </c>
      <c r="Q94" s="157">
        <v>6244</v>
      </c>
      <c r="R94" s="157">
        <f t="shared" si="11"/>
        <v>88</v>
      </c>
      <c r="S94" s="210">
        <v>0.126</v>
      </c>
      <c r="T94" s="121"/>
      <c r="U94" s="121"/>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c r="CX94" s="105"/>
      <c r="CY94" s="105"/>
      <c r="CZ94" s="105"/>
      <c r="DA94" s="105"/>
      <c r="DB94" s="105"/>
      <c r="DC94" s="105"/>
      <c r="DD94" s="105"/>
      <c r="DE94" s="105"/>
      <c r="DF94" s="105"/>
      <c r="DG94" s="105"/>
      <c r="DH94" s="105"/>
      <c r="DI94" s="105"/>
      <c r="DJ94" s="105"/>
      <c r="DK94" s="105"/>
      <c r="DL94" s="105"/>
      <c r="DM94" s="105"/>
      <c r="DN94" s="105"/>
      <c r="DO94" s="105"/>
      <c r="DP94" s="105"/>
      <c r="DQ94" s="105"/>
      <c r="DR94" s="105"/>
      <c r="DS94" s="105"/>
      <c r="DT94" s="105"/>
      <c r="DU94" s="105"/>
      <c r="DV94" s="105"/>
      <c r="DW94" s="105"/>
      <c r="DX94" s="105"/>
      <c r="DY94" s="105"/>
      <c r="DZ94" s="105"/>
      <c r="EA94" s="105"/>
      <c r="EB94" s="105"/>
      <c r="EC94" s="105"/>
      <c r="ED94" s="105"/>
      <c r="EE94" s="105"/>
      <c r="EF94" s="105"/>
      <c r="EG94" s="105"/>
      <c r="EH94" s="105"/>
      <c r="EI94" s="105"/>
      <c r="EJ94" s="105"/>
      <c r="EK94" s="105"/>
      <c r="EL94" s="105"/>
      <c r="EM94" s="105"/>
      <c r="EN94" s="105"/>
      <c r="EO94" s="105"/>
      <c r="EP94" s="105"/>
      <c r="EQ94" s="105"/>
      <c r="ER94" s="105"/>
      <c r="ES94" s="105"/>
      <c r="ET94" s="105"/>
      <c r="EU94" s="105"/>
      <c r="EV94" s="105"/>
      <c r="EW94" s="105"/>
      <c r="EX94" s="105"/>
      <c r="EY94" s="105"/>
      <c r="EZ94" s="105"/>
      <c r="FA94" s="105"/>
      <c r="FB94" s="105"/>
      <c r="FC94" s="105"/>
      <c r="FD94" s="105"/>
      <c r="FE94" s="105"/>
      <c r="FF94" s="105"/>
      <c r="FG94" s="105"/>
      <c r="FH94" s="105"/>
      <c r="FI94" s="105"/>
      <c r="FJ94" s="105"/>
      <c r="FK94" s="105"/>
      <c r="FL94" s="105"/>
      <c r="FM94" s="105"/>
      <c r="FN94" s="105"/>
      <c r="FO94" s="105"/>
      <c r="FP94" s="105"/>
      <c r="FQ94" s="105"/>
      <c r="FR94" s="105"/>
      <c r="FS94" s="105"/>
      <c r="FT94" s="105"/>
      <c r="FU94" s="105"/>
      <c r="FV94" s="105"/>
      <c r="FW94" s="105"/>
      <c r="FX94" s="105"/>
      <c r="FY94" s="105"/>
      <c r="FZ94" s="105"/>
      <c r="GA94" s="105"/>
      <c r="GB94" s="105"/>
      <c r="GC94" s="105"/>
      <c r="GD94" s="105"/>
      <c r="GE94" s="105"/>
      <c r="GF94" s="105"/>
      <c r="GG94" s="105"/>
      <c r="GH94" s="105"/>
      <c r="GI94" s="105"/>
      <c r="GJ94" s="105"/>
      <c r="GK94" s="105"/>
      <c r="GL94" s="105"/>
      <c r="GM94" s="105"/>
      <c r="GN94" s="105"/>
      <c r="GO94" s="105"/>
      <c r="GP94" s="105"/>
      <c r="GQ94" s="105"/>
      <c r="GR94" s="105"/>
      <c r="GS94" s="105"/>
      <c r="GT94" s="105"/>
      <c r="GU94" s="105"/>
      <c r="GV94" s="105"/>
      <c r="GW94" s="105"/>
      <c r="GX94" s="105"/>
      <c r="GY94" s="105"/>
      <c r="GZ94" s="105"/>
      <c r="HA94" s="105"/>
      <c r="HB94" s="105"/>
      <c r="HC94" s="105"/>
      <c r="HD94" s="105"/>
      <c r="HE94" s="105"/>
      <c r="HF94" s="105"/>
      <c r="HG94" s="105"/>
      <c r="HH94" s="105"/>
      <c r="HI94" s="105"/>
      <c r="HJ94" s="105"/>
      <c r="HK94" s="105"/>
      <c r="HL94" s="105"/>
      <c r="HM94" s="105"/>
      <c r="HN94" s="105"/>
      <c r="HO94" s="105"/>
      <c r="HP94" s="105"/>
      <c r="HQ94" s="105"/>
      <c r="HR94" s="105"/>
      <c r="HS94" s="105"/>
      <c r="HT94" s="105"/>
      <c r="HU94" s="105"/>
      <c r="HV94" s="105"/>
      <c r="HW94" s="105"/>
      <c r="HX94" s="105"/>
      <c r="HY94" s="105"/>
      <c r="HZ94" s="105"/>
      <c r="IA94" s="105"/>
      <c r="IB94" s="105"/>
      <c r="IC94" s="105"/>
      <c r="ID94" s="105"/>
      <c r="IE94" s="105"/>
      <c r="IF94" s="105"/>
      <c r="IG94" s="105"/>
      <c r="IH94" s="105"/>
      <c r="II94" s="105"/>
      <c r="IJ94" s="105"/>
      <c r="IK94" s="105"/>
      <c r="IL94" s="105"/>
      <c r="IM94" s="105"/>
      <c r="IN94" s="105"/>
      <c r="IO94" s="105"/>
      <c r="IP94" s="105"/>
      <c r="IQ94" s="105"/>
      <c r="IR94" s="105"/>
      <c r="IS94" s="105"/>
      <c r="IT94" s="105"/>
      <c r="IU94" s="105"/>
      <c r="IV94" s="105"/>
      <c r="IW94" s="105"/>
      <c r="IX94" s="105"/>
      <c r="IY94" s="105"/>
      <c r="IZ94" s="105"/>
      <c r="JA94" s="105"/>
      <c r="JB94" s="105"/>
      <c r="JC94" s="105"/>
      <c r="JD94" s="105"/>
      <c r="JE94" s="105"/>
      <c r="JF94" s="105"/>
      <c r="JG94" s="105"/>
      <c r="JH94" s="105"/>
      <c r="JI94" s="105"/>
      <c r="JJ94" s="105"/>
      <c r="JK94" s="105"/>
      <c r="JL94" s="105"/>
      <c r="JM94" s="105"/>
      <c r="JN94" s="105"/>
      <c r="JO94" s="105"/>
      <c r="JP94" s="105"/>
      <c r="JQ94" s="105"/>
      <c r="JR94" s="105"/>
      <c r="JS94" s="105"/>
      <c r="JT94" s="105"/>
      <c r="JU94" s="105"/>
      <c r="JV94" s="105"/>
      <c r="JW94" s="105"/>
      <c r="JX94" s="105"/>
      <c r="JY94" s="105"/>
      <c r="JZ94" s="105"/>
      <c r="KA94" s="105"/>
      <c r="KB94" s="105"/>
      <c r="KC94" s="105"/>
      <c r="KD94" s="105"/>
      <c r="KE94" s="105"/>
      <c r="KF94" s="105"/>
      <c r="KG94" s="105"/>
      <c r="KH94" s="105"/>
      <c r="KI94" s="105"/>
      <c r="KJ94" s="105"/>
      <c r="KK94" s="105"/>
      <c r="KL94" s="105"/>
      <c r="KM94" s="105"/>
      <c r="KN94" s="105"/>
    </row>
    <row r="95" spans="1:300">
      <c r="A95" s="155" t="s">
        <v>295</v>
      </c>
      <c r="B95" s="158">
        <v>16401</v>
      </c>
      <c r="C95" s="158">
        <f t="shared" si="6"/>
        <v>75</v>
      </c>
      <c r="D95" s="204">
        <v>6.7000000000000004E-2</v>
      </c>
      <c r="E95" s="158">
        <v>91647</v>
      </c>
      <c r="F95" s="158">
        <f t="shared" si="7"/>
        <v>65</v>
      </c>
      <c r="G95" s="204">
        <v>9.9946126565492205E-2</v>
      </c>
      <c r="H95" s="209">
        <v>61704</v>
      </c>
      <c r="I95" s="209">
        <f t="shared" si="8"/>
        <v>57</v>
      </c>
      <c r="J95" s="204">
        <v>0.125</v>
      </c>
      <c r="K95" s="157">
        <v>22478</v>
      </c>
      <c r="L95" s="155">
        <f t="shared" si="9"/>
        <v>79</v>
      </c>
      <c r="M95" s="212">
        <v>0.37</v>
      </c>
      <c r="N95" s="157">
        <v>34643</v>
      </c>
      <c r="O95" s="157">
        <f t="shared" si="10"/>
        <v>61</v>
      </c>
      <c r="P95" s="204">
        <v>0.20499999999999999</v>
      </c>
      <c r="Q95" s="157">
        <v>48493</v>
      </c>
      <c r="R95" s="157">
        <f t="shared" si="11"/>
        <v>67</v>
      </c>
      <c r="S95" s="210">
        <v>0.1</v>
      </c>
      <c r="T95" s="121"/>
      <c r="U95" s="121"/>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c r="GF95" s="105"/>
      <c r="GG95" s="105"/>
      <c r="GH95" s="105"/>
      <c r="GI95" s="105"/>
      <c r="GJ95" s="105"/>
      <c r="GK95" s="105"/>
      <c r="GL95" s="105"/>
      <c r="GM95" s="105"/>
      <c r="GN95" s="105"/>
      <c r="GO95" s="105"/>
      <c r="GP95" s="105"/>
      <c r="GQ95" s="105"/>
      <c r="GR95" s="105"/>
      <c r="GS95" s="105"/>
      <c r="GT95" s="105"/>
      <c r="GU95" s="105"/>
      <c r="GV95" s="105"/>
      <c r="GW95" s="105"/>
      <c r="GX95" s="105"/>
      <c r="GY95" s="105"/>
      <c r="GZ95" s="105"/>
      <c r="HA95" s="105"/>
      <c r="HB95" s="105"/>
      <c r="HC95" s="105"/>
      <c r="HD95" s="105"/>
      <c r="HE95" s="105"/>
      <c r="HF95" s="105"/>
      <c r="HG95" s="105"/>
      <c r="HH95" s="105"/>
      <c r="HI95" s="105"/>
      <c r="HJ95" s="105"/>
      <c r="HK95" s="105"/>
      <c r="HL95" s="105"/>
      <c r="HM95" s="105"/>
      <c r="HN95" s="105"/>
      <c r="HO95" s="105"/>
      <c r="HP95" s="105"/>
      <c r="HQ95" s="105"/>
      <c r="HR95" s="105"/>
      <c r="HS95" s="105"/>
      <c r="HT95" s="105"/>
      <c r="HU95" s="105"/>
      <c r="HV95" s="105"/>
      <c r="HW95" s="105"/>
      <c r="HX95" s="105"/>
      <c r="HY95" s="105"/>
      <c r="HZ95" s="105"/>
      <c r="IA95" s="105"/>
      <c r="IB95" s="105"/>
      <c r="IC95" s="105"/>
      <c r="ID95" s="105"/>
      <c r="IE95" s="105"/>
      <c r="IF95" s="105"/>
      <c r="IG95" s="105"/>
      <c r="IH95" s="105"/>
      <c r="II95" s="105"/>
      <c r="IJ95" s="105"/>
      <c r="IK95" s="105"/>
      <c r="IL95" s="105"/>
      <c r="IM95" s="105"/>
      <c r="IN95" s="105"/>
      <c r="IO95" s="105"/>
      <c r="IP95" s="105"/>
      <c r="IQ95" s="105"/>
      <c r="IR95" s="105"/>
      <c r="IS95" s="105"/>
      <c r="IT95" s="105"/>
      <c r="IU95" s="105"/>
      <c r="IV95" s="105"/>
      <c r="IW95" s="105"/>
      <c r="IX95" s="105"/>
      <c r="IY95" s="105"/>
      <c r="IZ95" s="105"/>
      <c r="JA95" s="105"/>
      <c r="JB95" s="105"/>
      <c r="JC95" s="105"/>
      <c r="JD95" s="105"/>
      <c r="JE95" s="105"/>
      <c r="JF95" s="105"/>
      <c r="JG95" s="105"/>
      <c r="JH95" s="105"/>
      <c r="JI95" s="105"/>
      <c r="JJ95" s="105"/>
      <c r="JK95" s="105"/>
      <c r="JL95" s="105"/>
      <c r="JM95" s="105"/>
      <c r="JN95" s="105"/>
      <c r="JO95" s="105"/>
      <c r="JP95" s="105"/>
      <c r="JQ95" s="105"/>
      <c r="JR95" s="105"/>
      <c r="JS95" s="105"/>
      <c r="JT95" s="105"/>
      <c r="JU95" s="105"/>
      <c r="JV95" s="105"/>
      <c r="JW95" s="105"/>
      <c r="JX95" s="105"/>
      <c r="JY95" s="105"/>
      <c r="JZ95" s="105"/>
      <c r="KA95" s="105"/>
      <c r="KB95" s="105"/>
      <c r="KC95" s="105"/>
      <c r="KD95" s="105"/>
      <c r="KE95" s="105"/>
      <c r="KF95" s="105"/>
      <c r="KG95" s="105"/>
      <c r="KH95" s="105"/>
      <c r="KI95" s="105"/>
      <c r="KJ95" s="105"/>
      <c r="KK95" s="105"/>
      <c r="KL95" s="105"/>
      <c r="KM95" s="105"/>
      <c r="KN95" s="105"/>
    </row>
    <row r="96" spans="1:300">
      <c r="A96" s="155" t="s">
        <v>296</v>
      </c>
      <c r="B96" s="158">
        <v>162</v>
      </c>
      <c r="C96" s="158">
        <f t="shared" si="6"/>
        <v>27</v>
      </c>
      <c r="D96" s="204">
        <v>3.4000000000000002E-2</v>
      </c>
      <c r="E96" s="158">
        <v>1440</v>
      </c>
      <c r="F96" s="158">
        <f t="shared" si="7"/>
        <v>12</v>
      </c>
      <c r="G96" s="204">
        <v>7.3327222731439046E-2</v>
      </c>
      <c r="H96" s="209">
        <v>37</v>
      </c>
      <c r="I96" s="209">
        <f t="shared" si="8"/>
        <v>30</v>
      </c>
      <c r="J96" s="204">
        <v>8.5000000000000006E-2</v>
      </c>
      <c r="K96" s="155">
        <v>57</v>
      </c>
      <c r="L96" s="155">
        <f t="shared" si="9"/>
        <v>20</v>
      </c>
      <c r="M96" s="212">
        <v>9.7000000000000003E-2</v>
      </c>
      <c r="N96" s="155">
        <v>466</v>
      </c>
      <c r="O96" s="157">
        <f t="shared" si="10"/>
        <v>32</v>
      </c>
      <c r="P96" s="204">
        <v>0.16700000000000001</v>
      </c>
      <c r="Q96" s="155">
        <v>617</v>
      </c>
      <c r="R96" s="157">
        <f t="shared" si="11"/>
        <v>8</v>
      </c>
      <c r="S96" s="210">
        <v>6.3E-2</v>
      </c>
      <c r="T96" s="121"/>
      <c r="U96" s="121"/>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c r="GF96" s="105"/>
      <c r="GG96" s="105"/>
      <c r="GH96" s="105"/>
      <c r="GI96" s="105"/>
      <c r="GJ96" s="105"/>
      <c r="GK96" s="105"/>
      <c r="GL96" s="105"/>
      <c r="GM96" s="105"/>
      <c r="GN96" s="105"/>
      <c r="GO96" s="105"/>
      <c r="GP96" s="105"/>
      <c r="GQ96" s="105"/>
      <c r="GR96" s="105"/>
      <c r="GS96" s="105"/>
      <c r="GT96" s="105"/>
      <c r="GU96" s="105"/>
      <c r="GV96" s="105"/>
      <c r="GW96" s="105"/>
      <c r="GX96" s="105"/>
      <c r="GY96" s="105"/>
      <c r="GZ96" s="105"/>
      <c r="HA96" s="105"/>
      <c r="HB96" s="105"/>
      <c r="HC96" s="105"/>
      <c r="HD96" s="105"/>
      <c r="HE96" s="105"/>
      <c r="HF96" s="105"/>
      <c r="HG96" s="105"/>
      <c r="HH96" s="105"/>
      <c r="HI96" s="105"/>
      <c r="HJ96" s="105"/>
      <c r="HK96" s="105"/>
      <c r="HL96" s="105"/>
      <c r="HM96" s="105"/>
      <c r="HN96" s="105"/>
      <c r="HO96" s="105"/>
      <c r="HP96" s="105"/>
      <c r="HQ96" s="105"/>
      <c r="HR96" s="105"/>
      <c r="HS96" s="105"/>
      <c r="HT96" s="105"/>
      <c r="HU96" s="105"/>
      <c r="HV96" s="105"/>
      <c r="HW96" s="105"/>
      <c r="HX96" s="105"/>
      <c r="HY96" s="105"/>
      <c r="HZ96" s="105"/>
      <c r="IA96" s="105"/>
      <c r="IB96" s="105"/>
      <c r="IC96" s="105"/>
      <c r="ID96" s="105"/>
      <c r="IE96" s="105"/>
      <c r="IF96" s="105"/>
      <c r="IG96" s="105"/>
      <c r="IH96" s="105"/>
      <c r="II96" s="105"/>
      <c r="IJ96" s="105"/>
      <c r="IK96" s="105"/>
      <c r="IL96" s="105"/>
      <c r="IM96" s="105"/>
      <c r="IN96" s="105"/>
      <c r="IO96" s="105"/>
      <c r="IP96" s="105"/>
      <c r="IQ96" s="105"/>
      <c r="IR96" s="105"/>
      <c r="IS96" s="105"/>
      <c r="IT96" s="105"/>
      <c r="IU96" s="105"/>
      <c r="IV96" s="105"/>
      <c r="IW96" s="105"/>
      <c r="IX96" s="105"/>
      <c r="IY96" s="105"/>
      <c r="IZ96" s="105"/>
      <c r="JA96" s="105"/>
      <c r="JB96" s="105"/>
      <c r="JC96" s="105"/>
      <c r="JD96" s="105"/>
      <c r="JE96" s="105"/>
      <c r="JF96" s="105"/>
      <c r="JG96" s="105"/>
      <c r="JH96" s="105"/>
      <c r="JI96" s="105"/>
      <c r="JJ96" s="105"/>
      <c r="JK96" s="105"/>
      <c r="JL96" s="105"/>
      <c r="JM96" s="105"/>
      <c r="JN96" s="105"/>
      <c r="JO96" s="105"/>
      <c r="JP96" s="105"/>
      <c r="JQ96" s="105"/>
      <c r="JR96" s="105"/>
      <c r="JS96" s="105"/>
      <c r="JT96" s="105"/>
      <c r="JU96" s="105"/>
      <c r="JV96" s="105"/>
      <c r="JW96" s="105"/>
      <c r="JX96" s="105"/>
      <c r="JY96" s="105"/>
      <c r="JZ96" s="105"/>
      <c r="KA96" s="105"/>
      <c r="KB96" s="105"/>
      <c r="KC96" s="105"/>
      <c r="KD96" s="105"/>
      <c r="KE96" s="105"/>
      <c r="KF96" s="105"/>
      <c r="KG96" s="105"/>
      <c r="KH96" s="105"/>
      <c r="KI96" s="105"/>
      <c r="KJ96" s="105"/>
      <c r="KK96" s="105"/>
      <c r="KL96" s="105"/>
      <c r="KM96" s="105"/>
      <c r="KN96" s="105"/>
    </row>
    <row r="97" spans="1:305">
      <c r="A97" s="155" t="s">
        <v>297</v>
      </c>
      <c r="B97" s="158">
        <v>230</v>
      </c>
      <c r="C97" s="158">
        <f t="shared" si="6"/>
        <v>80</v>
      </c>
      <c r="D97" s="204">
        <v>7.2999999999999995E-2</v>
      </c>
      <c r="E97" s="158">
        <v>1011</v>
      </c>
      <c r="F97" s="158">
        <f t="shared" si="7"/>
        <v>16</v>
      </c>
      <c r="G97" s="204">
        <v>7.5464656266328284E-2</v>
      </c>
      <c r="H97" s="209">
        <v>1</v>
      </c>
      <c r="I97" s="209">
        <f t="shared" si="8"/>
        <v>11</v>
      </c>
      <c r="J97" s="204">
        <v>2.5999999999999999E-2</v>
      </c>
      <c r="K97" s="155">
        <v>169</v>
      </c>
      <c r="L97" s="155">
        <f t="shared" si="9"/>
        <v>81</v>
      </c>
      <c r="M97" s="212">
        <v>0.379</v>
      </c>
      <c r="N97" s="155">
        <v>405</v>
      </c>
      <c r="O97" s="157">
        <f t="shared" si="10"/>
        <v>80</v>
      </c>
      <c r="P97" s="204">
        <v>0.22500000000000001</v>
      </c>
      <c r="Q97" s="155">
        <v>384</v>
      </c>
      <c r="R97" s="157">
        <f t="shared" si="11"/>
        <v>4</v>
      </c>
      <c r="S97" s="210">
        <v>5.6000000000000001E-2</v>
      </c>
      <c r="T97" s="121"/>
      <c r="U97" s="121"/>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c r="GQ97" s="105"/>
      <c r="GR97" s="105"/>
      <c r="GS97" s="105"/>
      <c r="GT97" s="105"/>
      <c r="GU97" s="105"/>
      <c r="GV97" s="105"/>
      <c r="GW97" s="105"/>
      <c r="GX97" s="105"/>
      <c r="GY97" s="105"/>
      <c r="GZ97" s="105"/>
      <c r="HA97" s="105"/>
      <c r="HB97" s="105"/>
      <c r="HC97" s="105"/>
      <c r="HD97" s="105"/>
      <c r="HE97" s="105"/>
      <c r="HF97" s="105"/>
      <c r="HG97" s="105"/>
      <c r="HH97" s="105"/>
      <c r="HI97" s="105"/>
      <c r="HJ97" s="105"/>
      <c r="HK97" s="105"/>
      <c r="HL97" s="105"/>
      <c r="HM97" s="105"/>
      <c r="HN97" s="105"/>
      <c r="HO97" s="105"/>
      <c r="HP97" s="105"/>
      <c r="HQ97" s="105"/>
      <c r="HR97" s="105"/>
      <c r="HS97" s="105"/>
      <c r="HT97" s="105"/>
      <c r="HU97" s="105"/>
      <c r="HV97" s="105"/>
      <c r="HW97" s="105"/>
      <c r="HX97" s="105"/>
      <c r="HY97" s="105"/>
      <c r="HZ97" s="105"/>
      <c r="IA97" s="105"/>
      <c r="IB97" s="105"/>
      <c r="IC97" s="105"/>
      <c r="ID97" s="105"/>
      <c r="IE97" s="105"/>
      <c r="IF97" s="105"/>
      <c r="IG97" s="105"/>
      <c r="IH97" s="105"/>
      <c r="II97" s="105"/>
      <c r="IJ97" s="105"/>
      <c r="IK97" s="105"/>
      <c r="IL97" s="105"/>
      <c r="IM97" s="105"/>
      <c r="IN97" s="105"/>
      <c r="IO97" s="105"/>
      <c r="IP97" s="105"/>
      <c r="IQ97" s="105"/>
      <c r="IR97" s="105"/>
      <c r="IS97" s="105"/>
      <c r="IT97" s="105"/>
      <c r="IU97" s="105"/>
      <c r="IV97" s="105"/>
      <c r="IW97" s="105"/>
      <c r="IX97" s="105"/>
      <c r="IY97" s="105"/>
      <c r="IZ97" s="105"/>
      <c r="JA97" s="105"/>
      <c r="JB97" s="105"/>
      <c r="JC97" s="105"/>
      <c r="JD97" s="105"/>
      <c r="JE97" s="105"/>
      <c r="JF97" s="105"/>
      <c r="JG97" s="105"/>
      <c r="JH97" s="105"/>
      <c r="JI97" s="105"/>
      <c r="JJ97" s="105"/>
      <c r="JK97" s="105"/>
      <c r="JL97" s="105"/>
      <c r="JM97" s="105"/>
      <c r="JN97" s="105"/>
      <c r="JO97" s="105"/>
      <c r="JP97" s="105"/>
      <c r="JQ97" s="105"/>
      <c r="JR97" s="105"/>
      <c r="JS97" s="105"/>
      <c r="JT97" s="105"/>
      <c r="JU97" s="105"/>
      <c r="JV97" s="105"/>
      <c r="JW97" s="105"/>
      <c r="JX97" s="105"/>
      <c r="JY97" s="105"/>
      <c r="JZ97" s="105"/>
      <c r="KA97" s="105"/>
      <c r="KB97" s="105"/>
      <c r="KC97" s="105"/>
      <c r="KD97" s="105"/>
      <c r="KE97" s="105"/>
      <c r="KF97" s="105"/>
      <c r="KG97" s="105"/>
      <c r="KH97" s="105"/>
      <c r="KI97" s="105"/>
      <c r="KJ97" s="105"/>
      <c r="KK97" s="105"/>
      <c r="KL97" s="105"/>
      <c r="KM97" s="105"/>
      <c r="KN97" s="105"/>
    </row>
    <row r="98" spans="1:305">
      <c r="A98" s="155" t="s">
        <v>298</v>
      </c>
      <c r="B98" s="158">
        <v>537</v>
      </c>
      <c r="C98" s="158">
        <f t="shared" si="6"/>
        <v>7</v>
      </c>
      <c r="D98" s="204">
        <v>1.7000000000000001E-2</v>
      </c>
      <c r="E98" s="158">
        <v>13682</v>
      </c>
      <c r="F98" s="158">
        <f t="shared" si="7"/>
        <v>42</v>
      </c>
      <c r="G98" s="204">
        <v>8.7712999884605028E-2</v>
      </c>
      <c r="H98" s="209">
        <v>374</v>
      </c>
      <c r="I98" s="209">
        <f t="shared" si="8"/>
        <v>60</v>
      </c>
      <c r="J98" s="204">
        <v>0.13200000000000001</v>
      </c>
      <c r="K98" s="155">
        <v>610</v>
      </c>
      <c r="L98" s="155">
        <f t="shared" si="9"/>
        <v>34</v>
      </c>
      <c r="M98" s="212">
        <v>0.187</v>
      </c>
      <c r="N98" s="157">
        <v>3865</v>
      </c>
      <c r="O98" s="157">
        <f t="shared" si="10"/>
        <v>24</v>
      </c>
      <c r="P98" s="204">
        <v>0.159</v>
      </c>
      <c r="Q98" s="157">
        <v>6275</v>
      </c>
      <c r="R98" s="157">
        <f t="shared" si="11"/>
        <v>30</v>
      </c>
      <c r="S98" s="210">
        <v>7.8E-2</v>
      </c>
      <c r="T98" s="121"/>
      <c r="U98" s="121"/>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c r="GQ98" s="105"/>
      <c r="GR98" s="105"/>
      <c r="GS98" s="105"/>
      <c r="GT98" s="105"/>
      <c r="GU98" s="105"/>
      <c r="GV98" s="105"/>
      <c r="GW98" s="105"/>
      <c r="GX98" s="105"/>
      <c r="GY98" s="105"/>
      <c r="GZ98" s="105"/>
      <c r="HA98" s="105"/>
      <c r="HB98" s="105"/>
      <c r="HC98" s="105"/>
      <c r="HD98" s="105"/>
      <c r="HE98" s="105"/>
      <c r="HF98" s="105"/>
      <c r="HG98" s="105"/>
      <c r="HH98" s="105"/>
      <c r="HI98" s="105"/>
      <c r="HJ98" s="105"/>
      <c r="HK98" s="105"/>
      <c r="HL98" s="105"/>
      <c r="HM98" s="105"/>
      <c r="HN98" s="105"/>
      <c r="HO98" s="105"/>
      <c r="HP98" s="105"/>
      <c r="HQ98" s="105"/>
      <c r="HR98" s="105"/>
      <c r="HS98" s="105"/>
      <c r="HT98" s="105"/>
      <c r="HU98" s="105"/>
      <c r="HV98" s="105"/>
      <c r="HW98" s="105"/>
      <c r="HX98" s="105"/>
      <c r="HY98" s="105"/>
      <c r="HZ98" s="105"/>
      <c r="IA98" s="105"/>
      <c r="IB98" s="105"/>
      <c r="IC98" s="105"/>
      <c r="ID98" s="105"/>
      <c r="IE98" s="105"/>
      <c r="IF98" s="105"/>
      <c r="IG98" s="105"/>
      <c r="IH98" s="105"/>
      <c r="II98" s="105"/>
      <c r="IJ98" s="105"/>
      <c r="IK98" s="105"/>
      <c r="IL98" s="105"/>
      <c r="IM98" s="105"/>
      <c r="IN98" s="105"/>
      <c r="IO98" s="105"/>
      <c r="IP98" s="105"/>
      <c r="IQ98" s="105"/>
      <c r="IR98" s="105"/>
      <c r="IS98" s="105"/>
      <c r="IT98" s="105"/>
      <c r="IU98" s="105"/>
      <c r="IV98" s="105"/>
      <c r="IW98" s="105"/>
      <c r="IX98" s="105"/>
      <c r="IY98" s="105"/>
      <c r="IZ98" s="105"/>
      <c r="JA98" s="105"/>
      <c r="JB98" s="105"/>
      <c r="JC98" s="105"/>
      <c r="JD98" s="105"/>
      <c r="JE98" s="105"/>
      <c r="JF98" s="105"/>
      <c r="JG98" s="105"/>
      <c r="JH98" s="105"/>
      <c r="JI98" s="105"/>
      <c r="JJ98" s="105"/>
      <c r="JK98" s="105"/>
      <c r="JL98" s="105"/>
      <c r="JM98" s="105"/>
      <c r="JN98" s="105"/>
      <c r="JO98" s="105"/>
      <c r="JP98" s="105"/>
      <c r="JQ98" s="105"/>
      <c r="JR98" s="105"/>
      <c r="JS98" s="105"/>
      <c r="JT98" s="105"/>
      <c r="JU98" s="105"/>
      <c r="JV98" s="105"/>
      <c r="JW98" s="105"/>
      <c r="JX98" s="105"/>
      <c r="JY98" s="105"/>
      <c r="JZ98" s="105"/>
      <c r="KA98" s="105"/>
      <c r="KB98" s="105"/>
      <c r="KC98" s="105"/>
      <c r="KD98" s="105"/>
      <c r="KE98" s="105"/>
      <c r="KF98" s="105"/>
      <c r="KG98" s="105"/>
      <c r="KH98" s="105"/>
      <c r="KI98" s="105"/>
      <c r="KJ98" s="105"/>
      <c r="KK98" s="105"/>
      <c r="KL98" s="105"/>
      <c r="KM98" s="105"/>
      <c r="KN98" s="105"/>
    </row>
    <row r="99" spans="1:305">
      <c r="A99" s="155" t="s">
        <v>299</v>
      </c>
      <c r="B99" s="158">
        <v>2057</v>
      </c>
      <c r="C99" s="158">
        <f t="shared" si="6"/>
        <v>43</v>
      </c>
      <c r="D99" s="204">
        <v>4.2999999999999997E-2</v>
      </c>
      <c r="E99" s="158">
        <v>13059</v>
      </c>
      <c r="F99" s="158">
        <f t="shared" si="7"/>
        <v>5</v>
      </c>
      <c r="G99" s="204">
        <v>6.8187158320149127E-2</v>
      </c>
      <c r="H99" s="209">
        <v>1377</v>
      </c>
      <c r="I99" s="209">
        <f t="shared" si="8"/>
        <v>34</v>
      </c>
      <c r="J99" s="204">
        <v>0.09</v>
      </c>
      <c r="K99" s="157">
        <v>2472</v>
      </c>
      <c r="L99" s="155">
        <f t="shared" si="9"/>
        <v>44</v>
      </c>
      <c r="M99" s="212">
        <v>0.23799999999999999</v>
      </c>
      <c r="N99" s="157">
        <v>3624</v>
      </c>
      <c r="O99" s="157">
        <f t="shared" si="10"/>
        <v>51</v>
      </c>
      <c r="P99" s="204">
        <v>0.193</v>
      </c>
      <c r="Q99" s="157">
        <v>6909</v>
      </c>
      <c r="R99" s="157">
        <f t="shared" si="11"/>
        <v>16</v>
      </c>
      <c r="S99" s="210">
        <v>7.0999999999999994E-2</v>
      </c>
      <c r="T99" s="121"/>
      <c r="U99" s="121"/>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c r="IX99" s="105"/>
      <c r="IY99" s="105"/>
      <c r="IZ99" s="105"/>
      <c r="JA99" s="105"/>
      <c r="JB99" s="105"/>
      <c r="JC99" s="105"/>
      <c r="JD99" s="105"/>
      <c r="JE99" s="105"/>
      <c r="JF99" s="105"/>
      <c r="JG99" s="105"/>
      <c r="JH99" s="105"/>
      <c r="JI99" s="105"/>
      <c r="JJ99" s="105"/>
      <c r="JK99" s="105"/>
      <c r="JL99" s="105"/>
      <c r="JM99" s="105"/>
      <c r="JN99" s="105"/>
      <c r="JO99" s="105"/>
      <c r="JP99" s="105"/>
      <c r="JQ99" s="105"/>
      <c r="JR99" s="105"/>
      <c r="JS99" s="105"/>
      <c r="JT99" s="105"/>
      <c r="JU99" s="105"/>
      <c r="JV99" s="105"/>
      <c r="JW99" s="105"/>
      <c r="JX99" s="105"/>
      <c r="JY99" s="105"/>
      <c r="JZ99" s="105"/>
      <c r="KA99" s="105"/>
      <c r="KB99" s="105"/>
      <c r="KC99" s="105"/>
      <c r="KD99" s="105"/>
      <c r="KE99" s="105"/>
      <c r="KF99" s="105"/>
      <c r="KG99" s="105"/>
      <c r="KH99" s="105"/>
      <c r="KI99" s="105"/>
      <c r="KJ99" s="105"/>
      <c r="KK99" s="105"/>
      <c r="KL99" s="105"/>
      <c r="KM99" s="105"/>
      <c r="KN99" s="105"/>
    </row>
    <row r="100" spans="1:305">
      <c r="A100" s="155" t="s">
        <v>300</v>
      </c>
      <c r="B100" s="158">
        <v>633</v>
      </c>
      <c r="C100" s="158">
        <f t="shared" si="6"/>
        <v>39</v>
      </c>
      <c r="D100" s="204">
        <v>0.04</v>
      </c>
      <c r="E100" s="158">
        <v>4428</v>
      </c>
      <c r="F100" s="158">
        <f t="shared" si="7"/>
        <v>14</v>
      </c>
      <c r="G100" s="204">
        <v>7.3938017632914771E-2</v>
      </c>
      <c r="H100" s="209">
        <v>1284</v>
      </c>
      <c r="I100" s="209">
        <f t="shared" si="8"/>
        <v>53</v>
      </c>
      <c r="J100" s="204">
        <v>0.11799999999999999</v>
      </c>
      <c r="K100" s="155">
        <v>103</v>
      </c>
      <c r="L100" s="155">
        <f t="shared" si="9"/>
        <v>14</v>
      </c>
      <c r="M100" s="212">
        <v>6.0999999999999999E-2</v>
      </c>
      <c r="N100" s="157">
        <v>1221</v>
      </c>
      <c r="O100" s="157">
        <f t="shared" si="10"/>
        <v>42</v>
      </c>
      <c r="P100" s="204">
        <v>0.18</v>
      </c>
      <c r="Q100" s="157">
        <v>2202</v>
      </c>
      <c r="R100" s="157">
        <f t="shared" si="11"/>
        <v>18</v>
      </c>
      <c r="S100" s="210">
        <v>7.1999999999999995E-2</v>
      </c>
      <c r="T100" s="121"/>
      <c r="U100" s="121"/>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c r="IX100" s="105"/>
      <c r="IY100" s="105"/>
      <c r="IZ100" s="105"/>
      <c r="JA100" s="105"/>
      <c r="JB100" s="105"/>
      <c r="JC100" s="105"/>
      <c r="JD100" s="105"/>
      <c r="JE100" s="105"/>
      <c r="JF100" s="105"/>
      <c r="JG100" s="105"/>
      <c r="JH100" s="105"/>
      <c r="JI100" s="105"/>
      <c r="JJ100" s="105"/>
      <c r="JK100" s="105"/>
      <c r="JL100" s="105"/>
      <c r="JM100" s="105"/>
      <c r="JN100" s="105"/>
      <c r="JO100" s="105"/>
      <c r="JP100" s="105"/>
      <c r="JQ100" s="105"/>
      <c r="JR100" s="105"/>
      <c r="JS100" s="105"/>
      <c r="JT100" s="105"/>
      <c r="JU100" s="105"/>
      <c r="JV100" s="105"/>
      <c r="JW100" s="105"/>
      <c r="JX100" s="105"/>
      <c r="JY100" s="105"/>
      <c r="JZ100" s="105"/>
      <c r="KA100" s="105"/>
      <c r="KB100" s="105"/>
      <c r="KC100" s="105"/>
      <c r="KD100" s="105"/>
      <c r="KE100" s="105"/>
      <c r="KF100" s="105"/>
      <c r="KG100" s="105"/>
      <c r="KH100" s="105"/>
      <c r="KI100" s="105"/>
      <c r="KJ100" s="105"/>
      <c r="KK100" s="105"/>
      <c r="KL100" s="105"/>
      <c r="KM100" s="105"/>
      <c r="KN100" s="105"/>
    </row>
    <row r="101" spans="1:305">
      <c r="A101" s="155" t="s">
        <v>301</v>
      </c>
      <c r="B101" s="158">
        <v>10</v>
      </c>
      <c r="C101" s="158">
        <f t="shared" si="6"/>
        <v>1</v>
      </c>
      <c r="D101" s="204">
        <v>4.0000000000000001E-3</v>
      </c>
      <c r="E101" s="158">
        <v>835</v>
      </c>
      <c r="F101" s="158">
        <f t="shared" si="7"/>
        <v>44</v>
      </c>
      <c r="G101" s="204">
        <v>8.8575368622043071E-2</v>
      </c>
      <c r="H101" s="209">
        <v>0</v>
      </c>
      <c r="I101" s="209">
        <f t="shared" si="8"/>
        <v>1</v>
      </c>
      <c r="J101" s="204">
        <v>0</v>
      </c>
      <c r="K101" s="155">
        <v>25</v>
      </c>
      <c r="L101" s="155">
        <f t="shared" si="9"/>
        <v>19</v>
      </c>
      <c r="M101" s="212">
        <v>9.5000000000000001E-2</v>
      </c>
      <c r="N101" s="155">
        <v>51</v>
      </c>
      <c r="O101" s="157">
        <f t="shared" si="10"/>
        <v>1</v>
      </c>
      <c r="P101" s="204">
        <v>4.3999999999999997E-2</v>
      </c>
      <c r="Q101" s="155">
        <v>352</v>
      </c>
      <c r="R101" s="157">
        <f t="shared" si="11"/>
        <v>40</v>
      </c>
      <c r="S101" s="210">
        <v>8.2000000000000003E-2</v>
      </c>
      <c r="T101" s="121"/>
      <c r="U101" s="121"/>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c r="IX101" s="105"/>
      <c r="IY101" s="105"/>
      <c r="IZ101" s="105"/>
      <c r="JA101" s="105"/>
      <c r="JB101" s="105"/>
      <c r="JC101" s="105"/>
      <c r="JD101" s="105"/>
      <c r="JE101" s="105"/>
      <c r="JF101" s="105"/>
      <c r="JG101" s="105"/>
      <c r="JH101" s="105"/>
      <c r="JI101" s="105"/>
      <c r="JJ101" s="105"/>
      <c r="JK101" s="105"/>
      <c r="JL101" s="105"/>
      <c r="JM101" s="105"/>
      <c r="JN101" s="105"/>
      <c r="JO101" s="105"/>
      <c r="JP101" s="105"/>
      <c r="JQ101" s="105"/>
      <c r="JR101" s="105"/>
      <c r="JS101" s="105"/>
      <c r="JT101" s="105"/>
      <c r="JU101" s="105"/>
      <c r="JV101" s="105"/>
      <c r="JW101" s="105"/>
      <c r="JX101" s="105"/>
      <c r="JY101" s="105"/>
      <c r="JZ101" s="105"/>
      <c r="KA101" s="105"/>
      <c r="KB101" s="105"/>
      <c r="KC101" s="105"/>
      <c r="KD101" s="105"/>
      <c r="KE101" s="105"/>
      <c r="KF101" s="105"/>
      <c r="KG101" s="105"/>
      <c r="KH101" s="105"/>
      <c r="KI101" s="105"/>
      <c r="KJ101" s="105"/>
      <c r="KK101" s="105"/>
      <c r="KL101" s="105"/>
      <c r="KM101" s="105"/>
      <c r="KN101" s="105"/>
    </row>
    <row r="102" spans="1:305">
      <c r="A102" s="155" t="s">
        <v>302</v>
      </c>
      <c r="B102" s="158">
        <v>42</v>
      </c>
      <c r="C102" s="158">
        <f t="shared" si="6"/>
        <v>5</v>
      </c>
      <c r="D102" s="204">
        <v>1.4E-2</v>
      </c>
      <c r="E102" s="158">
        <v>1422</v>
      </c>
      <c r="F102" s="158">
        <f t="shared" si="7"/>
        <v>30</v>
      </c>
      <c r="G102" s="204">
        <v>8.0970276733857191E-2</v>
      </c>
      <c r="H102" s="209">
        <v>3</v>
      </c>
      <c r="I102" s="209">
        <f t="shared" si="8"/>
        <v>15</v>
      </c>
      <c r="J102" s="204">
        <v>0.05</v>
      </c>
      <c r="K102" s="155">
        <v>162</v>
      </c>
      <c r="L102" s="155">
        <f t="shared" si="9"/>
        <v>31</v>
      </c>
      <c r="M102" s="212">
        <v>0.161</v>
      </c>
      <c r="N102" s="155">
        <v>466</v>
      </c>
      <c r="O102" s="157">
        <f t="shared" si="10"/>
        <v>34</v>
      </c>
      <c r="P102" s="204">
        <v>0.17299999999999999</v>
      </c>
      <c r="Q102" s="155">
        <v>516</v>
      </c>
      <c r="R102" s="157">
        <f t="shared" si="11"/>
        <v>5</v>
      </c>
      <c r="S102" s="210">
        <v>0.06</v>
      </c>
      <c r="T102" s="121"/>
      <c r="U102" s="121"/>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c r="IX102" s="105"/>
      <c r="IY102" s="105"/>
      <c r="IZ102" s="105"/>
      <c r="JA102" s="105"/>
      <c r="JB102" s="105"/>
      <c r="JC102" s="105"/>
      <c r="JD102" s="105"/>
      <c r="JE102" s="105"/>
      <c r="JF102" s="105"/>
      <c r="JG102" s="105"/>
      <c r="JH102" s="105"/>
      <c r="JI102" s="105"/>
      <c r="JJ102" s="105"/>
      <c r="JK102" s="105"/>
      <c r="JL102" s="105"/>
      <c r="JM102" s="105"/>
      <c r="JN102" s="105"/>
      <c r="JO102" s="105"/>
      <c r="JP102" s="105"/>
      <c r="JQ102" s="105"/>
      <c r="JR102" s="105"/>
      <c r="JS102" s="105"/>
      <c r="JT102" s="105"/>
      <c r="JU102" s="105"/>
      <c r="JV102" s="105"/>
      <c r="JW102" s="105"/>
      <c r="JX102" s="105"/>
      <c r="JY102" s="105"/>
      <c r="JZ102" s="105"/>
      <c r="KA102" s="105"/>
      <c r="KB102" s="105"/>
      <c r="KC102" s="105"/>
      <c r="KD102" s="105"/>
      <c r="KE102" s="105"/>
      <c r="KF102" s="105"/>
      <c r="KG102" s="105"/>
      <c r="KH102" s="105"/>
      <c r="KI102" s="105"/>
      <c r="KJ102" s="105"/>
      <c r="KK102" s="105"/>
      <c r="KL102" s="105"/>
      <c r="KM102" s="105"/>
      <c r="KN102" s="105"/>
    </row>
    <row r="103" spans="1:305">
      <c r="A103" s="155" t="s">
        <v>303</v>
      </c>
      <c r="B103" s="158">
        <v>141</v>
      </c>
      <c r="C103" s="158">
        <f t="shared" si="6"/>
        <v>21</v>
      </c>
      <c r="D103" s="204">
        <v>3.1E-2</v>
      </c>
      <c r="E103" s="158">
        <v>1521</v>
      </c>
      <c r="F103" s="158">
        <f t="shared" si="7"/>
        <v>24</v>
      </c>
      <c r="G103" s="204">
        <v>7.8301158301158302E-2</v>
      </c>
      <c r="H103" s="209">
        <v>4</v>
      </c>
      <c r="I103" s="209">
        <f t="shared" si="8"/>
        <v>14</v>
      </c>
      <c r="J103" s="204">
        <v>4.9000000000000002E-2</v>
      </c>
      <c r="K103" s="155">
        <v>2</v>
      </c>
      <c r="L103" s="155">
        <f t="shared" si="9"/>
        <v>6</v>
      </c>
      <c r="M103" s="212">
        <v>6.0000000000000001E-3</v>
      </c>
      <c r="N103" s="155">
        <v>556</v>
      </c>
      <c r="O103" s="157">
        <f t="shared" si="10"/>
        <v>39</v>
      </c>
      <c r="P103" s="204">
        <v>0.17599999999999999</v>
      </c>
      <c r="Q103" s="155">
        <v>755</v>
      </c>
      <c r="R103" s="157">
        <f t="shared" si="11"/>
        <v>27</v>
      </c>
      <c r="S103" s="210">
        <v>7.5999999999999998E-2</v>
      </c>
      <c r="T103" s="121"/>
      <c r="U103" s="121"/>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c r="IX103" s="105"/>
      <c r="IY103" s="105"/>
      <c r="IZ103" s="105"/>
      <c r="JA103" s="105"/>
      <c r="JB103" s="105"/>
      <c r="JC103" s="105"/>
      <c r="JD103" s="105"/>
      <c r="JE103" s="105"/>
      <c r="JF103" s="105"/>
      <c r="JG103" s="105"/>
      <c r="JH103" s="105"/>
      <c r="JI103" s="105"/>
      <c r="JJ103" s="105"/>
      <c r="JK103" s="105"/>
      <c r="JL103" s="105"/>
      <c r="JM103" s="105"/>
      <c r="JN103" s="105"/>
      <c r="JO103" s="105"/>
      <c r="JP103" s="105"/>
      <c r="JQ103" s="105"/>
      <c r="JR103" s="105"/>
      <c r="JS103" s="105"/>
      <c r="JT103" s="105"/>
      <c r="JU103" s="105"/>
      <c r="JV103" s="105"/>
      <c r="JW103" s="105"/>
      <c r="JX103" s="105"/>
      <c r="JY103" s="105"/>
      <c r="JZ103" s="105"/>
      <c r="KA103" s="105"/>
      <c r="KB103" s="105"/>
      <c r="KC103" s="105"/>
      <c r="KD103" s="105"/>
      <c r="KE103" s="105"/>
      <c r="KF103" s="105"/>
      <c r="KG103" s="105"/>
      <c r="KH103" s="105"/>
      <c r="KI103" s="105"/>
      <c r="KJ103" s="105"/>
      <c r="KK103" s="105"/>
      <c r="KL103" s="105"/>
      <c r="KM103" s="105"/>
      <c r="KN103" s="105"/>
    </row>
    <row r="104" spans="1:305">
      <c r="A104" s="155" t="s">
        <v>304</v>
      </c>
      <c r="B104" s="158">
        <v>206</v>
      </c>
      <c r="C104" s="158">
        <f t="shared" si="6"/>
        <v>95</v>
      </c>
      <c r="D104" s="204">
        <v>0.16900000000000001</v>
      </c>
      <c r="E104" s="158">
        <v>891</v>
      </c>
      <c r="F104" s="158">
        <f t="shared" si="7"/>
        <v>94</v>
      </c>
      <c r="G104" s="204">
        <v>0.14902157551430004</v>
      </c>
      <c r="H104" s="209">
        <v>0</v>
      </c>
      <c r="I104" s="209" t="s">
        <v>480</v>
      </c>
      <c r="J104" s="204" t="s">
        <v>512</v>
      </c>
      <c r="K104" s="155">
        <v>22</v>
      </c>
      <c r="L104" s="155">
        <f t="shared" si="9"/>
        <v>71</v>
      </c>
      <c r="M104" s="212">
        <v>0.33800000000000002</v>
      </c>
      <c r="N104" s="155">
        <v>367</v>
      </c>
      <c r="O104" s="157">
        <f t="shared" si="10"/>
        <v>95</v>
      </c>
      <c r="P104" s="204">
        <v>0.35599999999999998</v>
      </c>
      <c r="Q104" s="155">
        <v>515</v>
      </c>
      <c r="R104" s="157">
        <f t="shared" si="11"/>
        <v>95</v>
      </c>
      <c r="S104" s="210">
        <v>0.17599999999999999</v>
      </c>
      <c r="T104" s="121"/>
      <c r="U104" s="121"/>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c r="IX104" s="105"/>
      <c r="IY104" s="105"/>
      <c r="IZ104" s="105"/>
      <c r="JA104" s="105"/>
      <c r="JB104" s="105"/>
      <c r="JC104" s="105"/>
      <c r="JD104" s="105"/>
      <c r="JE104" s="105"/>
      <c r="JF104" s="105"/>
      <c r="JG104" s="105"/>
      <c r="JH104" s="105"/>
      <c r="JI104" s="105"/>
      <c r="JJ104" s="105"/>
      <c r="JK104" s="105"/>
      <c r="JL104" s="105"/>
      <c r="JM104" s="105"/>
      <c r="JN104" s="105"/>
      <c r="JO104" s="105"/>
      <c r="JP104" s="105"/>
      <c r="JQ104" s="105"/>
      <c r="JR104" s="105"/>
      <c r="JS104" s="105"/>
      <c r="JT104" s="105"/>
      <c r="JU104" s="105"/>
      <c r="JV104" s="105"/>
      <c r="JW104" s="105"/>
      <c r="JX104" s="105"/>
      <c r="JY104" s="105"/>
      <c r="JZ104" s="105"/>
      <c r="KA104" s="105"/>
      <c r="KB104" s="105"/>
      <c r="KC104" s="105"/>
      <c r="KD104" s="105"/>
      <c r="KE104" s="105"/>
      <c r="KF104" s="105"/>
      <c r="KG104" s="105"/>
      <c r="KH104" s="105"/>
      <c r="KI104" s="105"/>
      <c r="KJ104" s="105"/>
      <c r="KK104" s="105"/>
      <c r="KL104" s="105"/>
      <c r="KM104" s="105"/>
      <c r="KN104" s="105"/>
    </row>
    <row r="105" spans="1:305">
      <c r="A105" s="155" t="s">
        <v>305</v>
      </c>
      <c r="B105" s="158">
        <v>1087</v>
      </c>
      <c r="C105" s="158">
        <f t="shared" si="6"/>
        <v>94</v>
      </c>
      <c r="D105" s="204">
        <v>0.107</v>
      </c>
      <c r="E105" s="158">
        <v>4505</v>
      </c>
      <c r="F105" s="158">
        <f t="shared" si="7"/>
        <v>86</v>
      </c>
      <c r="G105" s="204">
        <v>0.11180879579072769</v>
      </c>
      <c r="H105" s="209">
        <v>130</v>
      </c>
      <c r="I105" s="209">
        <f t="shared" si="8"/>
        <v>46</v>
      </c>
      <c r="J105" s="204">
        <v>0.114</v>
      </c>
      <c r="K105" s="157">
        <v>1301</v>
      </c>
      <c r="L105" s="155">
        <f t="shared" si="9"/>
        <v>72</v>
      </c>
      <c r="M105" s="212">
        <v>0.34100000000000003</v>
      </c>
      <c r="N105" s="157">
        <v>1661</v>
      </c>
      <c r="O105" s="157">
        <f t="shared" si="10"/>
        <v>74</v>
      </c>
      <c r="P105" s="204">
        <v>0.216</v>
      </c>
      <c r="Q105" s="157">
        <v>2222</v>
      </c>
      <c r="R105" s="157">
        <f t="shared" si="11"/>
        <v>80</v>
      </c>
      <c r="S105" s="210">
        <v>0.11</v>
      </c>
      <c r="T105" s="121"/>
      <c r="U105" s="121"/>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c r="DQ105" s="105"/>
      <c r="DR105" s="105"/>
      <c r="DS105" s="105"/>
      <c r="DT105" s="105"/>
      <c r="DU105" s="105"/>
      <c r="DV105" s="105"/>
      <c r="DW105" s="105"/>
      <c r="DX105" s="105"/>
      <c r="DY105" s="105"/>
      <c r="DZ105" s="105"/>
      <c r="EA105" s="105"/>
      <c r="EB105" s="105"/>
      <c r="EC105" s="105"/>
      <c r="ED105" s="105"/>
      <c r="EE105" s="105"/>
      <c r="EF105" s="105"/>
      <c r="EG105" s="105"/>
      <c r="EH105" s="105"/>
      <c r="EI105" s="105"/>
      <c r="EJ105" s="105"/>
      <c r="EK105" s="105"/>
      <c r="EL105" s="105"/>
      <c r="EM105" s="105"/>
      <c r="EN105" s="105"/>
      <c r="EO105" s="105"/>
      <c r="EP105" s="105"/>
      <c r="EQ105" s="105"/>
      <c r="ER105" s="105"/>
      <c r="ES105" s="105"/>
      <c r="ET105" s="105"/>
      <c r="EU105" s="105"/>
      <c r="EV105" s="105"/>
      <c r="EW105" s="105"/>
      <c r="EX105" s="105"/>
      <c r="EY105" s="105"/>
      <c r="EZ105" s="105"/>
      <c r="FA105" s="105"/>
      <c r="FB105" s="105"/>
      <c r="FC105" s="105"/>
      <c r="FD105" s="105"/>
      <c r="FE105" s="105"/>
      <c r="FF105" s="105"/>
      <c r="FG105" s="105"/>
      <c r="FH105" s="105"/>
      <c r="FI105" s="105"/>
      <c r="FJ105" s="105"/>
      <c r="FK105" s="105"/>
      <c r="FL105" s="105"/>
      <c r="FM105" s="105"/>
      <c r="FN105" s="105"/>
      <c r="FO105" s="105"/>
      <c r="FP105" s="105"/>
      <c r="FQ105" s="105"/>
      <c r="FR105" s="105"/>
      <c r="FS105" s="105"/>
      <c r="FT105" s="105"/>
      <c r="FU105" s="105"/>
      <c r="FV105" s="105"/>
      <c r="FW105" s="105"/>
      <c r="FX105" s="105"/>
      <c r="FY105" s="105"/>
      <c r="FZ105" s="105"/>
      <c r="GA105" s="105"/>
      <c r="GB105" s="105"/>
      <c r="GC105" s="105"/>
      <c r="GD105" s="105"/>
      <c r="GE105" s="105"/>
      <c r="GF105" s="105"/>
      <c r="GG105" s="105"/>
      <c r="GH105" s="105"/>
      <c r="GI105" s="105"/>
      <c r="GJ105" s="105"/>
      <c r="GK105" s="105"/>
      <c r="GL105" s="105"/>
      <c r="GM105" s="105"/>
      <c r="GN105" s="105"/>
      <c r="GO105" s="105"/>
      <c r="GP105" s="105"/>
      <c r="GQ105" s="105"/>
      <c r="GR105" s="105"/>
      <c r="GS105" s="105"/>
      <c r="GT105" s="105"/>
      <c r="GU105" s="105"/>
      <c r="GV105" s="105"/>
      <c r="GW105" s="105"/>
      <c r="GX105" s="105"/>
      <c r="GY105" s="105"/>
      <c r="GZ105" s="105"/>
      <c r="HA105" s="105"/>
      <c r="HB105" s="105"/>
      <c r="HC105" s="105"/>
      <c r="HD105" s="105"/>
      <c r="HE105" s="105"/>
      <c r="HF105" s="105"/>
      <c r="HG105" s="105"/>
      <c r="HH105" s="105"/>
      <c r="HI105" s="105"/>
      <c r="HJ105" s="105"/>
      <c r="HK105" s="105"/>
      <c r="HL105" s="105"/>
      <c r="HM105" s="105"/>
      <c r="HN105" s="105"/>
      <c r="HO105" s="105"/>
      <c r="HP105" s="105"/>
      <c r="HQ105" s="105"/>
      <c r="HR105" s="105"/>
      <c r="HS105" s="105"/>
      <c r="HT105" s="105"/>
      <c r="HU105" s="105"/>
      <c r="HV105" s="105"/>
      <c r="HW105" s="105"/>
      <c r="HX105" s="105"/>
      <c r="HY105" s="105"/>
      <c r="HZ105" s="105"/>
      <c r="IA105" s="105"/>
      <c r="IB105" s="105"/>
      <c r="IC105" s="105"/>
      <c r="ID105" s="105"/>
      <c r="IE105" s="105"/>
      <c r="IF105" s="105"/>
      <c r="IG105" s="105"/>
      <c r="IH105" s="105"/>
      <c r="II105" s="105"/>
      <c r="IJ105" s="105"/>
      <c r="IK105" s="105"/>
      <c r="IL105" s="105"/>
      <c r="IM105" s="105"/>
      <c r="IN105" s="105"/>
      <c r="IO105" s="105"/>
      <c r="IP105" s="105"/>
      <c r="IQ105" s="105"/>
      <c r="IR105" s="105"/>
      <c r="IS105" s="105"/>
      <c r="IT105" s="105"/>
      <c r="IU105" s="105"/>
      <c r="IV105" s="105"/>
      <c r="IW105" s="105"/>
      <c r="IX105" s="105"/>
      <c r="IY105" s="105"/>
      <c r="IZ105" s="105"/>
      <c r="JA105" s="105"/>
      <c r="JB105" s="105"/>
      <c r="JC105" s="105"/>
      <c r="JD105" s="105"/>
      <c r="JE105" s="105"/>
      <c r="JF105" s="105"/>
      <c r="JG105" s="105"/>
      <c r="JH105" s="105"/>
      <c r="JI105" s="105"/>
      <c r="JJ105" s="105"/>
      <c r="JK105" s="105"/>
      <c r="JL105" s="105"/>
      <c r="JM105" s="105"/>
      <c r="JN105" s="105"/>
      <c r="JO105" s="105"/>
      <c r="JP105" s="105"/>
      <c r="JQ105" s="105"/>
      <c r="JR105" s="105"/>
      <c r="JS105" s="105"/>
      <c r="JT105" s="105"/>
      <c r="JU105" s="105"/>
      <c r="JV105" s="105"/>
      <c r="JW105" s="105"/>
      <c r="JX105" s="105"/>
      <c r="JY105" s="105"/>
      <c r="JZ105" s="105"/>
      <c r="KA105" s="105"/>
      <c r="KB105" s="105"/>
      <c r="KC105" s="105"/>
      <c r="KD105" s="105"/>
      <c r="KE105" s="105"/>
      <c r="KF105" s="105"/>
      <c r="KG105" s="105"/>
      <c r="KH105" s="105"/>
      <c r="KI105" s="105"/>
      <c r="KJ105" s="105"/>
      <c r="KK105" s="105"/>
      <c r="KL105" s="105"/>
      <c r="KM105" s="105"/>
      <c r="KN105" s="105"/>
    </row>
    <row r="106" spans="1:305">
      <c r="A106" s="155" t="s">
        <v>306</v>
      </c>
      <c r="B106" s="158">
        <v>1206</v>
      </c>
      <c r="C106" s="158">
        <f t="shared" si="6"/>
        <v>47</v>
      </c>
      <c r="D106" s="204">
        <v>4.3999999999999997E-2</v>
      </c>
      <c r="E106" s="158">
        <v>11410</v>
      </c>
      <c r="F106" s="158">
        <f t="shared" si="7"/>
        <v>41</v>
      </c>
      <c r="G106" s="204">
        <v>8.7522149010102246E-2</v>
      </c>
      <c r="H106" s="209">
        <v>735</v>
      </c>
      <c r="I106" s="209">
        <f t="shared" si="8"/>
        <v>64</v>
      </c>
      <c r="J106" s="204">
        <v>0.13900000000000001</v>
      </c>
      <c r="K106" s="157">
        <v>1697</v>
      </c>
      <c r="L106" s="155">
        <f t="shared" si="9"/>
        <v>74</v>
      </c>
      <c r="M106" s="212">
        <v>0.34699999999999998</v>
      </c>
      <c r="N106" s="157">
        <v>4167</v>
      </c>
      <c r="O106" s="157">
        <f t="shared" si="10"/>
        <v>68</v>
      </c>
      <c r="P106" s="204">
        <v>0.21299999999999999</v>
      </c>
      <c r="Q106" s="157">
        <v>5349</v>
      </c>
      <c r="R106" s="157">
        <f t="shared" si="11"/>
        <v>36</v>
      </c>
      <c r="S106" s="210">
        <v>8.1000000000000003E-2</v>
      </c>
      <c r="T106" s="121"/>
      <c r="U106" s="121"/>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c r="CX106" s="105"/>
      <c r="CY106" s="105"/>
      <c r="CZ106" s="105"/>
      <c r="DA106" s="105"/>
      <c r="DB106" s="105"/>
      <c r="DC106" s="105"/>
      <c r="DD106" s="105"/>
      <c r="DE106" s="105"/>
      <c r="DF106" s="105"/>
      <c r="DG106" s="105"/>
      <c r="DH106" s="105"/>
      <c r="DI106" s="105"/>
      <c r="DJ106" s="105"/>
      <c r="DK106" s="105"/>
      <c r="DL106" s="105"/>
      <c r="DM106" s="105"/>
      <c r="DN106" s="105"/>
      <c r="DO106" s="105"/>
      <c r="DP106" s="105"/>
      <c r="DQ106" s="105"/>
      <c r="DR106" s="105"/>
      <c r="DS106" s="105"/>
      <c r="DT106" s="105"/>
      <c r="DU106" s="105"/>
      <c r="DV106" s="105"/>
      <c r="DW106" s="105"/>
      <c r="DX106" s="105"/>
      <c r="DY106" s="105"/>
      <c r="DZ106" s="105"/>
      <c r="EA106" s="105"/>
      <c r="EB106" s="105"/>
      <c r="EC106" s="105"/>
      <c r="ED106" s="105"/>
      <c r="EE106" s="105"/>
      <c r="EF106" s="105"/>
      <c r="EG106" s="105"/>
      <c r="EH106" s="105"/>
      <c r="EI106" s="105"/>
      <c r="EJ106" s="105"/>
      <c r="EK106" s="105"/>
      <c r="EL106" s="105"/>
      <c r="EM106" s="105"/>
      <c r="EN106" s="105"/>
      <c r="EO106" s="105"/>
      <c r="EP106" s="105"/>
      <c r="EQ106" s="105"/>
      <c r="ER106" s="105"/>
      <c r="ES106" s="105"/>
      <c r="ET106" s="105"/>
      <c r="EU106" s="105"/>
      <c r="EV106" s="105"/>
      <c r="EW106" s="105"/>
      <c r="EX106" s="105"/>
      <c r="EY106" s="105"/>
      <c r="EZ106" s="105"/>
      <c r="FA106" s="105"/>
      <c r="FB106" s="105"/>
      <c r="FC106" s="105"/>
      <c r="FD106" s="105"/>
      <c r="FE106" s="105"/>
      <c r="FF106" s="105"/>
      <c r="FG106" s="105"/>
      <c r="FH106" s="105"/>
      <c r="FI106" s="105"/>
      <c r="FJ106" s="105"/>
      <c r="FK106" s="105"/>
      <c r="FL106" s="105"/>
      <c r="FM106" s="105"/>
      <c r="FN106" s="105"/>
      <c r="FO106" s="105"/>
      <c r="FP106" s="105"/>
      <c r="FQ106" s="105"/>
      <c r="FR106" s="105"/>
      <c r="FS106" s="105"/>
      <c r="FT106" s="105"/>
      <c r="FU106" s="105"/>
      <c r="FV106" s="105"/>
      <c r="FW106" s="105"/>
      <c r="FX106" s="105"/>
      <c r="FY106" s="105"/>
      <c r="FZ106" s="105"/>
      <c r="GA106" s="105"/>
      <c r="GB106" s="105"/>
      <c r="GC106" s="105"/>
      <c r="GD106" s="105"/>
      <c r="GE106" s="105"/>
      <c r="GF106" s="105"/>
      <c r="GG106" s="105"/>
      <c r="GH106" s="105"/>
      <c r="GI106" s="105"/>
      <c r="GJ106" s="105"/>
      <c r="GK106" s="105"/>
      <c r="GL106" s="105"/>
      <c r="GM106" s="105"/>
      <c r="GN106" s="105"/>
      <c r="GO106" s="105"/>
      <c r="GP106" s="105"/>
      <c r="GQ106" s="105"/>
      <c r="GR106" s="105"/>
      <c r="GS106" s="105"/>
      <c r="GT106" s="105"/>
      <c r="GU106" s="105"/>
      <c r="GV106" s="105"/>
      <c r="GW106" s="105"/>
      <c r="GX106" s="105"/>
      <c r="GY106" s="105"/>
      <c r="GZ106" s="105"/>
      <c r="HA106" s="105"/>
      <c r="HB106" s="105"/>
      <c r="HC106" s="105"/>
      <c r="HD106" s="105"/>
      <c r="HE106" s="105"/>
      <c r="HF106" s="105"/>
      <c r="HG106" s="105"/>
      <c r="HH106" s="105"/>
      <c r="HI106" s="105"/>
      <c r="HJ106" s="105"/>
      <c r="HK106" s="105"/>
      <c r="HL106" s="105"/>
      <c r="HM106" s="105"/>
      <c r="HN106" s="105"/>
      <c r="HO106" s="105"/>
      <c r="HP106" s="105"/>
      <c r="HQ106" s="105"/>
      <c r="HR106" s="105"/>
      <c r="HS106" s="105"/>
      <c r="HT106" s="105"/>
      <c r="HU106" s="105"/>
      <c r="HV106" s="105"/>
      <c r="HW106" s="105"/>
      <c r="HX106" s="105"/>
      <c r="HY106" s="105"/>
      <c r="HZ106" s="105"/>
      <c r="IA106" s="105"/>
      <c r="IB106" s="105"/>
      <c r="IC106" s="105"/>
      <c r="ID106" s="105"/>
      <c r="IE106" s="105"/>
      <c r="IF106" s="105"/>
      <c r="IG106" s="105"/>
      <c r="IH106" s="105"/>
      <c r="II106" s="105"/>
      <c r="IJ106" s="105"/>
      <c r="IK106" s="105"/>
      <c r="IL106" s="105"/>
      <c r="IM106" s="105"/>
      <c r="IN106" s="105"/>
      <c r="IO106" s="105"/>
      <c r="IP106" s="105"/>
      <c r="IQ106" s="105"/>
      <c r="IR106" s="105"/>
      <c r="IS106" s="105"/>
      <c r="IT106" s="105"/>
      <c r="IU106" s="105"/>
      <c r="IV106" s="105"/>
      <c r="IW106" s="105"/>
      <c r="IX106" s="105"/>
      <c r="IY106" s="105"/>
      <c r="IZ106" s="105"/>
      <c r="JA106" s="105"/>
      <c r="JB106" s="105"/>
      <c r="JC106" s="105"/>
      <c r="JD106" s="105"/>
      <c r="JE106" s="105"/>
      <c r="JF106" s="105"/>
      <c r="JG106" s="105"/>
      <c r="JH106" s="105"/>
      <c r="JI106" s="105"/>
      <c r="JJ106" s="105"/>
      <c r="JK106" s="105"/>
      <c r="JL106" s="105"/>
      <c r="JM106" s="105"/>
      <c r="JN106" s="105"/>
      <c r="JO106" s="105"/>
      <c r="JP106" s="105"/>
      <c r="JQ106" s="105"/>
      <c r="JR106" s="105"/>
      <c r="JS106" s="105"/>
      <c r="JT106" s="105"/>
      <c r="JU106" s="105"/>
      <c r="JV106" s="105"/>
      <c r="JW106" s="105"/>
      <c r="JX106" s="105"/>
      <c r="JY106" s="105"/>
      <c r="JZ106" s="105"/>
      <c r="KA106" s="105"/>
      <c r="KB106" s="105"/>
      <c r="KC106" s="105"/>
      <c r="KD106" s="105"/>
      <c r="KE106" s="105"/>
      <c r="KF106" s="105"/>
      <c r="KG106" s="105"/>
      <c r="KH106" s="105"/>
      <c r="KI106" s="105"/>
      <c r="KJ106" s="105"/>
      <c r="KK106" s="105"/>
      <c r="KL106" s="105"/>
      <c r="KM106" s="105"/>
      <c r="KN106" s="105"/>
    </row>
    <row r="107" spans="1:305">
      <c r="A107" s="155" t="s">
        <v>307</v>
      </c>
      <c r="B107" s="158">
        <v>150</v>
      </c>
      <c r="C107" s="158">
        <f t="shared" si="6"/>
        <v>56</v>
      </c>
      <c r="D107" s="204">
        <v>5.1999999999999998E-2</v>
      </c>
      <c r="E107" s="158">
        <v>1569</v>
      </c>
      <c r="F107" s="158">
        <f t="shared" si="7"/>
        <v>81</v>
      </c>
      <c r="G107" s="204">
        <v>0.10934559899644575</v>
      </c>
      <c r="H107" s="209">
        <v>0</v>
      </c>
      <c r="I107" s="209">
        <f t="shared" si="8"/>
        <v>1</v>
      </c>
      <c r="J107" s="204">
        <v>0</v>
      </c>
      <c r="K107" s="155">
        <v>31</v>
      </c>
      <c r="L107" s="155">
        <f t="shared" si="9"/>
        <v>26</v>
      </c>
      <c r="M107" s="212">
        <v>0.13100000000000001</v>
      </c>
      <c r="N107" s="155">
        <v>455</v>
      </c>
      <c r="O107" s="157">
        <f t="shared" si="10"/>
        <v>41</v>
      </c>
      <c r="P107" s="204">
        <v>0.17899999999999999</v>
      </c>
      <c r="Q107" s="155">
        <v>869</v>
      </c>
      <c r="R107" s="157">
        <f t="shared" si="11"/>
        <v>85</v>
      </c>
      <c r="S107" s="210">
        <v>0.121</v>
      </c>
      <c r="T107" s="121"/>
      <c r="U107" s="121"/>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c r="DG107" s="105"/>
      <c r="DH107" s="105"/>
      <c r="DI107" s="105"/>
      <c r="DJ107" s="105"/>
      <c r="DK107" s="105"/>
      <c r="DL107" s="105"/>
      <c r="DM107" s="105"/>
      <c r="DN107" s="105"/>
      <c r="DO107" s="105"/>
      <c r="DP107" s="105"/>
      <c r="DQ107" s="105"/>
      <c r="DR107" s="105"/>
      <c r="DS107" s="105"/>
      <c r="DT107" s="105"/>
      <c r="DU107" s="105"/>
      <c r="DV107" s="105"/>
      <c r="DW107" s="105"/>
      <c r="DX107" s="105"/>
      <c r="DY107" s="105"/>
      <c r="DZ107" s="105"/>
      <c r="EA107" s="105"/>
      <c r="EB107" s="105"/>
      <c r="EC107" s="105"/>
      <c r="ED107" s="105"/>
      <c r="EE107" s="105"/>
      <c r="EF107" s="105"/>
      <c r="EG107" s="105"/>
      <c r="EH107" s="105"/>
      <c r="EI107" s="105"/>
      <c r="EJ107" s="105"/>
      <c r="EK107" s="105"/>
      <c r="EL107" s="105"/>
      <c r="EM107" s="105"/>
      <c r="EN107" s="105"/>
      <c r="EO107" s="105"/>
      <c r="EP107" s="105"/>
      <c r="EQ107" s="105"/>
      <c r="ER107" s="105"/>
      <c r="ES107" s="105"/>
      <c r="ET107" s="105"/>
      <c r="EU107" s="105"/>
      <c r="EV107" s="105"/>
      <c r="EW107" s="105"/>
      <c r="EX107" s="105"/>
      <c r="EY107" s="105"/>
      <c r="EZ107" s="105"/>
      <c r="FA107" s="105"/>
      <c r="FB107" s="105"/>
      <c r="FC107" s="105"/>
      <c r="FD107" s="105"/>
      <c r="FE107" s="105"/>
      <c r="FF107" s="105"/>
      <c r="FG107" s="105"/>
      <c r="FH107" s="105"/>
      <c r="FI107" s="105"/>
      <c r="FJ107" s="105"/>
      <c r="FK107" s="105"/>
      <c r="FL107" s="105"/>
      <c r="FM107" s="105"/>
      <c r="FN107" s="105"/>
      <c r="FO107" s="105"/>
      <c r="FP107" s="105"/>
      <c r="FQ107" s="105"/>
      <c r="FR107" s="105"/>
      <c r="FS107" s="105"/>
      <c r="FT107" s="105"/>
      <c r="FU107" s="105"/>
      <c r="FV107" s="105"/>
      <c r="FW107" s="105"/>
      <c r="FX107" s="105"/>
      <c r="FY107" s="105"/>
      <c r="FZ107" s="105"/>
      <c r="GA107" s="105"/>
      <c r="GB107" s="105"/>
      <c r="GC107" s="105"/>
      <c r="GD107" s="105"/>
      <c r="GE107" s="105"/>
      <c r="GF107" s="105"/>
      <c r="GG107" s="105"/>
      <c r="GH107" s="105"/>
      <c r="GI107" s="105"/>
      <c r="GJ107" s="105"/>
      <c r="GK107" s="105"/>
      <c r="GL107" s="105"/>
      <c r="GM107" s="105"/>
      <c r="GN107" s="105"/>
      <c r="GO107" s="105"/>
      <c r="GP107" s="105"/>
      <c r="GQ107" s="105"/>
      <c r="GR107" s="105"/>
      <c r="GS107" s="105"/>
      <c r="GT107" s="105"/>
      <c r="GU107" s="105"/>
      <c r="GV107" s="105"/>
      <c r="GW107" s="105"/>
      <c r="GX107" s="105"/>
      <c r="GY107" s="105"/>
      <c r="GZ107" s="105"/>
      <c r="HA107" s="105"/>
      <c r="HB107" s="105"/>
      <c r="HC107" s="105"/>
      <c r="HD107" s="105"/>
      <c r="HE107" s="105"/>
      <c r="HF107" s="105"/>
      <c r="HG107" s="105"/>
      <c r="HH107" s="105"/>
      <c r="HI107" s="105"/>
      <c r="HJ107" s="105"/>
      <c r="HK107" s="105"/>
      <c r="HL107" s="105"/>
      <c r="HM107" s="105"/>
      <c r="HN107" s="105"/>
      <c r="HO107" s="105"/>
      <c r="HP107" s="105"/>
      <c r="HQ107" s="105"/>
      <c r="HR107" s="105"/>
      <c r="HS107" s="105"/>
      <c r="HT107" s="105"/>
      <c r="HU107" s="105"/>
      <c r="HV107" s="105"/>
      <c r="HW107" s="105"/>
      <c r="HX107" s="105"/>
      <c r="HY107" s="105"/>
      <c r="HZ107" s="105"/>
      <c r="IA107" s="105"/>
      <c r="IB107" s="105"/>
      <c r="IC107" s="105"/>
      <c r="ID107" s="105"/>
      <c r="IE107" s="105"/>
      <c r="IF107" s="105"/>
      <c r="IG107" s="105"/>
      <c r="IH107" s="105"/>
      <c r="II107" s="105"/>
      <c r="IJ107" s="105"/>
      <c r="IK107" s="105"/>
      <c r="IL107" s="105"/>
      <c r="IM107" s="105"/>
      <c r="IN107" s="105"/>
      <c r="IO107" s="105"/>
      <c r="IP107" s="105"/>
      <c r="IQ107" s="105"/>
      <c r="IR107" s="105"/>
      <c r="IS107" s="105"/>
      <c r="IT107" s="105"/>
      <c r="IU107" s="105"/>
      <c r="IV107" s="105"/>
      <c r="IW107" s="105"/>
      <c r="IX107" s="105"/>
      <c r="IY107" s="105"/>
      <c r="IZ107" s="105"/>
      <c r="JA107" s="105"/>
      <c r="JB107" s="105"/>
      <c r="JC107" s="105"/>
      <c r="JD107" s="105"/>
      <c r="JE107" s="105"/>
      <c r="JF107" s="105"/>
      <c r="JG107" s="105"/>
      <c r="JH107" s="105"/>
      <c r="JI107" s="105"/>
      <c r="JJ107" s="105"/>
      <c r="JK107" s="105"/>
      <c r="JL107" s="105"/>
      <c r="JM107" s="105"/>
      <c r="JN107" s="105"/>
      <c r="JO107" s="105"/>
      <c r="JP107" s="105"/>
      <c r="JQ107" s="105"/>
      <c r="JR107" s="105"/>
      <c r="JS107" s="105"/>
      <c r="JT107" s="105"/>
      <c r="JU107" s="105"/>
      <c r="JV107" s="105"/>
      <c r="JW107" s="105"/>
      <c r="JX107" s="105"/>
      <c r="JY107" s="105"/>
      <c r="JZ107" s="105"/>
      <c r="KA107" s="105"/>
      <c r="KB107" s="105"/>
      <c r="KC107" s="105"/>
      <c r="KD107" s="105"/>
      <c r="KE107" s="105"/>
      <c r="KF107" s="105"/>
      <c r="KG107" s="105"/>
      <c r="KH107" s="105"/>
      <c r="KI107" s="105"/>
      <c r="KJ107" s="105"/>
      <c r="KK107" s="105"/>
      <c r="KL107" s="105"/>
      <c r="KM107" s="105"/>
      <c r="KN107" s="105"/>
    </row>
    <row r="108" spans="1:305">
      <c r="A108" s="155" t="s">
        <v>308</v>
      </c>
      <c r="B108" s="158">
        <v>416</v>
      </c>
      <c r="C108" s="158">
        <f t="shared" si="6"/>
        <v>71</v>
      </c>
      <c r="D108" s="204">
        <v>5.8999999999999997E-2</v>
      </c>
      <c r="E108" s="158">
        <v>3411</v>
      </c>
      <c r="F108" s="158">
        <f t="shared" si="7"/>
        <v>73</v>
      </c>
      <c r="G108" s="204">
        <v>0.1048183885440354</v>
      </c>
      <c r="H108" s="209">
        <v>262</v>
      </c>
      <c r="I108" s="209">
        <f t="shared" si="8"/>
        <v>41</v>
      </c>
      <c r="J108" s="204">
        <v>0.10299999999999999</v>
      </c>
      <c r="K108" s="155">
        <v>299</v>
      </c>
      <c r="L108" s="155">
        <f t="shared" si="9"/>
        <v>67</v>
      </c>
      <c r="M108" s="212">
        <v>0.316</v>
      </c>
      <c r="N108" s="157">
        <v>1194</v>
      </c>
      <c r="O108" s="157">
        <f t="shared" si="10"/>
        <v>60</v>
      </c>
      <c r="P108" s="204">
        <v>0.20200000000000001</v>
      </c>
      <c r="Q108" s="157">
        <v>1459</v>
      </c>
      <c r="R108" s="157">
        <f t="shared" si="11"/>
        <v>55</v>
      </c>
      <c r="S108" s="210">
        <v>8.8999999999999996E-2</v>
      </c>
      <c r="T108" s="121"/>
      <c r="U108" s="121"/>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c r="DG108" s="105"/>
      <c r="DH108" s="105"/>
      <c r="DI108" s="105"/>
      <c r="DJ108" s="105"/>
      <c r="DK108" s="105"/>
      <c r="DL108" s="105"/>
      <c r="DM108" s="105"/>
      <c r="DN108" s="105"/>
      <c r="DO108" s="105"/>
      <c r="DP108" s="105"/>
      <c r="DQ108" s="105"/>
      <c r="DR108" s="105"/>
      <c r="DS108" s="105"/>
      <c r="DT108" s="105"/>
      <c r="DU108" s="105"/>
      <c r="DV108" s="105"/>
      <c r="DW108" s="105"/>
      <c r="DX108" s="105"/>
      <c r="DY108" s="105"/>
      <c r="DZ108" s="105"/>
      <c r="EA108" s="105"/>
      <c r="EB108" s="105"/>
      <c r="EC108" s="105"/>
      <c r="ED108" s="105"/>
      <c r="EE108" s="105"/>
      <c r="EF108" s="105"/>
      <c r="EG108" s="105"/>
      <c r="EH108" s="105"/>
      <c r="EI108" s="105"/>
      <c r="EJ108" s="105"/>
      <c r="EK108" s="105"/>
      <c r="EL108" s="105"/>
      <c r="EM108" s="105"/>
      <c r="EN108" s="105"/>
      <c r="EO108" s="105"/>
      <c r="EP108" s="105"/>
      <c r="EQ108" s="105"/>
      <c r="ER108" s="105"/>
      <c r="ES108" s="105"/>
      <c r="ET108" s="105"/>
      <c r="EU108" s="105"/>
      <c r="EV108" s="105"/>
      <c r="EW108" s="105"/>
      <c r="EX108" s="105"/>
      <c r="EY108" s="105"/>
      <c r="EZ108" s="105"/>
      <c r="FA108" s="105"/>
      <c r="FB108" s="105"/>
      <c r="FC108" s="105"/>
      <c r="FD108" s="105"/>
      <c r="FE108" s="105"/>
      <c r="FF108" s="105"/>
      <c r="FG108" s="105"/>
      <c r="FH108" s="105"/>
      <c r="FI108" s="105"/>
      <c r="FJ108" s="105"/>
      <c r="FK108" s="105"/>
      <c r="FL108" s="105"/>
      <c r="FM108" s="105"/>
      <c r="FN108" s="105"/>
      <c r="FO108" s="105"/>
      <c r="FP108" s="105"/>
      <c r="FQ108" s="105"/>
      <c r="FR108" s="105"/>
      <c r="FS108" s="105"/>
      <c r="FT108" s="105"/>
      <c r="FU108" s="105"/>
      <c r="FV108" s="105"/>
      <c r="FW108" s="105"/>
      <c r="FX108" s="105"/>
      <c r="FY108" s="105"/>
      <c r="FZ108" s="105"/>
      <c r="GA108" s="105"/>
      <c r="GB108" s="105"/>
      <c r="GC108" s="105"/>
      <c r="GD108" s="105"/>
      <c r="GE108" s="105"/>
      <c r="GF108" s="105"/>
      <c r="GG108" s="105"/>
      <c r="GH108" s="105"/>
      <c r="GI108" s="105"/>
      <c r="GJ108" s="105"/>
      <c r="GK108" s="105"/>
      <c r="GL108" s="105"/>
      <c r="GM108" s="105"/>
      <c r="GN108" s="105"/>
      <c r="GO108" s="105"/>
      <c r="GP108" s="105"/>
      <c r="GQ108" s="105"/>
      <c r="GR108" s="105"/>
      <c r="GS108" s="105"/>
      <c r="GT108" s="105"/>
      <c r="GU108" s="105"/>
      <c r="GV108" s="105"/>
      <c r="GW108" s="105"/>
      <c r="GX108" s="105"/>
      <c r="GY108" s="105"/>
      <c r="GZ108" s="105"/>
      <c r="HA108" s="105"/>
      <c r="HB108" s="105"/>
      <c r="HC108" s="105"/>
      <c r="HD108" s="105"/>
      <c r="HE108" s="105"/>
      <c r="HF108" s="105"/>
      <c r="HG108" s="105"/>
      <c r="HH108" s="105"/>
      <c r="HI108" s="105"/>
      <c r="HJ108" s="105"/>
      <c r="HK108" s="105"/>
      <c r="HL108" s="105"/>
      <c r="HM108" s="105"/>
      <c r="HN108" s="105"/>
      <c r="HO108" s="105"/>
      <c r="HP108" s="105"/>
      <c r="HQ108" s="105"/>
      <c r="HR108" s="105"/>
      <c r="HS108" s="105"/>
      <c r="HT108" s="105"/>
      <c r="HU108" s="105"/>
      <c r="HV108" s="105"/>
      <c r="HW108" s="105"/>
      <c r="HX108" s="105"/>
      <c r="HY108" s="105"/>
      <c r="HZ108" s="105"/>
      <c r="IA108" s="105"/>
      <c r="IB108" s="105"/>
      <c r="IC108" s="105"/>
      <c r="ID108" s="105"/>
      <c r="IE108" s="105"/>
      <c r="IF108" s="105"/>
      <c r="IG108" s="105"/>
      <c r="IH108" s="105"/>
      <c r="II108" s="105"/>
      <c r="IJ108" s="105"/>
      <c r="IK108" s="105"/>
      <c r="IL108" s="105"/>
      <c r="IM108" s="105"/>
      <c r="IN108" s="105"/>
      <c r="IO108" s="105"/>
      <c r="IP108" s="105"/>
      <c r="IQ108" s="105"/>
      <c r="IR108" s="105"/>
      <c r="IS108" s="105"/>
      <c r="IT108" s="105"/>
      <c r="IU108" s="105"/>
      <c r="IV108" s="105"/>
      <c r="IW108" s="105"/>
      <c r="IX108" s="105"/>
      <c r="IY108" s="105"/>
      <c r="IZ108" s="105"/>
      <c r="JA108" s="105"/>
      <c r="JB108" s="105"/>
      <c r="JC108" s="105"/>
      <c r="JD108" s="105"/>
      <c r="JE108" s="105"/>
      <c r="JF108" s="105"/>
      <c r="JG108" s="105"/>
      <c r="JH108" s="105"/>
      <c r="JI108" s="105"/>
      <c r="JJ108" s="105"/>
      <c r="JK108" s="105"/>
      <c r="JL108" s="105"/>
      <c r="JM108" s="105"/>
      <c r="JN108" s="105"/>
      <c r="JO108" s="105"/>
      <c r="JP108" s="105"/>
      <c r="JQ108" s="105"/>
      <c r="JR108" s="105"/>
      <c r="JS108" s="105"/>
      <c r="JT108" s="105"/>
      <c r="JU108" s="105"/>
      <c r="JV108" s="105"/>
      <c r="JW108" s="105"/>
      <c r="JX108" s="105"/>
      <c r="JY108" s="105"/>
      <c r="JZ108" s="105"/>
      <c r="KA108" s="105"/>
      <c r="KB108" s="105"/>
      <c r="KC108" s="105"/>
      <c r="KD108" s="105"/>
      <c r="KE108" s="105"/>
      <c r="KF108" s="105"/>
      <c r="KG108" s="105"/>
      <c r="KH108" s="105"/>
      <c r="KI108" s="105"/>
      <c r="KJ108" s="105"/>
      <c r="KK108" s="105"/>
      <c r="KL108" s="105"/>
      <c r="KM108" s="105"/>
      <c r="KN108" s="105"/>
    </row>
    <row r="109" spans="1:305">
      <c r="A109" s="155" t="s">
        <v>309</v>
      </c>
      <c r="B109" s="158">
        <v>531</v>
      </c>
      <c r="C109" s="158">
        <f t="shared" si="6"/>
        <v>86</v>
      </c>
      <c r="D109" s="204">
        <v>8.5000000000000006E-2</v>
      </c>
      <c r="E109" s="158">
        <v>2521</v>
      </c>
      <c r="F109" s="158">
        <f t="shared" si="7"/>
        <v>51</v>
      </c>
      <c r="G109" s="204">
        <v>9.4151478936360916E-2</v>
      </c>
      <c r="H109" s="209">
        <v>76</v>
      </c>
      <c r="I109" s="209">
        <f t="shared" si="8"/>
        <v>74</v>
      </c>
      <c r="J109" s="204">
        <v>0.16300000000000001</v>
      </c>
      <c r="K109" s="155">
        <v>84</v>
      </c>
      <c r="L109" s="155">
        <f t="shared" si="9"/>
        <v>24</v>
      </c>
      <c r="M109" s="212">
        <v>0.115</v>
      </c>
      <c r="N109" s="155">
        <v>644</v>
      </c>
      <c r="O109" s="157">
        <f t="shared" si="10"/>
        <v>18</v>
      </c>
      <c r="P109" s="204">
        <v>0.152</v>
      </c>
      <c r="Q109" s="157">
        <v>1481</v>
      </c>
      <c r="R109" s="157">
        <f t="shared" si="11"/>
        <v>75</v>
      </c>
      <c r="S109" s="210">
        <v>0.107</v>
      </c>
      <c r="T109" s="121"/>
      <c r="U109" s="121"/>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c r="DG109" s="105"/>
      <c r="DH109" s="105"/>
      <c r="DI109" s="105"/>
      <c r="DJ109" s="105"/>
      <c r="DK109" s="105"/>
      <c r="DL109" s="105"/>
      <c r="DM109" s="105"/>
      <c r="DN109" s="105"/>
      <c r="DO109" s="105"/>
      <c r="DP109" s="105"/>
      <c r="DQ109" s="105"/>
      <c r="DR109" s="105"/>
      <c r="DS109" s="105"/>
      <c r="DT109" s="105"/>
      <c r="DU109" s="105"/>
      <c r="DV109" s="105"/>
      <c r="DW109" s="105"/>
      <c r="DX109" s="105"/>
      <c r="DY109" s="105"/>
      <c r="DZ109" s="105"/>
      <c r="EA109" s="105"/>
      <c r="EB109" s="105"/>
      <c r="EC109" s="105"/>
      <c r="ED109" s="105"/>
      <c r="EE109" s="105"/>
      <c r="EF109" s="105"/>
      <c r="EG109" s="105"/>
      <c r="EH109" s="105"/>
      <c r="EI109" s="105"/>
      <c r="EJ109" s="105"/>
      <c r="EK109" s="105"/>
      <c r="EL109" s="105"/>
      <c r="EM109" s="105"/>
      <c r="EN109" s="105"/>
      <c r="EO109" s="105"/>
      <c r="EP109" s="105"/>
      <c r="EQ109" s="105"/>
      <c r="ER109" s="105"/>
      <c r="ES109" s="105"/>
      <c r="ET109" s="105"/>
      <c r="EU109" s="105"/>
      <c r="EV109" s="105"/>
      <c r="EW109" s="105"/>
      <c r="EX109" s="105"/>
      <c r="EY109" s="105"/>
      <c r="EZ109" s="105"/>
      <c r="FA109" s="105"/>
      <c r="FB109" s="105"/>
      <c r="FC109" s="105"/>
      <c r="FD109" s="105"/>
      <c r="FE109" s="105"/>
      <c r="FF109" s="105"/>
      <c r="FG109" s="105"/>
      <c r="FH109" s="105"/>
      <c r="FI109" s="105"/>
      <c r="FJ109" s="105"/>
      <c r="FK109" s="105"/>
      <c r="FL109" s="105"/>
      <c r="FM109" s="105"/>
      <c r="FN109" s="105"/>
      <c r="FO109" s="105"/>
      <c r="FP109" s="105"/>
      <c r="FQ109" s="105"/>
      <c r="FR109" s="105"/>
      <c r="FS109" s="105"/>
      <c r="FT109" s="105"/>
      <c r="FU109" s="105"/>
      <c r="FV109" s="105"/>
      <c r="FW109" s="105"/>
      <c r="FX109" s="105"/>
      <c r="FY109" s="105"/>
      <c r="FZ109" s="105"/>
      <c r="GA109" s="105"/>
      <c r="GB109" s="105"/>
      <c r="GC109" s="105"/>
      <c r="GD109" s="105"/>
      <c r="GE109" s="105"/>
      <c r="GF109" s="105"/>
      <c r="GG109" s="105"/>
      <c r="GH109" s="105"/>
      <c r="GI109" s="105"/>
      <c r="GJ109" s="105"/>
      <c r="GK109" s="105"/>
      <c r="GL109" s="105"/>
      <c r="GM109" s="105"/>
      <c r="GN109" s="105"/>
      <c r="GO109" s="105"/>
      <c r="GP109" s="105"/>
      <c r="GQ109" s="105"/>
      <c r="GR109" s="105"/>
      <c r="GS109" s="105"/>
      <c r="GT109" s="105"/>
      <c r="GU109" s="105"/>
      <c r="GV109" s="105"/>
      <c r="GW109" s="105"/>
      <c r="GX109" s="105"/>
      <c r="GY109" s="105"/>
      <c r="GZ109" s="105"/>
      <c r="HA109" s="105"/>
      <c r="HB109" s="105"/>
      <c r="HC109" s="105"/>
      <c r="HD109" s="105"/>
      <c r="HE109" s="105"/>
      <c r="HF109" s="105"/>
      <c r="HG109" s="105"/>
      <c r="HH109" s="105"/>
      <c r="HI109" s="105"/>
      <c r="HJ109" s="105"/>
      <c r="HK109" s="105"/>
      <c r="HL109" s="105"/>
      <c r="HM109" s="105"/>
      <c r="HN109" s="105"/>
      <c r="HO109" s="105"/>
      <c r="HP109" s="105"/>
      <c r="HQ109" s="105"/>
      <c r="HR109" s="105"/>
      <c r="HS109" s="105"/>
      <c r="HT109" s="105"/>
      <c r="HU109" s="105"/>
      <c r="HV109" s="105"/>
      <c r="HW109" s="105"/>
      <c r="HX109" s="105"/>
      <c r="HY109" s="105"/>
      <c r="HZ109" s="105"/>
      <c r="IA109" s="105"/>
      <c r="IB109" s="105"/>
      <c r="IC109" s="105"/>
      <c r="ID109" s="105"/>
      <c r="IE109" s="105"/>
      <c r="IF109" s="105"/>
      <c r="IG109" s="105"/>
      <c r="IH109" s="105"/>
      <c r="II109" s="105"/>
      <c r="IJ109" s="105"/>
      <c r="IK109" s="105"/>
      <c r="IL109" s="105"/>
      <c r="IM109" s="105"/>
      <c r="IN109" s="105"/>
      <c r="IO109" s="105"/>
      <c r="IP109" s="105"/>
      <c r="IQ109" s="105"/>
      <c r="IR109" s="105"/>
      <c r="IS109" s="105"/>
      <c r="IT109" s="105"/>
      <c r="IU109" s="105"/>
      <c r="IV109" s="105"/>
      <c r="IW109" s="105"/>
      <c r="IX109" s="105"/>
      <c r="IY109" s="105"/>
      <c r="IZ109" s="105"/>
      <c r="JA109" s="105"/>
      <c r="JB109" s="105"/>
      <c r="JC109" s="105"/>
      <c r="JD109" s="105"/>
      <c r="JE109" s="105"/>
      <c r="JF109" s="105"/>
      <c r="JG109" s="105"/>
      <c r="JH109" s="105"/>
      <c r="JI109" s="105"/>
      <c r="JJ109" s="105"/>
      <c r="JK109" s="105"/>
      <c r="JL109" s="105"/>
      <c r="JM109" s="105"/>
      <c r="JN109" s="105"/>
      <c r="JO109" s="105"/>
      <c r="JP109" s="105"/>
      <c r="JQ109" s="105"/>
      <c r="JR109" s="105"/>
      <c r="JS109" s="105"/>
      <c r="JT109" s="105"/>
      <c r="JU109" s="105"/>
      <c r="JV109" s="105"/>
      <c r="JW109" s="105"/>
      <c r="JX109" s="105"/>
      <c r="JY109" s="105"/>
      <c r="JZ109" s="105"/>
      <c r="KA109" s="105"/>
      <c r="KB109" s="105"/>
      <c r="KC109" s="105"/>
      <c r="KD109" s="105"/>
      <c r="KE109" s="105"/>
      <c r="KF109" s="105"/>
      <c r="KG109" s="105"/>
      <c r="KH109" s="105"/>
      <c r="KI109" s="105"/>
      <c r="KJ109" s="105"/>
      <c r="KK109" s="105"/>
      <c r="KL109" s="105"/>
      <c r="KM109" s="105"/>
      <c r="KN109" s="105"/>
    </row>
    <row r="110" spans="1:305">
      <c r="A110" s="155" t="s">
        <v>310</v>
      </c>
      <c r="B110" s="158">
        <v>1955</v>
      </c>
      <c r="C110" s="158">
        <f t="shared" si="6"/>
        <v>14</v>
      </c>
      <c r="D110" s="204">
        <v>2.8000000000000001E-2</v>
      </c>
      <c r="E110" s="158">
        <v>9166</v>
      </c>
      <c r="F110" s="158">
        <f t="shared" si="7"/>
        <v>1</v>
      </c>
      <c r="G110" s="204">
        <v>3.7888401585641593E-2</v>
      </c>
      <c r="H110" s="209">
        <v>590</v>
      </c>
      <c r="I110" s="209">
        <f t="shared" si="8"/>
        <v>20</v>
      </c>
      <c r="J110" s="204">
        <v>6.0999999999999999E-2</v>
      </c>
      <c r="K110" s="157">
        <v>2694</v>
      </c>
      <c r="L110" s="155">
        <f t="shared" si="9"/>
        <v>43</v>
      </c>
      <c r="M110" s="212">
        <v>0.223</v>
      </c>
      <c r="N110" s="157">
        <v>2074</v>
      </c>
      <c r="O110" s="157">
        <f t="shared" si="10"/>
        <v>78</v>
      </c>
      <c r="P110" s="204">
        <v>0.22</v>
      </c>
      <c r="Q110" s="157">
        <v>5147</v>
      </c>
      <c r="R110" s="157">
        <f t="shared" si="11"/>
        <v>1</v>
      </c>
      <c r="S110" s="210">
        <v>4.2000000000000003E-2</v>
      </c>
      <c r="T110" s="121"/>
      <c r="U110" s="121"/>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c r="DG110" s="105"/>
      <c r="DH110" s="105"/>
      <c r="DI110" s="105"/>
      <c r="DJ110" s="105"/>
      <c r="DK110" s="105"/>
      <c r="DL110" s="105"/>
      <c r="DM110" s="105"/>
      <c r="DN110" s="105"/>
      <c r="DO110" s="105"/>
      <c r="DP110" s="105"/>
      <c r="DQ110" s="105"/>
      <c r="DR110" s="105"/>
      <c r="DS110" s="105"/>
      <c r="DT110" s="105"/>
      <c r="DU110" s="105"/>
      <c r="DV110" s="105"/>
      <c r="DW110" s="105"/>
      <c r="DX110" s="105"/>
      <c r="DY110" s="105"/>
      <c r="DZ110" s="105"/>
      <c r="EA110" s="105"/>
      <c r="EB110" s="105"/>
      <c r="EC110" s="105"/>
      <c r="ED110" s="105"/>
      <c r="EE110" s="105"/>
      <c r="EF110" s="105"/>
      <c r="EG110" s="105"/>
      <c r="EH110" s="105"/>
      <c r="EI110" s="105"/>
      <c r="EJ110" s="105"/>
      <c r="EK110" s="105"/>
      <c r="EL110" s="105"/>
      <c r="EM110" s="105"/>
      <c r="EN110" s="105"/>
      <c r="EO110" s="105"/>
      <c r="EP110" s="105"/>
      <c r="EQ110" s="105"/>
      <c r="ER110" s="105"/>
      <c r="ES110" s="105"/>
      <c r="ET110" s="105"/>
      <c r="EU110" s="105"/>
      <c r="EV110" s="105"/>
      <c r="EW110" s="105"/>
      <c r="EX110" s="105"/>
      <c r="EY110" s="105"/>
      <c r="EZ110" s="105"/>
      <c r="FA110" s="105"/>
      <c r="FB110" s="105"/>
      <c r="FC110" s="105"/>
      <c r="FD110" s="105"/>
      <c r="FE110" s="105"/>
      <c r="FF110" s="105"/>
      <c r="FG110" s="105"/>
      <c r="FH110" s="105"/>
      <c r="FI110" s="105"/>
      <c r="FJ110" s="105"/>
      <c r="FK110" s="105"/>
      <c r="FL110" s="105"/>
      <c r="FM110" s="105"/>
      <c r="FN110" s="105"/>
      <c r="FO110" s="105"/>
      <c r="FP110" s="105"/>
      <c r="FQ110" s="105"/>
      <c r="FR110" s="105"/>
      <c r="FS110" s="105"/>
      <c r="FT110" s="105"/>
      <c r="FU110" s="105"/>
      <c r="FV110" s="105"/>
      <c r="FW110" s="105"/>
      <c r="FX110" s="105"/>
      <c r="FY110" s="105"/>
      <c r="FZ110" s="105"/>
      <c r="GA110" s="105"/>
      <c r="GB110" s="105"/>
      <c r="GC110" s="105"/>
      <c r="GD110" s="105"/>
      <c r="GE110" s="105"/>
      <c r="GF110" s="105"/>
      <c r="GG110" s="105"/>
      <c r="GH110" s="105"/>
      <c r="GI110" s="105"/>
      <c r="GJ110" s="105"/>
      <c r="GK110" s="105"/>
      <c r="GL110" s="105"/>
      <c r="GM110" s="105"/>
      <c r="GN110" s="105"/>
      <c r="GO110" s="105"/>
      <c r="GP110" s="105"/>
      <c r="GQ110" s="105"/>
      <c r="GR110" s="105"/>
      <c r="GS110" s="105"/>
      <c r="GT110" s="105"/>
      <c r="GU110" s="105"/>
      <c r="GV110" s="105"/>
      <c r="GW110" s="105"/>
      <c r="GX110" s="105"/>
      <c r="GY110" s="105"/>
      <c r="GZ110" s="105"/>
      <c r="HA110" s="105"/>
      <c r="HB110" s="105"/>
      <c r="HC110" s="105"/>
      <c r="HD110" s="105"/>
      <c r="HE110" s="105"/>
      <c r="HF110" s="105"/>
      <c r="HG110" s="105"/>
      <c r="HH110" s="105"/>
      <c r="HI110" s="105"/>
      <c r="HJ110" s="105"/>
      <c r="HK110" s="105"/>
      <c r="HL110" s="105"/>
      <c r="HM110" s="105"/>
      <c r="HN110" s="105"/>
      <c r="HO110" s="105"/>
      <c r="HP110" s="105"/>
      <c r="HQ110" s="105"/>
      <c r="HR110" s="105"/>
      <c r="HS110" s="105"/>
      <c r="HT110" s="105"/>
      <c r="HU110" s="105"/>
      <c r="HV110" s="105"/>
      <c r="HW110" s="105"/>
      <c r="HX110" s="105"/>
      <c r="HY110" s="105"/>
      <c r="HZ110" s="105"/>
      <c r="IA110" s="105"/>
      <c r="IB110" s="105"/>
      <c r="IC110" s="105"/>
      <c r="ID110" s="105"/>
      <c r="IE110" s="105"/>
      <c r="IF110" s="105"/>
      <c r="IG110" s="105"/>
      <c r="IH110" s="105"/>
      <c r="II110" s="105"/>
      <c r="IJ110" s="105"/>
      <c r="IK110" s="105"/>
      <c r="IL110" s="105"/>
      <c r="IM110" s="105"/>
      <c r="IN110" s="105"/>
      <c r="IO110" s="105"/>
      <c r="IP110" s="105"/>
      <c r="IQ110" s="105"/>
      <c r="IR110" s="105"/>
      <c r="IS110" s="105"/>
      <c r="IT110" s="105"/>
      <c r="IU110" s="105"/>
      <c r="IV110" s="105"/>
      <c r="IW110" s="105"/>
      <c r="IX110" s="105"/>
      <c r="IY110" s="105"/>
      <c r="IZ110" s="105"/>
      <c r="JA110" s="105"/>
      <c r="JB110" s="105"/>
      <c r="JC110" s="105"/>
      <c r="JD110" s="105"/>
      <c r="JE110" s="105"/>
      <c r="JF110" s="105"/>
      <c r="JG110" s="105"/>
      <c r="JH110" s="105"/>
      <c r="JI110" s="105"/>
      <c r="JJ110" s="105"/>
      <c r="JK110" s="105"/>
      <c r="JL110" s="105"/>
      <c r="JM110" s="105"/>
      <c r="JN110" s="105"/>
      <c r="JO110" s="105"/>
      <c r="JP110" s="105"/>
      <c r="JQ110" s="105"/>
      <c r="JR110" s="105"/>
      <c r="JS110" s="105"/>
      <c r="JT110" s="105"/>
      <c r="JU110" s="105"/>
      <c r="JV110" s="105"/>
      <c r="JW110" s="105"/>
      <c r="JX110" s="105"/>
      <c r="JY110" s="105"/>
      <c r="JZ110" s="105"/>
      <c r="KA110" s="105"/>
      <c r="KB110" s="105"/>
      <c r="KC110" s="105"/>
      <c r="KD110" s="105"/>
      <c r="KE110" s="105"/>
      <c r="KF110" s="105"/>
      <c r="KG110" s="105"/>
      <c r="KH110" s="105"/>
      <c r="KI110" s="105"/>
      <c r="KJ110" s="105"/>
      <c r="KK110" s="105"/>
      <c r="KL110" s="105"/>
      <c r="KM110" s="105"/>
      <c r="KN110" s="105"/>
    </row>
    <row r="111" spans="1:305">
      <c r="A111" s="155" t="s">
        <v>311</v>
      </c>
      <c r="B111" s="158">
        <v>2074</v>
      </c>
      <c r="C111" s="158">
        <f t="shared" si="6"/>
        <v>69</v>
      </c>
      <c r="D111" s="204">
        <v>5.7000000000000002E-2</v>
      </c>
      <c r="E111" s="158">
        <v>8256</v>
      </c>
      <c r="F111" s="158">
        <f t="shared" si="7"/>
        <v>2</v>
      </c>
      <c r="G111" s="204">
        <v>5.7460224662797009E-2</v>
      </c>
      <c r="H111" s="209">
        <v>666</v>
      </c>
      <c r="I111" s="209">
        <f t="shared" si="8"/>
        <v>24</v>
      </c>
      <c r="J111" s="204">
        <v>6.9000000000000006E-2</v>
      </c>
      <c r="K111" s="157">
        <v>1678</v>
      </c>
      <c r="L111" s="155">
        <f t="shared" si="9"/>
        <v>46</v>
      </c>
      <c r="M111" s="212">
        <v>0.246</v>
      </c>
      <c r="N111" s="157">
        <v>2170</v>
      </c>
      <c r="O111" s="157">
        <f t="shared" si="10"/>
        <v>45</v>
      </c>
      <c r="P111" s="204">
        <v>0.182</v>
      </c>
      <c r="Q111" s="157">
        <v>4428</v>
      </c>
      <c r="R111" s="157">
        <f t="shared" si="11"/>
        <v>6</v>
      </c>
      <c r="S111" s="210">
        <v>6.0999999999999999E-2</v>
      </c>
      <c r="T111" s="121"/>
      <c r="U111" s="121"/>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c r="GF111" s="105"/>
      <c r="GG111" s="105"/>
      <c r="GH111" s="105"/>
      <c r="GI111" s="105"/>
      <c r="GJ111" s="105"/>
      <c r="GK111" s="105"/>
      <c r="GL111" s="105"/>
      <c r="GM111" s="105"/>
      <c r="GN111" s="105"/>
      <c r="GO111" s="105"/>
      <c r="GP111" s="105"/>
      <c r="GQ111" s="105"/>
      <c r="GR111" s="105"/>
      <c r="GS111" s="105"/>
      <c r="GT111" s="105"/>
      <c r="GU111" s="105"/>
      <c r="GV111" s="105"/>
      <c r="GW111" s="105"/>
      <c r="GX111" s="105"/>
      <c r="GY111" s="105"/>
      <c r="GZ111" s="105"/>
      <c r="HA111" s="105"/>
      <c r="HB111" s="105"/>
      <c r="HC111" s="105"/>
      <c r="HD111" s="105"/>
      <c r="HE111" s="105"/>
      <c r="HF111" s="105"/>
      <c r="HG111" s="105"/>
      <c r="HH111" s="105"/>
      <c r="HI111" s="105"/>
      <c r="HJ111" s="105"/>
      <c r="HK111" s="105"/>
      <c r="HL111" s="105"/>
      <c r="HM111" s="105"/>
      <c r="HN111" s="105"/>
      <c r="HO111" s="105"/>
      <c r="HP111" s="105"/>
      <c r="HQ111" s="105"/>
      <c r="HR111" s="105"/>
      <c r="HS111" s="105"/>
      <c r="HT111" s="105"/>
      <c r="HU111" s="105"/>
      <c r="HV111" s="105"/>
      <c r="HW111" s="105"/>
      <c r="HX111" s="105"/>
      <c r="HY111" s="105"/>
      <c r="HZ111" s="105"/>
      <c r="IA111" s="105"/>
      <c r="IB111" s="105"/>
      <c r="IC111" s="105"/>
      <c r="ID111" s="105"/>
      <c r="IE111" s="105"/>
      <c r="IF111" s="105"/>
      <c r="IG111" s="105"/>
      <c r="IH111" s="105"/>
      <c r="II111" s="105"/>
      <c r="IJ111" s="105"/>
      <c r="IK111" s="105"/>
      <c r="IL111" s="105"/>
      <c r="IM111" s="105"/>
      <c r="IN111" s="105"/>
      <c r="IO111" s="105"/>
      <c r="IP111" s="105"/>
      <c r="IQ111" s="105"/>
      <c r="IR111" s="105"/>
      <c r="IS111" s="105"/>
      <c r="IT111" s="105"/>
      <c r="IU111" s="105"/>
      <c r="IV111" s="105"/>
      <c r="IW111" s="105"/>
      <c r="IX111" s="105"/>
      <c r="IY111" s="105"/>
      <c r="IZ111" s="105"/>
      <c r="JA111" s="105"/>
      <c r="JB111" s="105"/>
      <c r="JC111" s="105"/>
      <c r="JD111" s="105"/>
      <c r="JE111" s="105"/>
      <c r="JF111" s="105"/>
      <c r="JG111" s="105"/>
      <c r="JH111" s="105"/>
      <c r="JI111" s="105"/>
      <c r="JJ111" s="105"/>
      <c r="JK111" s="105"/>
      <c r="JL111" s="105"/>
      <c r="JM111" s="105"/>
      <c r="JN111" s="105"/>
      <c r="JO111" s="105"/>
      <c r="JP111" s="105"/>
      <c r="JQ111" s="105"/>
      <c r="JR111" s="105"/>
      <c r="JS111" s="105"/>
      <c r="JT111" s="105"/>
      <c r="JU111" s="105"/>
      <c r="JV111" s="105"/>
      <c r="JW111" s="105"/>
      <c r="JX111" s="105"/>
      <c r="JY111" s="105"/>
      <c r="JZ111" s="105"/>
      <c r="KA111" s="105"/>
      <c r="KB111" s="105"/>
      <c r="KC111" s="105"/>
      <c r="KD111" s="105"/>
      <c r="KE111" s="105"/>
      <c r="KF111" s="105"/>
      <c r="KG111" s="105"/>
      <c r="KH111" s="105"/>
      <c r="KI111" s="105"/>
      <c r="KJ111" s="105"/>
      <c r="KK111" s="105"/>
      <c r="KL111" s="105"/>
      <c r="KM111" s="105"/>
      <c r="KN111" s="105"/>
      <c r="KO111" s="105"/>
      <c r="KP111" s="105"/>
    </row>
    <row r="112" spans="1:305">
      <c r="A112" s="155"/>
      <c r="B112" s="158"/>
      <c r="C112" s="158"/>
      <c r="D112" s="189"/>
      <c r="E112" s="158"/>
      <c r="F112" s="158"/>
      <c r="G112" s="189"/>
      <c r="J112" s="204"/>
      <c r="M112" s="106"/>
      <c r="P112" s="106"/>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c r="DG112" s="105"/>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c r="GF112" s="105"/>
      <c r="GG112" s="105"/>
      <c r="GH112" s="105"/>
      <c r="GI112" s="105"/>
      <c r="GJ112" s="105"/>
      <c r="GK112" s="105"/>
      <c r="GL112" s="105"/>
      <c r="GM112" s="105"/>
      <c r="GN112" s="105"/>
      <c r="GO112" s="105"/>
      <c r="GP112" s="105"/>
      <c r="GQ112" s="105"/>
      <c r="GR112" s="105"/>
      <c r="GS112" s="105"/>
      <c r="GT112" s="105"/>
      <c r="GU112" s="105"/>
      <c r="GV112" s="105"/>
      <c r="GW112" s="105"/>
      <c r="GX112" s="105"/>
      <c r="GY112" s="105"/>
      <c r="GZ112" s="105"/>
      <c r="HA112" s="105"/>
      <c r="HB112" s="105"/>
      <c r="HC112" s="105"/>
      <c r="HD112" s="105"/>
      <c r="HE112" s="105"/>
      <c r="HF112" s="105"/>
      <c r="HG112" s="105"/>
      <c r="HH112" s="105"/>
      <c r="HI112" s="105"/>
      <c r="HJ112" s="105"/>
      <c r="HK112" s="105"/>
      <c r="HL112" s="105"/>
      <c r="HM112" s="105"/>
      <c r="HN112" s="105"/>
      <c r="HO112" s="105"/>
      <c r="HP112" s="105"/>
      <c r="HQ112" s="105"/>
      <c r="HR112" s="105"/>
      <c r="HS112" s="105"/>
      <c r="HT112" s="105"/>
      <c r="HU112" s="105"/>
      <c r="HV112" s="105"/>
      <c r="HW112" s="105"/>
      <c r="HX112" s="105"/>
      <c r="HY112" s="105"/>
      <c r="HZ112" s="105"/>
      <c r="IA112" s="105"/>
      <c r="IB112" s="105"/>
      <c r="IC112" s="105"/>
      <c r="ID112" s="105"/>
      <c r="IE112" s="105"/>
      <c r="IF112" s="105"/>
      <c r="IG112" s="105"/>
      <c r="IH112" s="105"/>
      <c r="II112" s="105"/>
      <c r="IJ112" s="105"/>
      <c r="IK112" s="105"/>
      <c r="IL112" s="105"/>
      <c r="IM112" s="105"/>
      <c r="IN112" s="105"/>
      <c r="IO112" s="105"/>
      <c r="IP112" s="105"/>
      <c r="IQ112" s="105"/>
      <c r="IR112" s="105"/>
      <c r="IS112" s="105"/>
      <c r="IT112" s="105"/>
      <c r="IU112" s="105"/>
      <c r="IV112" s="105"/>
      <c r="IW112" s="105"/>
      <c r="IX112" s="105"/>
      <c r="IY112" s="105"/>
      <c r="IZ112" s="105"/>
      <c r="JA112" s="105"/>
      <c r="JB112" s="105"/>
      <c r="JC112" s="105"/>
      <c r="JD112" s="105"/>
      <c r="JE112" s="105"/>
      <c r="JF112" s="105"/>
      <c r="JG112" s="105"/>
      <c r="JH112" s="105"/>
      <c r="JI112" s="105"/>
      <c r="JJ112" s="105"/>
      <c r="JK112" s="105"/>
      <c r="JL112" s="105"/>
      <c r="JM112" s="105"/>
      <c r="JN112" s="105"/>
      <c r="JO112" s="105"/>
      <c r="JP112" s="105"/>
      <c r="JQ112" s="105"/>
      <c r="JR112" s="105"/>
      <c r="JS112" s="105"/>
      <c r="JT112" s="105"/>
      <c r="JU112" s="105"/>
      <c r="JV112" s="105"/>
      <c r="JW112" s="105"/>
      <c r="JX112" s="105"/>
      <c r="JY112" s="105"/>
      <c r="JZ112" s="105"/>
      <c r="KA112" s="105"/>
      <c r="KB112" s="105"/>
      <c r="KC112" s="105"/>
      <c r="KD112" s="105"/>
      <c r="KE112" s="105"/>
      <c r="KF112" s="105"/>
      <c r="KG112" s="105"/>
      <c r="KH112" s="105"/>
      <c r="KI112" s="105"/>
      <c r="KJ112" s="105"/>
      <c r="KK112" s="105"/>
      <c r="KL112" s="105"/>
      <c r="KM112" s="105"/>
      <c r="KN112" s="105"/>
      <c r="KO112" s="105"/>
      <c r="KP112" s="105"/>
      <c r="KQ112" s="105"/>
      <c r="KR112" s="105"/>
      <c r="KS112" s="105"/>
    </row>
    <row r="113" spans="1:308">
      <c r="A113" s="155" t="s">
        <v>353</v>
      </c>
      <c r="B113" s="158">
        <f>SUM(B17:B111)</f>
        <v>83726</v>
      </c>
      <c r="C113" s="158"/>
      <c r="D113" s="106"/>
      <c r="E113" s="158">
        <f>SUM(E17:E111)</f>
        <v>590411</v>
      </c>
      <c r="F113" s="158"/>
      <c r="G113" s="205"/>
      <c r="H113" s="214">
        <f>SUM(H17:H111)</f>
        <v>127764</v>
      </c>
      <c r="I113" s="214"/>
      <c r="J113" s="204"/>
      <c r="K113" s="214">
        <f>SUM(K17:K111)</f>
        <v>119698</v>
      </c>
      <c r="L113" s="214"/>
      <c r="M113" s="215"/>
      <c r="N113" s="214">
        <f>SUM(N17:N111)</f>
        <v>183413</v>
      </c>
      <c r="O113" s="214"/>
      <c r="P113" s="215"/>
      <c r="Q113" s="214">
        <f>SUM(Q17:Q111)</f>
        <v>297482</v>
      </c>
      <c r="R113" s="214"/>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5"/>
      <c r="EL113" s="105"/>
      <c r="EM113" s="105"/>
      <c r="EN113" s="105"/>
      <c r="EO113" s="105"/>
      <c r="EP113" s="105"/>
      <c r="EQ113" s="105"/>
      <c r="ER113" s="105"/>
      <c r="ES113" s="105"/>
      <c r="ET113" s="105"/>
      <c r="EU113" s="105"/>
      <c r="EV113" s="105"/>
      <c r="EW113" s="105"/>
      <c r="EX113" s="105"/>
      <c r="EY113" s="105"/>
      <c r="EZ113" s="105"/>
      <c r="FA113" s="105"/>
      <c r="FB113" s="105"/>
      <c r="FC113" s="105"/>
      <c r="FD113" s="105"/>
      <c r="FE113" s="105"/>
      <c r="FF113" s="105"/>
      <c r="FG113" s="105"/>
      <c r="FH113" s="105"/>
      <c r="FI113" s="105"/>
      <c r="FJ113" s="105"/>
      <c r="FK113" s="105"/>
      <c r="FL113" s="105"/>
      <c r="FM113" s="105"/>
      <c r="FN113" s="105"/>
      <c r="FO113" s="105"/>
      <c r="FP113" s="105"/>
      <c r="FQ113" s="105"/>
      <c r="FR113" s="105"/>
      <c r="FS113" s="105"/>
      <c r="FT113" s="105"/>
      <c r="FU113" s="105"/>
      <c r="FV113" s="105"/>
      <c r="FW113" s="105"/>
      <c r="FX113" s="105"/>
      <c r="FY113" s="105"/>
      <c r="FZ113" s="105"/>
      <c r="GA113" s="105"/>
      <c r="GB113" s="105"/>
      <c r="GC113" s="105"/>
      <c r="GD113" s="105"/>
      <c r="GE113" s="105"/>
      <c r="GF113" s="105"/>
      <c r="GG113" s="105"/>
      <c r="GH113" s="105"/>
      <c r="GI113" s="105"/>
      <c r="GJ113" s="105"/>
      <c r="GK113" s="105"/>
      <c r="GL113" s="105"/>
      <c r="GM113" s="105"/>
      <c r="GN113" s="105"/>
      <c r="GO113" s="105"/>
      <c r="GP113" s="105"/>
      <c r="GQ113" s="105"/>
      <c r="GR113" s="105"/>
      <c r="GS113" s="105"/>
      <c r="GT113" s="105"/>
      <c r="GU113" s="105"/>
      <c r="GV113" s="105"/>
      <c r="GW113" s="105"/>
      <c r="GX113" s="105"/>
      <c r="GY113" s="105"/>
      <c r="GZ113" s="105"/>
      <c r="HA113" s="105"/>
      <c r="HB113" s="105"/>
      <c r="HC113" s="105"/>
      <c r="HD113" s="105"/>
      <c r="HE113" s="105"/>
      <c r="HF113" s="105"/>
      <c r="HG113" s="105"/>
      <c r="HH113" s="105"/>
      <c r="HI113" s="105"/>
      <c r="HJ113" s="105"/>
      <c r="HK113" s="105"/>
      <c r="HL113" s="105"/>
      <c r="HM113" s="105"/>
      <c r="HN113" s="105"/>
      <c r="HO113" s="105"/>
      <c r="HP113" s="105"/>
      <c r="HQ113" s="105"/>
      <c r="HR113" s="105"/>
      <c r="HS113" s="105"/>
      <c r="HT113" s="105"/>
      <c r="HU113" s="105"/>
      <c r="HV113" s="105"/>
      <c r="HW113" s="105"/>
      <c r="HX113" s="105"/>
      <c r="HY113" s="105"/>
      <c r="HZ113" s="105"/>
      <c r="IA113" s="105"/>
      <c r="IB113" s="105"/>
      <c r="IC113" s="105"/>
      <c r="ID113" s="105"/>
      <c r="IE113" s="105"/>
      <c r="IF113" s="105"/>
      <c r="IG113" s="105"/>
      <c r="IH113" s="105"/>
      <c r="II113" s="105"/>
      <c r="IJ113" s="105"/>
      <c r="IK113" s="105"/>
      <c r="IL113" s="105"/>
      <c r="IM113" s="105"/>
      <c r="IN113" s="105"/>
      <c r="IO113" s="105"/>
      <c r="IP113" s="105"/>
      <c r="IQ113" s="105"/>
      <c r="IR113" s="105"/>
      <c r="IS113" s="105"/>
      <c r="IT113" s="105"/>
      <c r="IU113" s="105"/>
      <c r="IV113" s="105"/>
      <c r="IW113" s="105"/>
      <c r="IX113" s="105"/>
      <c r="IY113" s="105"/>
      <c r="IZ113" s="105"/>
      <c r="JA113" s="105"/>
      <c r="JB113" s="105"/>
      <c r="JC113" s="105"/>
      <c r="JD113" s="105"/>
      <c r="JE113" s="105"/>
      <c r="JF113" s="105"/>
      <c r="JG113" s="105"/>
      <c r="JH113" s="105"/>
      <c r="JI113" s="105"/>
      <c r="JJ113" s="105"/>
      <c r="JK113" s="105"/>
      <c r="JL113" s="105"/>
      <c r="JM113" s="105"/>
      <c r="JN113" s="105"/>
      <c r="JO113" s="105"/>
      <c r="JP113" s="105"/>
      <c r="JQ113" s="105"/>
      <c r="JR113" s="105"/>
      <c r="JS113" s="105"/>
      <c r="JT113" s="105"/>
      <c r="JU113" s="105"/>
      <c r="JV113" s="105"/>
      <c r="JW113" s="105"/>
      <c r="JX113" s="105"/>
      <c r="JY113" s="105"/>
      <c r="JZ113" s="105"/>
      <c r="KA113" s="105"/>
      <c r="KB113" s="105"/>
      <c r="KC113" s="105"/>
      <c r="KD113" s="105"/>
      <c r="KE113" s="105"/>
      <c r="KF113" s="105"/>
      <c r="KG113" s="105"/>
      <c r="KH113" s="105"/>
      <c r="KI113" s="105"/>
      <c r="KJ113" s="105"/>
      <c r="KK113" s="105"/>
      <c r="KL113" s="105"/>
      <c r="KM113" s="105"/>
      <c r="KN113" s="105"/>
      <c r="KO113" s="105"/>
      <c r="KP113" s="105"/>
      <c r="KQ113" s="105"/>
      <c r="KR113" s="105"/>
      <c r="KS113" s="105"/>
      <c r="KT113" s="105"/>
      <c r="KU113" s="105"/>
      <c r="KV113" s="105"/>
    </row>
    <row r="114" spans="1:308" ht="14.25">
      <c r="A114" s="155" t="s">
        <v>3</v>
      </c>
      <c r="B114" s="185">
        <f>AVERAGE(B17:B111)</f>
        <v>881.32631578947371</v>
      </c>
      <c r="C114" s="479"/>
      <c r="D114" s="454">
        <f>AVERAGE(D17:D111)</f>
        <v>4.9315789473684181E-2</v>
      </c>
      <c r="E114" s="190">
        <f>AVERAGE(E17:E111)</f>
        <v>6214.8526315789477</v>
      </c>
      <c r="F114" s="478"/>
      <c r="G114" s="454">
        <f>AVERAGE(G17:G111)</f>
        <v>9.297951431942221E-2</v>
      </c>
      <c r="H114" s="216">
        <f>AVERAGE(H17:H111)</f>
        <v>1344.8842105263159</v>
      </c>
      <c r="I114" s="477"/>
      <c r="J114" s="453">
        <f t="shared" ref="J114:P114" si="12">AVERAGE(J17:J111)</f>
        <v>0.15207526881720432</v>
      </c>
      <c r="K114" s="217">
        <f t="shared" si="12"/>
        <v>1259.9789473684211</v>
      </c>
      <c r="L114" s="214"/>
      <c r="M114" s="453">
        <f t="shared" si="12"/>
        <v>0.24773684210526312</v>
      </c>
      <c r="N114" s="217">
        <f t="shared" si="12"/>
        <v>1930.6631578947367</v>
      </c>
      <c r="O114" s="214"/>
      <c r="P114" s="453">
        <f t="shared" si="12"/>
        <v>0.18965263157894735</v>
      </c>
      <c r="Q114" s="109">
        <f>AVERAGE(Q17:Q111)</f>
        <v>3131.3894736842103</v>
      </c>
      <c r="R114" s="49"/>
      <c r="S114" s="435">
        <f>AVERAGE(S17:S111)</f>
        <v>8.9989473684210522E-2</v>
      </c>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c r="DQ114" s="105"/>
      <c r="DR114" s="105"/>
      <c r="DS114" s="105"/>
      <c r="DT114" s="105"/>
      <c r="DU114" s="105"/>
      <c r="DV114" s="105"/>
      <c r="DW114" s="105"/>
      <c r="DX114" s="105"/>
      <c r="DY114" s="105"/>
      <c r="DZ114" s="105"/>
      <c r="EA114" s="105"/>
      <c r="EB114" s="105"/>
      <c r="EC114" s="105"/>
      <c r="ED114" s="105"/>
      <c r="EE114" s="105"/>
      <c r="EF114" s="105"/>
      <c r="EG114" s="105"/>
      <c r="EH114" s="105"/>
      <c r="EI114" s="105"/>
      <c r="EJ114" s="105"/>
      <c r="EK114" s="105"/>
      <c r="EL114" s="105"/>
      <c r="EM114" s="105"/>
      <c r="EN114" s="105"/>
      <c r="EO114" s="105"/>
      <c r="EP114" s="105"/>
      <c r="EQ114" s="105"/>
      <c r="ER114" s="105"/>
      <c r="ES114" s="105"/>
      <c r="ET114" s="105"/>
      <c r="EU114" s="105"/>
      <c r="EV114" s="105"/>
      <c r="EW114" s="105"/>
      <c r="EX114" s="105"/>
      <c r="EY114" s="105"/>
      <c r="EZ114" s="105"/>
      <c r="FA114" s="105"/>
      <c r="FB114" s="105"/>
      <c r="FC114" s="105"/>
      <c r="FD114" s="105"/>
      <c r="FE114" s="105"/>
      <c r="FF114" s="105"/>
      <c r="FG114" s="105"/>
      <c r="FH114" s="105"/>
      <c r="FI114" s="105"/>
      <c r="FJ114" s="105"/>
      <c r="FK114" s="105"/>
      <c r="FL114" s="105"/>
      <c r="FM114" s="105"/>
      <c r="FN114" s="105"/>
      <c r="FO114" s="105"/>
      <c r="FP114" s="105"/>
      <c r="FQ114" s="105"/>
      <c r="FR114" s="105"/>
      <c r="FS114" s="105"/>
      <c r="FT114" s="105"/>
      <c r="FU114" s="105"/>
      <c r="FV114" s="105"/>
      <c r="FW114" s="105"/>
      <c r="FX114" s="105"/>
      <c r="FY114" s="105"/>
      <c r="FZ114" s="105"/>
      <c r="GA114" s="105"/>
      <c r="GB114" s="105"/>
      <c r="GC114" s="105"/>
      <c r="GD114" s="105"/>
      <c r="GE114" s="105"/>
      <c r="GF114" s="105"/>
      <c r="GG114" s="105"/>
      <c r="GH114" s="105"/>
      <c r="GI114" s="105"/>
      <c r="GJ114" s="105"/>
      <c r="GK114" s="105"/>
      <c r="GL114" s="105"/>
      <c r="GM114" s="105"/>
      <c r="GN114" s="105"/>
      <c r="GO114" s="105"/>
      <c r="GP114" s="105"/>
      <c r="GQ114" s="105"/>
      <c r="GR114" s="105"/>
      <c r="GS114" s="105"/>
      <c r="GT114" s="105"/>
      <c r="GU114" s="105"/>
      <c r="GV114" s="105"/>
      <c r="GW114" s="105"/>
      <c r="GX114" s="105"/>
      <c r="GY114" s="105"/>
      <c r="GZ114" s="105"/>
      <c r="HA114" s="105"/>
      <c r="HB114" s="105"/>
      <c r="HC114" s="105"/>
      <c r="HD114" s="105"/>
      <c r="HE114" s="105"/>
      <c r="HF114" s="105"/>
      <c r="HG114" s="105"/>
      <c r="HH114" s="105"/>
      <c r="HI114" s="105"/>
      <c r="HJ114" s="105"/>
      <c r="HK114" s="105"/>
      <c r="HL114" s="105"/>
      <c r="HM114" s="105"/>
      <c r="HN114" s="105"/>
      <c r="HO114" s="105"/>
      <c r="HP114" s="105"/>
      <c r="HQ114" s="105"/>
      <c r="HR114" s="105"/>
      <c r="HS114" s="105"/>
      <c r="HT114" s="105"/>
      <c r="HU114" s="105"/>
      <c r="HV114" s="105"/>
      <c r="HW114" s="105"/>
      <c r="HX114" s="105"/>
      <c r="HY114" s="105"/>
      <c r="HZ114" s="105"/>
      <c r="IA114" s="105"/>
      <c r="IB114" s="105"/>
      <c r="IC114" s="105"/>
      <c r="ID114" s="105"/>
      <c r="IE114" s="105"/>
      <c r="IF114" s="105"/>
      <c r="IG114" s="105"/>
      <c r="IH114" s="105"/>
      <c r="II114" s="105"/>
      <c r="IJ114" s="105"/>
      <c r="IK114" s="105"/>
      <c r="IL114" s="105"/>
      <c r="IM114" s="105"/>
      <c r="IN114" s="105"/>
      <c r="IO114" s="105"/>
      <c r="IP114" s="105"/>
      <c r="IQ114" s="105"/>
      <c r="IR114" s="105"/>
      <c r="IS114" s="105"/>
      <c r="IT114" s="105"/>
      <c r="IU114" s="105"/>
      <c r="IV114" s="105"/>
      <c r="IW114" s="105"/>
      <c r="IX114" s="105"/>
      <c r="IY114" s="105"/>
      <c r="IZ114" s="105"/>
      <c r="JA114" s="105"/>
      <c r="JB114" s="105"/>
      <c r="JC114" s="105"/>
      <c r="JD114" s="105"/>
      <c r="JE114" s="105"/>
      <c r="JF114" s="105"/>
      <c r="JG114" s="105"/>
      <c r="JH114" s="105"/>
      <c r="JI114" s="105"/>
      <c r="JJ114" s="105"/>
      <c r="JK114" s="105"/>
      <c r="JL114" s="105"/>
      <c r="JM114" s="105"/>
      <c r="JN114" s="105"/>
      <c r="JO114" s="105"/>
      <c r="JP114" s="105"/>
      <c r="JQ114" s="105"/>
      <c r="JR114" s="105"/>
      <c r="JS114" s="105"/>
      <c r="JT114" s="105"/>
      <c r="JU114" s="105"/>
      <c r="JV114" s="105"/>
      <c r="JW114" s="105"/>
      <c r="JX114" s="105"/>
      <c r="JY114" s="105"/>
      <c r="JZ114" s="105"/>
      <c r="KA114" s="105"/>
      <c r="KB114" s="105"/>
      <c r="KC114" s="105"/>
      <c r="KD114" s="105"/>
      <c r="KE114" s="105"/>
      <c r="KF114" s="105"/>
      <c r="KG114" s="105"/>
      <c r="KH114" s="105"/>
      <c r="KI114" s="105"/>
      <c r="KJ114" s="105"/>
      <c r="KK114" s="105"/>
      <c r="KL114" s="105"/>
      <c r="KM114" s="105"/>
      <c r="KN114" s="105"/>
      <c r="KO114" s="105"/>
      <c r="KP114" s="105"/>
      <c r="KQ114" s="105"/>
      <c r="KR114" s="105"/>
      <c r="KS114" s="105"/>
      <c r="KT114" s="105"/>
      <c r="KU114" s="105"/>
      <c r="KV114" s="105"/>
    </row>
    <row r="115" spans="1:308" ht="45">
      <c r="B115" s="206" t="s">
        <v>500</v>
      </c>
      <c r="C115" s="206"/>
      <c r="D115" s="207" t="s">
        <v>501</v>
      </c>
      <c r="E115" s="206" t="s">
        <v>502</v>
      </c>
      <c r="G115" s="207" t="s">
        <v>503</v>
      </c>
      <c r="H115" s="206" t="s">
        <v>504</v>
      </c>
      <c r="J115" s="207" t="s">
        <v>505</v>
      </c>
      <c r="K115" s="206" t="s">
        <v>506</v>
      </c>
      <c r="L115" s="206"/>
      <c r="M115" s="207" t="s">
        <v>507</v>
      </c>
      <c r="N115" s="208" t="s">
        <v>508</v>
      </c>
      <c r="O115" s="206"/>
      <c r="P115" s="207" t="s">
        <v>509</v>
      </c>
      <c r="Q115" s="208" t="s">
        <v>510</v>
      </c>
      <c r="R115" s="206"/>
      <c r="S115" s="206" t="s">
        <v>511</v>
      </c>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5"/>
      <c r="EL115" s="105"/>
      <c r="EM115" s="105"/>
      <c r="EN115" s="105"/>
      <c r="EO115" s="105"/>
      <c r="EP115" s="105"/>
      <c r="EQ115" s="105"/>
      <c r="ER115" s="105"/>
      <c r="ES115" s="105"/>
      <c r="ET115" s="105"/>
      <c r="EU115" s="105"/>
      <c r="EV115" s="105"/>
      <c r="EW115" s="105"/>
      <c r="EX115" s="105"/>
      <c r="EY115" s="105"/>
      <c r="EZ115" s="105"/>
      <c r="FA115" s="105"/>
      <c r="FB115" s="105"/>
      <c r="FC115" s="105"/>
      <c r="FD115" s="105"/>
      <c r="FE115" s="105"/>
      <c r="FF115" s="105"/>
      <c r="FG115" s="105"/>
      <c r="FH115" s="105"/>
      <c r="FI115" s="105"/>
      <c r="FJ115" s="105"/>
      <c r="FK115" s="105"/>
      <c r="FL115" s="105"/>
      <c r="FM115" s="105"/>
      <c r="FN115" s="105"/>
      <c r="FO115" s="105"/>
      <c r="FP115" s="105"/>
      <c r="FQ115" s="105"/>
      <c r="FR115" s="105"/>
      <c r="FS115" s="105"/>
      <c r="FT115" s="105"/>
      <c r="FU115" s="105"/>
      <c r="FV115" s="105"/>
      <c r="FW115" s="105"/>
      <c r="FX115" s="105"/>
      <c r="FY115" s="105"/>
      <c r="FZ115" s="105"/>
      <c r="GA115" s="105"/>
      <c r="GB115" s="105"/>
      <c r="GC115" s="105"/>
      <c r="GD115" s="105"/>
      <c r="GE115" s="105"/>
      <c r="GF115" s="105"/>
      <c r="GG115" s="105"/>
      <c r="GH115" s="105"/>
      <c r="GI115" s="105"/>
      <c r="GJ115" s="105"/>
      <c r="GK115" s="105"/>
      <c r="GL115" s="105"/>
      <c r="GM115" s="105"/>
      <c r="GN115" s="105"/>
      <c r="GO115" s="105"/>
      <c r="GP115" s="105"/>
      <c r="GQ115" s="105"/>
      <c r="GR115" s="105"/>
      <c r="GS115" s="105"/>
      <c r="GT115" s="105"/>
      <c r="GU115" s="105"/>
      <c r="GV115" s="105"/>
      <c r="GW115" s="105"/>
      <c r="GX115" s="105"/>
      <c r="GY115" s="105"/>
      <c r="GZ115" s="105"/>
      <c r="HA115" s="105"/>
      <c r="HB115" s="105"/>
      <c r="HC115" s="105"/>
      <c r="HD115" s="105"/>
      <c r="HE115" s="105"/>
      <c r="HF115" s="105"/>
      <c r="HG115" s="105"/>
      <c r="HH115" s="105"/>
      <c r="HI115" s="105"/>
      <c r="HJ115" s="105"/>
      <c r="HK115" s="105"/>
      <c r="HL115" s="105"/>
      <c r="HM115" s="105"/>
      <c r="HN115" s="105"/>
      <c r="HO115" s="105"/>
      <c r="HP115" s="105"/>
      <c r="HQ115" s="105"/>
      <c r="HR115" s="105"/>
      <c r="HS115" s="105"/>
      <c r="HT115" s="105"/>
      <c r="HU115" s="105"/>
      <c r="HV115" s="105"/>
      <c r="HW115" s="105"/>
      <c r="HX115" s="105"/>
      <c r="HY115" s="105"/>
      <c r="HZ115" s="105"/>
      <c r="IA115" s="105"/>
      <c r="IB115" s="105"/>
      <c r="IC115" s="105"/>
      <c r="ID115" s="105"/>
      <c r="IE115" s="105"/>
      <c r="IF115" s="105"/>
      <c r="IG115" s="105"/>
      <c r="IH115" s="105"/>
      <c r="II115" s="105"/>
      <c r="IJ115" s="105"/>
      <c r="IK115" s="105"/>
      <c r="IL115" s="105"/>
      <c r="IM115" s="105"/>
      <c r="IN115" s="105"/>
      <c r="IO115" s="105"/>
      <c r="IP115" s="105"/>
      <c r="IQ115" s="105"/>
      <c r="IR115" s="105"/>
      <c r="IS115" s="105"/>
      <c r="IT115" s="105"/>
      <c r="IU115" s="105"/>
      <c r="IV115" s="105"/>
      <c r="IW115" s="105"/>
      <c r="IX115" s="105"/>
      <c r="IY115" s="105"/>
      <c r="IZ115" s="105"/>
      <c r="JA115" s="105"/>
      <c r="JB115" s="105"/>
      <c r="JC115" s="105"/>
      <c r="JD115" s="105"/>
      <c r="JE115" s="105"/>
      <c r="JF115" s="105"/>
      <c r="JG115" s="105"/>
      <c r="JH115" s="105"/>
      <c r="JI115" s="105"/>
      <c r="JJ115" s="105"/>
      <c r="JK115" s="105"/>
      <c r="JL115" s="105"/>
      <c r="JM115" s="105"/>
      <c r="JN115" s="105"/>
      <c r="JO115" s="105"/>
      <c r="JP115" s="105"/>
      <c r="JQ115" s="105"/>
      <c r="JR115" s="105"/>
      <c r="JS115" s="105"/>
      <c r="JT115" s="105"/>
      <c r="JU115" s="105"/>
      <c r="JV115" s="105"/>
      <c r="JW115" s="105"/>
      <c r="JX115" s="105"/>
      <c r="JY115" s="105"/>
      <c r="JZ115" s="105"/>
      <c r="KA115" s="105"/>
      <c r="KB115" s="105"/>
      <c r="KC115" s="105"/>
      <c r="KD115" s="105"/>
      <c r="KE115" s="105"/>
      <c r="KF115" s="105"/>
      <c r="KG115" s="105"/>
      <c r="KH115" s="105"/>
      <c r="KI115" s="105"/>
      <c r="KJ115" s="105"/>
      <c r="KK115" s="105"/>
      <c r="KL115" s="105"/>
      <c r="KM115" s="105"/>
      <c r="KN115" s="105"/>
      <c r="KO115" s="105"/>
      <c r="KP115" s="105"/>
      <c r="KQ115" s="105"/>
      <c r="KR115" s="105"/>
      <c r="KS115" s="105"/>
      <c r="KT115" s="105"/>
      <c r="KU115" s="105"/>
      <c r="KV115" s="105"/>
    </row>
    <row r="116" spans="1:308">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c r="DQ116" s="105"/>
      <c r="DR116" s="105"/>
      <c r="DS116" s="105"/>
      <c r="DT116" s="105"/>
      <c r="DU116" s="105"/>
      <c r="DV116" s="105"/>
      <c r="DW116" s="105"/>
      <c r="DX116" s="105"/>
      <c r="DY116" s="105"/>
      <c r="DZ116" s="105"/>
      <c r="EA116" s="105"/>
      <c r="EB116" s="105"/>
      <c r="EC116" s="105"/>
      <c r="ED116" s="105"/>
      <c r="EE116" s="105"/>
      <c r="EF116" s="105"/>
      <c r="EG116" s="105"/>
      <c r="EH116" s="105"/>
      <c r="EI116" s="105"/>
      <c r="EJ116" s="105"/>
      <c r="EK116" s="105"/>
      <c r="EL116" s="105"/>
      <c r="EM116" s="105"/>
      <c r="EN116" s="105"/>
      <c r="EO116" s="105"/>
      <c r="EP116" s="105"/>
      <c r="EQ116" s="105"/>
      <c r="ER116" s="105"/>
      <c r="ES116" s="105"/>
      <c r="ET116" s="105"/>
      <c r="EU116" s="105"/>
      <c r="EV116" s="105"/>
      <c r="EW116" s="105"/>
      <c r="EX116" s="105"/>
      <c r="EY116" s="105"/>
      <c r="EZ116" s="105"/>
      <c r="FA116" s="105"/>
      <c r="FB116" s="105"/>
      <c r="FC116" s="105"/>
      <c r="FD116" s="105"/>
      <c r="FE116" s="105"/>
      <c r="FF116" s="105"/>
      <c r="FG116" s="105"/>
      <c r="FH116" s="105"/>
      <c r="FI116" s="105"/>
      <c r="FJ116" s="105"/>
      <c r="FK116" s="105"/>
      <c r="FL116" s="105"/>
      <c r="FM116" s="105"/>
      <c r="FN116" s="105"/>
      <c r="FO116" s="105"/>
      <c r="FP116" s="105"/>
      <c r="FQ116" s="105"/>
      <c r="FR116" s="105"/>
      <c r="FS116" s="105"/>
      <c r="FT116" s="105"/>
      <c r="FU116" s="105"/>
      <c r="FV116" s="105"/>
      <c r="FW116" s="105"/>
      <c r="FX116" s="105"/>
      <c r="FY116" s="105"/>
      <c r="FZ116" s="105"/>
      <c r="GA116" s="105"/>
      <c r="GB116" s="105"/>
      <c r="GC116" s="105"/>
      <c r="GD116" s="105"/>
      <c r="GE116" s="105"/>
      <c r="GF116" s="105"/>
      <c r="GG116" s="105"/>
      <c r="GH116" s="105"/>
      <c r="GI116" s="105"/>
      <c r="GJ116" s="105"/>
      <c r="GK116" s="105"/>
      <c r="GL116" s="105"/>
      <c r="GM116" s="105"/>
      <c r="GN116" s="105"/>
      <c r="GO116" s="105"/>
      <c r="GP116" s="105"/>
      <c r="GQ116" s="105"/>
      <c r="GR116" s="105"/>
      <c r="GS116" s="105"/>
      <c r="GT116" s="105"/>
      <c r="GU116" s="105"/>
      <c r="GV116" s="105"/>
      <c r="GW116" s="105"/>
      <c r="GX116" s="105"/>
      <c r="GY116" s="105"/>
      <c r="GZ116" s="105"/>
      <c r="HA116" s="105"/>
      <c r="HB116" s="105"/>
      <c r="HC116" s="105"/>
      <c r="HD116" s="105"/>
      <c r="HE116" s="105"/>
      <c r="HF116" s="105"/>
      <c r="HG116" s="105"/>
      <c r="HH116" s="105"/>
      <c r="HI116" s="105"/>
      <c r="HJ116" s="105"/>
      <c r="HK116" s="105"/>
      <c r="HL116" s="105"/>
      <c r="HM116" s="105"/>
      <c r="HN116" s="105"/>
      <c r="HO116" s="105"/>
      <c r="HP116" s="105"/>
      <c r="HQ116" s="105"/>
      <c r="HR116" s="105"/>
      <c r="HS116" s="105"/>
      <c r="HT116" s="105"/>
      <c r="HU116" s="105"/>
      <c r="HV116" s="105"/>
      <c r="HW116" s="105"/>
      <c r="HX116" s="105"/>
      <c r="HY116" s="105"/>
      <c r="HZ116" s="105"/>
      <c r="IA116" s="105"/>
      <c r="IB116" s="105"/>
      <c r="IC116" s="105"/>
      <c r="ID116" s="105"/>
      <c r="IE116" s="105"/>
      <c r="IF116" s="105"/>
      <c r="IG116" s="105"/>
      <c r="IH116" s="105"/>
      <c r="II116" s="105"/>
      <c r="IJ116" s="105"/>
      <c r="IK116" s="105"/>
      <c r="IL116" s="105"/>
      <c r="IM116" s="105"/>
      <c r="IN116" s="105"/>
      <c r="IO116" s="105"/>
      <c r="IP116" s="105"/>
      <c r="IQ116" s="105"/>
      <c r="IR116" s="105"/>
      <c r="IS116" s="105"/>
      <c r="IT116" s="105"/>
      <c r="IU116" s="105"/>
      <c r="IV116" s="105"/>
      <c r="IW116" s="105"/>
      <c r="IX116" s="105"/>
      <c r="IY116" s="105"/>
      <c r="IZ116" s="105"/>
      <c r="JA116" s="105"/>
      <c r="JB116" s="105"/>
      <c r="JC116" s="105"/>
      <c r="JD116" s="105"/>
      <c r="JE116" s="105"/>
      <c r="JF116" s="105"/>
      <c r="JG116" s="105"/>
      <c r="JH116" s="105"/>
      <c r="JI116" s="105"/>
      <c r="JJ116" s="105"/>
      <c r="JK116" s="105"/>
      <c r="JL116" s="105"/>
      <c r="JM116" s="105"/>
      <c r="JN116" s="105"/>
      <c r="JO116" s="105"/>
      <c r="JP116" s="105"/>
      <c r="JQ116" s="105"/>
      <c r="JR116" s="105"/>
      <c r="JS116" s="105"/>
      <c r="JT116" s="105"/>
      <c r="JU116" s="105"/>
      <c r="JV116" s="105"/>
      <c r="JW116" s="105"/>
      <c r="JX116" s="105"/>
      <c r="JY116" s="105"/>
      <c r="JZ116" s="105"/>
      <c r="KA116" s="105"/>
      <c r="KB116" s="105"/>
      <c r="KC116" s="105"/>
      <c r="KD116" s="105"/>
      <c r="KE116" s="105"/>
      <c r="KF116" s="105"/>
      <c r="KG116" s="105"/>
      <c r="KH116" s="105"/>
      <c r="KI116" s="105"/>
      <c r="KJ116" s="105"/>
      <c r="KK116" s="105"/>
      <c r="KL116" s="105"/>
      <c r="KM116" s="105"/>
      <c r="KN116" s="105"/>
      <c r="KO116" s="105"/>
      <c r="KP116" s="105"/>
    </row>
    <row r="117" spans="1:308">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5"/>
      <c r="EL117" s="105"/>
      <c r="EM117" s="105"/>
      <c r="EN117" s="105"/>
      <c r="EO117" s="105"/>
      <c r="EP117" s="105"/>
      <c r="EQ117" s="105"/>
      <c r="ER117" s="105"/>
      <c r="ES117" s="105"/>
      <c r="ET117" s="105"/>
      <c r="EU117" s="105"/>
      <c r="EV117" s="105"/>
      <c r="EW117" s="105"/>
      <c r="EX117" s="105"/>
      <c r="EY117" s="105"/>
      <c r="EZ117" s="105"/>
      <c r="FA117" s="105"/>
      <c r="FB117" s="105"/>
      <c r="FC117" s="105"/>
      <c r="FD117" s="105"/>
      <c r="FE117" s="105"/>
      <c r="FF117" s="105"/>
      <c r="FG117" s="105"/>
      <c r="FH117" s="105"/>
      <c r="FI117" s="105"/>
      <c r="FJ117" s="105"/>
      <c r="FK117" s="105"/>
      <c r="FL117" s="105"/>
      <c r="FM117" s="105"/>
      <c r="FN117" s="105"/>
      <c r="FO117" s="105"/>
      <c r="FP117" s="105"/>
      <c r="FQ117" s="105"/>
      <c r="FR117" s="105"/>
      <c r="FS117" s="105"/>
      <c r="FT117" s="105"/>
      <c r="FU117" s="105"/>
      <c r="FV117" s="105"/>
      <c r="FW117" s="105"/>
      <c r="FX117" s="105"/>
      <c r="FY117" s="105"/>
      <c r="FZ117" s="105"/>
      <c r="GA117" s="105"/>
      <c r="GB117" s="105"/>
      <c r="GC117" s="105"/>
      <c r="GD117" s="105"/>
      <c r="GE117" s="105"/>
      <c r="GF117" s="105"/>
      <c r="GG117" s="105"/>
      <c r="GH117" s="105"/>
      <c r="GI117" s="105"/>
      <c r="GJ117" s="105"/>
      <c r="GK117" s="105"/>
      <c r="GL117" s="105"/>
      <c r="GM117" s="105"/>
      <c r="GN117" s="105"/>
      <c r="GO117" s="105"/>
      <c r="GP117" s="105"/>
      <c r="GQ117" s="105"/>
      <c r="GR117" s="105"/>
      <c r="GS117" s="105"/>
      <c r="GT117" s="105"/>
      <c r="GU117" s="105"/>
      <c r="GV117" s="105"/>
      <c r="GW117" s="105"/>
      <c r="GX117" s="105"/>
      <c r="GY117" s="105"/>
      <c r="GZ117" s="105"/>
      <c r="HA117" s="105"/>
      <c r="HB117" s="105"/>
      <c r="HC117" s="105"/>
      <c r="HD117" s="105"/>
      <c r="HE117" s="105"/>
      <c r="HF117" s="105"/>
      <c r="HG117" s="105"/>
      <c r="HH117" s="105"/>
      <c r="HI117" s="105"/>
      <c r="HJ117" s="105"/>
      <c r="HK117" s="105"/>
      <c r="HL117" s="105"/>
      <c r="HM117" s="105"/>
      <c r="HN117" s="105"/>
      <c r="HO117" s="105"/>
      <c r="HP117" s="105"/>
      <c r="HQ117" s="105"/>
      <c r="HR117" s="105"/>
      <c r="HS117" s="105"/>
      <c r="HT117" s="105"/>
      <c r="HU117" s="105"/>
      <c r="HV117" s="105"/>
      <c r="HW117" s="105"/>
      <c r="HX117" s="105"/>
      <c r="HY117" s="105"/>
      <c r="HZ117" s="105"/>
      <c r="IA117" s="105"/>
      <c r="IB117" s="105"/>
      <c r="IC117" s="105"/>
      <c r="ID117" s="105"/>
      <c r="IE117" s="105"/>
      <c r="IF117" s="105"/>
      <c r="IG117" s="105"/>
      <c r="IH117" s="105"/>
      <c r="II117" s="105"/>
      <c r="IJ117" s="105"/>
      <c r="IK117" s="105"/>
      <c r="IL117" s="105"/>
      <c r="IM117" s="105"/>
      <c r="IN117" s="105"/>
      <c r="IO117" s="105"/>
      <c r="IP117" s="105"/>
      <c r="IQ117" s="105"/>
      <c r="IR117" s="105"/>
      <c r="IS117" s="105"/>
      <c r="IT117" s="105"/>
      <c r="IU117" s="105"/>
      <c r="IV117" s="105"/>
      <c r="IW117" s="105"/>
      <c r="IX117" s="105"/>
      <c r="IY117" s="105"/>
      <c r="IZ117" s="105"/>
      <c r="JA117" s="105"/>
      <c r="JB117" s="105"/>
      <c r="JC117" s="105"/>
      <c r="JD117" s="105"/>
      <c r="JE117" s="105"/>
      <c r="JF117" s="105"/>
      <c r="JG117" s="105"/>
      <c r="JH117" s="105"/>
      <c r="JI117" s="105"/>
      <c r="JJ117" s="105"/>
      <c r="JK117" s="105"/>
      <c r="JL117" s="105"/>
      <c r="JM117" s="105"/>
      <c r="JN117" s="105"/>
      <c r="JO117" s="105"/>
      <c r="JP117" s="105"/>
      <c r="JQ117" s="105"/>
      <c r="JR117" s="105"/>
      <c r="JS117" s="105"/>
      <c r="JT117" s="105"/>
      <c r="JU117" s="105"/>
      <c r="JV117" s="105"/>
      <c r="JW117" s="105"/>
      <c r="JX117" s="105"/>
      <c r="JY117" s="105"/>
      <c r="JZ117" s="105"/>
      <c r="KA117" s="105"/>
      <c r="KB117" s="105"/>
      <c r="KC117" s="105"/>
      <c r="KD117" s="105"/>
      <c r="KE117" s="105"/>
      <c r="KF117" s="105"/>
      <c r="KG117" s="105"/>
      <c r="KH117" s="105"/>
      <c r="KI117" s="105"/>
      <c r="KJ117" s="105"/>
      <c r="KK117" s="105"/>
      <c r="KL117" s="105"/>
      <c r="KM117" s="105"/>
      <c r="KN117" s="105"/>
      <c r="KO117" s="105"/>
      <c r="KP117" s="105"/>
    </row>
    <row r="118" spans="1:308">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c r="DQ118" s="105"/>
      <c r="DR118" s="105"/>
      <c r="DS118" s="105"/>
      <c r="DT118" s="105"/>
      <c r="DU118" s="105"/>
      <c r="DV118" s="105"/>
      <c r="DW118" s="105"/>
      <c r="DX118" s="105"/>
      <c r="DY118" s="105"/>
      <c r="DZ118" s="105"/>
      <c r="EA118" s="105"/>
      <c r="EB118" s="105"/>
      <c r="EC118" s="105"/>
      <c r="ED118" s="105"/>
      <c r="EE118" s="105"/>
      <c r="EF118" s="105"/>
      <c r="EG118" s="105"/>
      <c r="EH118" s="105"/>
      <c r="EI118" s="105"/>
      <c r="EJ118" s="105"/>
      <c r="EK118" s="105"/>
      <c r="EL118" s="105"/>
      <c r="EM118" s="105"/>
      <c r="EN118" s="105"/>
      <c r="EO118" s="105"/>
      <c r="EP118" s="105"/>
      <c r="EQ118" s="105"/>
      <c r="ER118" s="105"/>
      <c r="ES118" s="105"/>
      <c r="ET118" s="105"/>
      <c r="EU118" s="105"/>
      <c r="EV118" s="105"/>
      <c r="EW118" s="105"/>
      <c r="EX118" s="105"/>
      <c r="EY118" s="105"/>
      <c r="EZ118" s="105"/>
      <c r="FA118" s="105"/>
      <c r="FB118" s="105"/>
      <c r="FC118" s="105"/>
      <c r="FD118" s="105"/>
      <c r="FE118" s="105"/>
      <c r="FF118" s="105"/>
      <c r="FG118" s="105"/>
      <c r="FH118" s="105"/>
      <c r="FI118" s="105"/>
      <c r="FJ118" s="105"/>
      <c r="FK118" s="105"/>
      <c r="FL118" s="105"/>
      <c r="FM118" s="105"/>
      <c r="FN118" s="105"/>
      <c r="FO118" s="105"/>
      <c r="FP118" s="105"/>
      <c r="FQ118" s="105"/>
      <c r="FR118" s="105"/>
      <c r="FS118" s="105"/>
      <c r="FT118" s="105"/>
      <c r="FU118" s="105"/>
      <c r="FV118" s="105"/>
      <c r="FW118" s="105"/>
      <c r="FX118" s="105"/>
      <c r="FY118" s="105"/>
      <c r="FZ118" s="105"/>
      <c r="GA118" s="105"/>
      <c r="GB118" s="105"/>
      <c r="GC118" s="105"/>
      <c r="GD118" s="105"/>
      <c r="GE118" s="105"/>
      <c r="GF118" s="105"/>
      <c r="GG118" s="105"/>
      <c r="GH118" s="105"/>
      <c r="GI118" s="105"/>
      <c r="GJ118" s="105"/>
      <c r="GK118" s="105"/>
      <c r="GL118" s="105"/>
      <c r="GM118" s="105"/>
      <c r="GN118" s="105"/>
      <c r="GO118" s="105"/>
      <c r="GP118" s="105"/>
      <c r="GQ118" s="105"/>
      <c r="GR118" s="105"/>
      <c r="GS118" s="105"/>
      <c r="GT118" s="105"/>
      <c r="GU118" s="105"/>
      <c r="GV118" s="105"/>
      <c r="GW118" s="105"/>
      <c r="GX118" s="105"/>
      <c r="GY118" s="105"/>
      <c r="GZ118" s="105"/>
      <c r="HA118" s="105"/>
      <c r="HB118" s="105"/>
      <c r="HC118" s="105"/>
      <c r="HD118" s="105"/>
      <c r="HE118" s="105"/>
      <c r="HF118" s="105"/>
      <c r="HG118" s="105"/>
      <c r="HH118" s="105"/>
      <c r="HI118" s="105"/>
      <c r="HJ118" s="105"/>
      <c r="HK118" s="105"/>
      <c r="HL118" s="105"/>
      <c r="HM118" s="105"/>
      <c r="HN118" s="105"/>
      <c r="HO118" s="105"/>
      <c r="HP118" s="105"/>
      <c r="HQ118" s="105"/>
      <c r="HR118" s="105"/>
      <c r="HS118" s="105"/>
      <c r="HT118" s="105"/>
      <c r="HU118" s="105"/>
      <c r="HV118" s="105"/>
      <c r="HW118" s="105"/>
      <c r="HX118" s="105"/>
      <c r="HY118" s="105"/>
      <c r="HZ118" s="105"/>
      <c r="IA118" s="105"/>
      <c r="IB118" s="105"/>
      <c r="IC118" s="105"/>
      <c r="ID118" s="105"/>
      <c r="IE118" s="105"/>
      <c r="IF118" s="105"/>
      <c r="IG118" s="105"/>
      <c r="IH118" s="105"/>
      <c r="II118" s="105"/>
      <c r="IJ118" s="105"/>
      <c r="IK118" s="105"/>
      <c r="IL118" s="105"/>
      <c r="IM118" s="105"/>
      <c r="IN118" s="105"/>
      <c r="IO118" s="105"/>
      <c r="IP118" s="105"/>
      <c r="IQ118" s="105"/>
      <c r="IR118" s="105"/>
      <c r="IS118" s="105"/>
      <c r="IT118" s="105"/>
      <c r="IU118" s="105"/>
      <c r="IV118" s="105"/>
      <c r="IW118" s="105"/>
      <c r="IX118" s="105"/>
      <c r="IY118" s="105"/>
      <c r="IZ118" s="105"/>
      <c r="JA118" s="105"/>
      <c r="JB118" s="105"/>
      <c r="JC118" s="105"/>
      <c r="JD118" s="105"/>
      <c r="JE118" s="105"/>
      <c r="JF118" s="105"/>
      <c r="JG118" s="105"/>
      <c r="JH118" s="105"/>
      <c r="JI118" s="105"/>
      <c r="JJ118" s="105"/>
      <c r="JK118" s="105"/>
      <c r="JL118" s="105"/>
      <c r="JM118" s="105"/>
      <c r="JN118" s="105"/>
      <c r="JO118" s="105"/>
      <c r="JP118" s="105"/>
      <c r="JQ118" s="105"/>
      <c r="JR118" s="105"/>
      <c r="JS118" s="105"/>
      <c r="JT118" s="105"/>
      <c r="JU118" s="105"/>
      <c r="JV118" s="105"/>
      <c r="JW118" s="105"/>
      <c r="JX118" s="105"/>
      <c r="JY118" s="105"/>
      <c r="JZ118" s="105"/>
      <c r="KA118" s="105"/>
      <c r="KB118" s="105"/>
      <c r="KC118" s="105"/>
      <c r="KD118" s="105"/>
      <c r="KE118" s="105"/>
      <c r="KF118" s="105"/>
      <c r="KG118" s="105"/>
      <c r="KH118" s="105"/>
      <c r="KI118" s="105"/>
      <c r="KJ118" s="105"/>
      <c r="KK118" s="105"/>
      <c r="KL118" s="105"/>
      <c r="KM118" s="105"/>
      <c r="KN118" s="105"/>
      <c r="KO118" s="105"/>
      <c r="KP118" s="105"/>
    </row>
    <row r="119" spans="1:308">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105"/>
      <c r="CY119" s="105"/>
      <c r="CZ119" s="105"/>
      <c r="DA119" s="105"/>
      <c r="DB119" s="105"/>
      <c r="DC119" s="105"/>
      <c r="DD119" s="105"/>
      <c r="DE119" s="105"/>
      <c r="DF119" s="105"/>
      <c r="DG119" s="105"/>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c r="GF119" s="105"/>
      <c r="GG119" s="105"/>
      <c r="GH119" s="105"/>
      <c r="GI119" s="105"/>
      <c r="GJ119" s="105"/>
      <c r="GK119" s="105"/>
      <c r="GL119" s="105"/>
      <c r="GM119" s="105"/>
      <c r="GN119" s="105"/>
      <c r="GO119" s="105"/>
      <c r="GP119" s="105"/>
      <c r="GQ119" s="105"/>
      <c r="GR119" s="105"/>
      <c r="GS119" s="105"/>
      <c r="GT119" s="105"/>
      <c r="GU119" s="105"/>
      <c r="GV119" s="105"/>
      <c r="GW119" s="105"/>
      <c r="GX119" s="105"/>
      <c r="GY119" s="105"/>
      <c r="GZ119" s="105"/>
      <c r="HA119" s="105"/>
      <c r="HB119" s="105"/>
      <c r="HC119" s="105"/>
      <c r="HD119" s="105"/>
      <c r="HE119" s="105"/>
      <c r="HF119" s="105"/>
      <c r="HG119" s="105"/>
      <c r="HH119" s="105"/>
      <c r="HI119" s="105"/>
      <c r="HJ119" s="105"/>
      <c r="HK119" s="105"/>
      <c r="HL119" s="105"/>
      <c r="HM119" s="105"/>
      <c r="HN119" s="105"/>
      <c r="HO119" s="105"/>
      <c r="HP119" s="105"/>
      <c r="HQ119" s="105"/>
      <c r="HR119" s="105"/>
      <c r="HS119" s="105"/>
      <c r="HT119" s="105"/>
      <c r="HU119" s="105"/>
      <c r="HV119" s="105"/>
      <c r="HW119" s="105"/>
      <c r="HX119" s="105"/>
      <c r="HY119" s="105"/>
      <c r="HZ119" s="105"/>
      <c r="IA119" s="105"/>
      <c r="IB119" s="105"/>
      <c r="IC119" s="105"/>
      <c r="ID119" s="105"/>
      <c r="IE119" s="105"/>
      <c r="IF119" s="105"/>
      <c r="IG119" s="105"/>
      <c r="IH119" s="105"/>
      <c r="II119" s="105"/>
      <c r="IJ119" s="105"/>
      <c r="IK119" s="105"/>
      <c r="IL119" s="105"/>
      <c r="IM119" s="105"/>
      <c r="IN119" s="105"/>
      <c r="IO119" s="105"/>
      <c r="IP119" s="105"/>
      <c r="IQ119" s="105"/>
      <c r="IR119" s="105"/>
      <c r="IS119" s="105"/>
      <c r="IT119" s="105"/>
      <c r="IU119" s="105"/>
      <c r="IV119" s="105"/>
      <c r="IW119" s="105"/>
      <c r="IX119" s="105"/>
      <c r="IY119" s="105"/>
      <c r="IZ119" s="105"/>
      <c r="JA119" s="105"/>
      <c r="JB119" s="105"/>
      <c r="JC119" s="105"/>
      <c r="JD119" s="105"/>
      <c r="JE119" s="105"/>
      <c r="JF119" s="105"/>
      <c r="JG119" s="105"/>
      <c r="JH119" s="105"/>
      <c r="JI119" s="105"/>
      <c r="JJ119" s="105"/>
      <c r="JK119" s="105"/>
      <c r="JL119" s="105"/>
      <c r="JM119" s="105"/>
      <c r="JN119" s="105"/>
      <c r="JO119" s="105"/>
      <c r="JP119" s="105"/>
      <c r="JQ119" s="105"/>
      <c r="JR119" s="105"/>
      <c r="JS119" s="105"/>
      <c r="JT119" s="105"/>
      <c r="JU119" s="105"/>
      <c r="JV119" s="105"/>
      <c r="JW119" s="105"/>
      <c r="JX119" s="105"/>
      <c r="JY119" s="105"/>
      <c r="JZ119" s="105"/>
      <c r="KA119" s="105"/>
      <c r="KB119" s="105"/>
      <c r="KC119" s="105"/>
      <c r="KD119" s="105"/>
      <c r="KE119" s="105"/>
      <c r="KF119" s="105"/>
      <c r="KG119" s="105"/>
      <c r="KH119" s="105"/>
      <c r="KI119" s="105"/>
      <c r="KJ119" s="105"/>
      <c r="KK119" s="105"/>
      <c r="KL119" s="105"/>
      <c r="KM119" s="105"/>
      <c r="KN119" s="105"/>
      <c r="KO119" s="105"/>
      <c r="KP119" s="105"/>
    </row>
    <row r="120" spans="1:308">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c r="GF120" s="105"/>
      <c r="GG120" s="105"/>
      <c r="GH120" s="105"/>
      <c r="GI120" s="105"/>
      <c r="GJ120" s="105"/>
      <c r="GK120" s="105"/>
      <c r="GL120" s="105"/>
      <c r="GM120" s="105"/>
      <c r="GN120" s="105"/>
      <c r="GO120" s="105"/>
      <c r="GP120" s="105"/>
      <c r="GQ120" s="105"/>
      <c r="GR120" s="105"/>
      <c r="GS120" s="105"/>
      <c r="GT120" s="105"/>
      <c r="GU120" s="105"/>
      <c r="GV120" s="105"/>
      <c r="GW120" s="105"/>
      <c r="GX120" s="105"/>
      <c r="GY120" s="105"/>
      <c r="GZ120" s="105"/>
      <c r="HA120" s="105"/>
      <c r="HB120" s="105"/>
      <c r="HC120" s="105"/>
      <c r="HD120" s="105"/>
      <c r="HE120" s="105"/>
      <c r="HF120" s="105"/>
      <c r="HG120" s="105"/>
      <c r="HH120" s="105"/>
      <c r="HI120" s="105"/>
      <c r="HJ120" s="105"/>
      <c r="HK120" s="105"/>
      <c r="HL120" s="105"/>
      <c r="HM120" s="105"/>
      <c r="HN120" s="105"/>
      <c r="HO120" s="105"/>
      <c r="HP120" s="105"/>
      <c r="HQ120" s="105"/>
      <c r="HR120" s="105"/>
      <c r="HS120" s="105"/>
      <c r="HT120" s="105"/>
      <c r="HU120" s="105"/>
      <c r="HV120" s="105"/>
      <c r="HW120" s="105"/>
      <c r="HX120" s="105"/>
      <c r="HY120" s="105"/>
      <c r="HZ120" s="105"/>
      <c r="IA120" s="105"/>
      <c r="IB120" s="105"/>
      <c r="IC120" s="105"/>
      <c r="ID120" s="105"/>
      <c r="IE120" s="105"/>
      <c r="IF120" s="105"/>
      <c r="IG120" s="105"/>
      <c r="IH120" s="105"/>
      <c r="II120" s="105"/>
      <c r="IJ120" s="105"/>
      <c r="IK120" s="105"/>
      <c r="IL120" s="105"/>
      <c r="IM120" s="105"/>
      <c r="IN120" s="105"/>
      <c r="IO120" s="105"/>
      <c r="IP120" s="105"/>
      <c r="IQ120" s="105"/>
      <c r="IR120" s="105"/>
      <c r="IS120" s="105"/>
      <c r="IT120" s="105"/>
      <c r="IU120" s="105"/>
      <c r="IV120" s="105"/>
      <c r="IW120" s="105"/>
      <c r="IX120" s="105"/>
      <c r="IY120" s="105"/>
      <c r="IZ120" s="105"/>
      <c r="JA120" s="105"/>
      <c r="JB120" s="105"/>
      <c r="JC120" s="105"/>
      <c r="JD120" s="105"/>
      <c r="JE120" s="105"/>
      <c r="JF120" s="105"/>
      <c r="JG120" s="105"/>
      <c r="JH120" s="105"/>
      <c r="JI120" s="105"/>
      <c r="JJ120" s="105"/>
      <c r="JK120" s="105"/>
      <c r="JL120" s="105"/>
      <c r="JM120" s="105"/>
      <c r="JN120" s="105"/>
      <c r="JO120" s="105"/>
      <c r="JP120" s="105"/>
      <c r="JQ120" s="105"/>
      <c r="JR120" s="105"/>
      <c r="JS120" s="105"/>
      <c r="JT120" s="105"/>
      <c r="JU120" s="105"/>
      <c r="JV120" s="105"/>
      <c r="JW120" s="105"/>
      <c r="JX120" s="105"/>
      <c r="JY120" s="105"/>
      <c r="JZ120" s="105"/>
      <c r="KA120" s="105"/>
      <c r="KB120" s="105"/>
      <c r="KC120" s="105"/>
      <c r="KD120" s="105"/>
      <c r="KE120" s="105"/>
      <c r="KF120" s="105"/>
      <c r="KG120" s="105"/>
      <c r="KH120" s="105"/>
      <c r="KI120" s="105"/>
      <c r="KJ120" s="105"/>
      <c r="KK120" s="105"/>
      <c r="KL120" s="105"/>
      <c r="KM120" s="105"/>
      <c r="KN120" s="105"/>
      <c r="KO120" s="105"/>
      <c r="KP120" s="105"/>
    </row>
    <row r="121" spans="1:308">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05"/>
      <c r="DP121" s="105"/>
      <c r="DQ121" s="105"/>
      <c r="DR121" s="105"/>
      <c r="DS121" s="105"/>
      <c r="DT121" s="105"/>
      <c r="DU121" s="105"/>
      <c r="DV121" s="105"/>
      <c r="DW121" s="105"/>
      <c r="DX121" s="105"/>
      <c r="DY121" s="105"/>
      <c r="DZ121" s="105"/>
      <c r="EA121" s="105"/>
      <c r="EB121" s="105"/>
      <c r="EC121" s="105"/>
      <c r="ED121" s="105"/>
      <c r="EE121" s="105"/>
      <c r="EF121" s="105"/>
      <c r="EG121" s="105"/>
      <c r="EH121" s="105"/>
      <c r="EI121" s="105"/>
      <c r="EJ121" s="105"/>
      <c r="EK121" s="105"/>
      <c r="EL121" s="105"/>
      <c r="EM121" s="105"/>
      <c r="EN121" s="105"/>
      <c r="EO121" s="105"/>
      <c r="EP121" s="105"/>
      <c r="EQ121" s="105"/>
      <c r="ER121" s="105"/>
      <c r="ES121" s="105"/>
      <c r="ET121" s="105"/>
      <c r="EU121" s="105"/>
      <c r="EV121" s="105"/>
      <c r="EW121" s="105"/>
      <c r="EX121" s="105"/>
      <c r="EY121" s="105"/>
      <c r="EZ121" s="105"/>
      <c r="FA121" s="105"/>
      <c r="FB121" s="105"/>
      <c r="FC121" s="105"/>
      <c r="FD121" s="105"/>
      <c r="FE121" s="105"/>
      <c r="FF121" s="105"/>
      <c r="FG121" s="105"/>
      <c r="FH121" s="105"/>
      <c r="FI121" s="105"/>
      <c r="FJ121" s="105"/>
      <c r="FK121" s="105"/>
      <c r="FL121" s="105"/>
      <c r="FM121" s="105"/>
      <c r="FN121" s="105"/>
      <c r="FO121" s="105"/>
      <c r="FP121" s="105"/>
      <c r="FQ121" s="105"/>
      <c r="FR121" s="105"/>
      <c r="FS121" s="105"/>
      <c r="FT121" s="105"/>
      <c r="FU121" s="105"/>
      <c r="FV121" s="105"/>
      <c r="FW121" s="105"/>
      <c r="FX121" s="105"/>
      <c r="FY121" s="105"/>
      <c r="FZ121" s="105"/>
      <c r="GA121" s="105"/>
      <c r="GB121" s="105"/>
      <c r="GC121" s="105"/>
      <c r="GD121" s="105"/>
      <c r="GE121" s="105"/>
      <c r="GF121" s="105"/>
      <c r="GG121" s="105"/>
      <c r="GH121" s="105"/>
      <c r="GI121" s="105"/>
      <c r="GJ121" s="105"/>
      <c r="GK121" s="105"/>
      <c r="GL121" s="105"/>
      <c r="GM121" s="105"/>
      <c r="GN121" s="105"/>
      <c r="GO121" s="105"/>
      <c r="GP121" s="105"/>
      <c r="GQ121" s="105"/>
      <c r="GR121" s="105"/>
      <c r="GS121" s="105"/>
      <c r="GT121" s="105"/>
      <c r="GU121" s="105"/>
      <c r="GV121" s="105"/>
      <c r="GW121" s="105"/>
      <c r="GX121" s="105"/>
      <c r="GY121" s="105"/>
      <c r="GZ121" s="105"/>
      <c r="HA121" s="105"/>
      <c r="HB121" s="105"/>
      <c r="HC121" s="105"/>
      <c r="HD121" s="105"/>
      <c r="HE121" s="105"/>
      <c r="HF121" s="105"/>
      <c r="HG121" s="105"/>
      <c r="HH121" s="105"/>
      <c r="HI121" s="105"/>
      <c r="HJ121" s="105"/>
      <c r="HK121" s="105"/>
      <c r="HL121" s="105"/>
      <c r="HM121" s="105"/>
      <c r="HN121" s="105"/>
      <c r="HO121" s="105"/>
      <c r="HP121" s="105"/>
      <c r="HQ121" s="105"/>
      <c r="HR121" s="105"/>
      <c r="HS121" s="105"/>
      <c r="HT121" s="105"/>
      <c r="HU121" s="105"/>
      <c r="HV121" s="105"/>
      <c r="HW121" s="105"/>
      <c r="HX121" s="105"/>
      <c r="HY121" s="105"/>
      <c r="HZ121" s="105"/>
      <c r="IA121" s="105"/>
      <c r="IB121" s="105"/>
      <c r="IC121" s="105"/>
      <c r="ID121" s="105"/>
      <c r="IE121" s="105"/>
      <c r="IF121" s="105"/>
      <c r="IG121" s="105"/>
      <c r="IH121" s="105"/>
      <c r="II121" s="105"/>
      <c r="IJ121" s="105"/>
      <c r="IK121" s="105"/>
      <c r="IL121" s="105"/>
      <c r="IM121" s="105"/>
      <c r="IN121" s="105"/>
      <c r="IO121" s="105"/>
      <c r="IP121" s="105"/>
      <c r="IQ121" s="105"/>
      <c r="IR121" s="105"/>
      <c r="IS121" s="105"/>
      <c r="IT121" s="105"/>
      <c r="IU121" s="105"/>
      <c r="IV121" s="105"/>
      <c r="IW121" s="105"/>
      <c r="IX121" s="105"/>
      <c r="IY121" s="105"/>
      <c r="IZ121" s="105"/>
      <c r="JA121" s="105"/>
      <c r="JB121" s="105"/>
      <c r="JC121" s="105"/>
      <c r="JD121" s="105"/>
      <c r="JE121" s="105"/>
      <c r="JF121" s="105"/>
      <c r="JG121" s="105"/>
      <c r="JH121" s="105"/>
      <c r="JI121" s="105"/>
      <c r="JJ121" s="105"/>
      <c r="JK121" s="105"/>
      <c r="JL121" s="105"/>
      <c r="JM121" s="105"/>
      <c r="JN121" s="105"/>
      <c r="JO121" s="105"/>
      <c r="JP121" s="105"/>
      <c r="JQ121" s="105"/>
      <c r="JR121" s="105"/>
      <c r="JS121" s="105"/>
      <c r="JT121" s="105"/>
      <c r="JU121" s="105"/>
      <c r="JV121" s="105"/>
      <c r="JW121" s="105"/>
      <c r="JX121" s="105"/>
      <c r="JY121" s="105"/>
      <c r="JZ121" s="105"/>
      <c r="KA121" s="105"/>
      <c r="KB121" s="105"/>
      <c r="KC121" s="105"/>
      <c r="KD121" s="105"/>
      <c r="KE121" s="105"/>
      <c r="KF121" s="105"/>
      <c r="KG121" s="105"/>
      <c r="KH121" s="105"/>
      <c r="KI121" s="105"/>
      <c r="KJ121" s="105"/>
      <c r="KK121" s="105"/>
      <c r="KL121" s="105"/>
      <c r="KM121" s="105"/>
      <c r="KN121" s="105"/>
      <c r="KO121" s="105"/>
      <c r="KP121" s="105"/>
    </row>
    <row r="122" spans="1:308">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05"/>
      <c r="DP122" s="105"/>
      <c r="DQ122" s="105"/>
      <c r="DR122" s="105"/>
      <c r="DS122" s="105"/>
      <c r="DT122" s="105"/>
      <c r="DU122" s="105"/>
      <c r="DV122" s="105"/>
      <c r="DW122" s="105"/>
      <c r="DX122" s="105"/>
      <c r="DY122" s="105"/>
      <c r="DZ122" s="105"/>
      <c r="EA122" s="105"/>
      <c r="EB122" s="105"/>
      <c r="EC122" s="105"/>
      <c r="ED122" s="105"/>
      <c r="EE122" s="105"/>
      <c r="EF122" s="105"/>
      <c r="EG122" s="105"/>
      <c r="EH122" s="105"/>
      <c r="EI122" s="105"/>
      <c r="EJ122" s="105"/>
      <c r="EK122" s="105"/>
      <c r="EL122" s="105"/>
      <c r="EM122" s="105"/>
      <c r="EN122" s="105"/>
      <c r="EO122" s="105"/>
      <c r="EP122" s="105"/>
      <c r="EQ122" s="105"/>
      <c r="ER122" s="105"/>
      <c r="ES122" s="105"/>
      <c r="ET122" s="105"/>
      <c r="EU122" s="105"/>
      <c r="EV122" s="105"/>
      <c r="EW122" s="105"/>
      <c r="EX122" s="105"/>
      <c r="EY122" s="105"/>
      <c r="EZ122" s="105"/>
      <c r="FA122" s="105"/>
      <c r="FB122" s="105"/>
      <c r="FC122" s="105"/>
      <c r="FD122" s="105"/>
      <c r="FE122" s="105"/>
      <c r="FF122" s="105"/>
      <c r="FG122" s="105"/>
      <c r="FH122" s="105"/>
      <c r="FI122" s="105"/>
      <c r="FJ122" s="105"/>
      <c r="FK122" s="105"/>
      <c r="FL122" s="105"/>
      <c r="FM122" s="105"/>
      <c r="FN122" s="105"/>
      <c r="FO122" s="105"/>
      <c r="FP122" s="105"/>
      <c r="FQ122" s="105"/>
      <c r="FR122" s="105"/>
      <c r="FS122" s="105"/>
      <c r="FT122" s="105"/>
      <c r="FU122" s="105"/>
      <c r="FV122" s="105"/>
      <c r="FW122" s="105"/>
      <c r="FX122" s="105"/>
      <c r="FY122" s="105"/>
      <c r="FZ122" s="105"/>
      <c r="GA122" s="105"/>
      <c r="GB122" s="105"/>
      <c r="GC122" s="105"/>
      <c r="GD122" s="105"/>
      <c r="GE122" s="105"/>
      <c r="GF122" s="105"/>
      <c r="GG122" s="105"/>
      <c r="GH122" s="105"/>
      <c r="GI122" s="105"/>
      <c r="GJ122" s="105"/>
      <c r="GK122" s="105"/>
      <c r="GL122" s="105"/>
      <c r="GM122" s="105"/>
      <c r="GN122" s="105"/>
      <c r="GO122" s="105"/>
      <c r="GP122" s="105"/>
      <c r="GQ122" s="105"/>
      <c r="GR122" s="105"/>
      <c r="GS122" s="105"/>
      <c r="GT122" s="105"/>
      <c r="GU122" s="105"/>
      <c r="GV122" s="105"/>
      <c r="GW122" s="105"/>
      <c r="GX122" s="105"/>
      <c r="GY122" s="105"/>
      <c r="GZ122" s="105"/>
      <c r="HA122" s="105"/>
      <c r="HB122" s="105"/>
      <c r="HC122" s="105"/>
      <c r="HD122" s="105"/>
      <c r="HE122" s="105"/>
      <c r="HF122" s="105"/>
      <c r="HG122" s="105"/>
      <c r="HH122" s="105"/>
      <c r="HI122" s="105"/>
      <c r="HJ122" s="105"/>
      <c r="HK122" s="105"/>
      <c r="HL122" s="105"/>
      <c r="HM122" s="105"/>
      <c r="HN122" s="105"/>
      <c r="HO122" s="105"/>
      <c r="HP122" s="105"/>
      <c r="HQ122" s="105"/>
      <c r="HR122" s="105"/>
      <c r="HS122" s="105"/>
      <c r="HT122" s="105"/>
      <c r="HU122" s="105"/>
      <c r="HV122" s="105"/>
      <c r="HW122" s="105"/>
      <c r="HX122" s="105"/>
      <c r="HY122" s="105"/>
      <c r="HZ122" s="105"/>
      <c r="IA122" s="105"/>
      <c r="IB122" s="105"/>
      <c r="IC122" s="105"/>
      <c r="ID122" s="105"/>
      <c r="IE122" s="105"/>
      <c r="IF122" s="105"/>
      <c r="IG122" s="105"/>
      <c r="IH122" s="105"/>
      <c r="II122" s="105"/>
      <c r="IJ122" s="105"/>
      <c r="IK122" s="105"/>
      <c r="IL122" s="105"/>
      <c r="IM122" s="105"/>
      <c r="IN122" s="105"/>
      <c r="IO122" s="105"/>
      <c r="IP122" s="105"/>
      <c r="IQ122" s="105"/>
      <c r="IR122" s="105"/>
      <c r="IS122" s="105"/>
      <c r="IT122" s="105"/>
      <c r="IU122" s="105"/>
      <c r="IV122" s="105"/>
      <c r="IW122" s="105"/>
      <c r="IX122" s="105"/>
      <c r="IY122" s="105"/>
      <c r="IZ122" s="105"/>
      <c r="JA122" s="105"/>
      <c r="JB122" s="105"/>
      <c r="JC122" s="105"/>
      <c r="JD122" s="105"/>
      <c r="JE122" s="105"/>
      <c r="JF122" s="105"/>
      <c r="JG122" s="105"/>
      <c r="JH122" s="105"/>
      <c r="JI122" s="105"/>
      <c r="JJ122" s="105"/>
      <c r="JK122" s="105"/>
      <c r="JL122" s="105"/>
      <c r="JM122" s="105"/>
      <c r="JN122" s="105"/>
      <c r="JO122" s="105"/>
      <c r="JP122" s="105"/>
      <c r="JQ122" s="105"/>
      <c r="JR122" s="105"/>
      <c r="JS122" s="105"/>
      <c r="JT122" s="105"/>
      <c r="JU122" s="105"/>
      <c r="JV122" s="105"/>
      <c r="JW122" s="105"/>
      <c r="JX122" s="105"/>
      <c r="JY122" s="105"/>
      <c r="JZ122" s="105"/>
      <c r="KA122" s="105"/>
      <c r="KB122" s="105"/>
      <c r="KC122" s="105"/>
      <c r="KD122" s="105"/>
      <c r="KE122" s="105"/>
      <c r="KF122" s="105"/>
      <c r="KG122" s="105"/>
      <c r="KH122" s="105"/>
      <c r="KI122" s="105"/>
      <c r="KJ122" s="105"/>
      <c r="KK122" s="105"/>
      <c r="KL122" s="105"/>
      <c r="KM122" s="105"/>
      <c r="KN122" s="105"/>
      <c r="KO122" s="105"/>
      <c r="KP122" s="105"/>
    </row>
    <row r="123" spans="1:308">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05"/>
      <c r="DP123" s="105"/>
      <c r="DQ123" s="105"/>
      <c r="DR123" s="105"/>
      <c r="DS123" s="105"/>
      <c r="DT123" s="105"/>
      <c r="DU123" s="105"/>
      <c r="DV123" s="105"/>
      <c r="DW123" s="105"/>
      <c r="DX123" s="105"/>
      <c r="DY123" s="105"/>
      <c r="DZ123" s="105"/>
      <c r="EA123" s="105"/>
      <c r="EB123" s="105"/>
      <c r="EC123" s="105"/>
      <c r="ED123" s="105"/>
      <c r="EE123" s="105"/>
      <c r="EF123" s="105"/>
      <c r="EG123" s="105"/>
      <c r="EH123" s="105"/>
      <c r="EI123" s="105"/>
      <c r="EJ123" s="105"/>
      <c r="EK123" s="105"/>
      <c r="EL123" s="105"/>
      <c r="EM123" s="105"/>
      <c r="EN123" s="105"/>
      <c r="EO123" s="105"/>
      <c r="EP123" s="105"/>
      <c r="EQ123" s="105"/>
      <c r="ER123" s="105"/>
      <c r="ES123" s="105"/>
      <c r="ET123" s="105"/>
      <c r="EU123" s="105"/>
      <c r="EV123" s="105"/>
      <c r="EW123" s="105"/>
      <c r="EX123" s="105"/>
      <c r="EY123" s="105"/>
      <c r="EZ123" s="105"/>
      <c r="FA123" s="105"/>
      <c r="FB123" s="105"/>
      <c r="FC123" s="105"/>
      <c r="FD123" s="105"/>
      <c r="FE123" s="105"/>
      <c r="FF123" s="105"/>
      <c r="FG123" s="105"/>
      <c r="FH123" s="105"/>
      <c r="FI123" s="105"/>
      <c r="FJ123" s="105"/>
      <c r="FK123" s="105"/>
      <c r="FL123" s="105"/>
      <c r="FM123" s="105"/>
      <c r="FN123" s="105"/>
      <c r="FO123" s="105"/>
      <c r="FP123" s="105"/>
      <c r="FQ123" s="105"/>
      <c r="FR123" s="105"/>
      <c r="FS123" s="105"/>
      <c r="FT123" s="105"/>
      <c r="FU123" s="105"/>
      <c r="FV123" s="105"/>
      <c r="FW123" s="105"/>
      <c r="FX123" s="105"/>
      <c r="FY123" s="105"/>
      <c r="FZ123" s="105"/>
      <c r="GA123" s="105"/>
      <c r="GB123" s="105"/>
      <c r="GC123" s="105"/>
      <c r="GD123" s="105"/>
      <c r="GE123" s="105"/>
      <c r="GF123" s="105"/>
      <c r="GG123" s="105"/>
      <c r="GH123" s="105"/>
      <c r="GI123" s="105"/>
      <c r="GJ123" s="105"/>
      <c r="GK123" s="105"/>
      <c r="GL123" s="105"/>
      <c r="GM123" s="105"/>
      <c r="GN123" s="105"/>
      <c r="GO123" s="105"/>
      <c r="GP123" s="105"/>
      <c r="GQ123" s="105"/>
      <c r="GR123" s="105"/>
      <c r="GS123" s="105"/>
      <c r="GT123" s="105"/>
      <c r="GU123" s="105"/>
      <c r="GV123" s="105"/>
      <c r="GW123" s="105"/>
      <c r="GX123" s="105"/>
      <c r="GY123" s="105"/>
      <c r="GZ123" s="105"/>
      <c r="HA123" s="105"/>
      <c r="HB123" s="105"/>
      <c r="HC123" s="105"/>
      <c r="HD123" s="105"/>
      <c r="HE123" s="105"/>
      <c r="HF123" s="105"/>
      <c r="HG123" s="105"/>
      <c r="HH123" s="105"/>
      <c r="HI123" s="105"/>
      <c r="HJ123" s="105"/>
      <c r="HK123" s="105"/>
      <c r="HL123" s="105"/>
      <c r="HM123" s="105"/>
      <c r="HN123" s="105"/>
      <c r="HO123" s="105"/>
      <c r="HP123" s="105"/>
      <c r="HQ123" s="105"/>
      <c r="HR123" s="105"/>
      <c r="HS123" s="105"/>
      <c r="HT123" s="105"/>
      <c r="HU123" s="105"/>
      <c r="HV123" s="105"/>
      <c r="HW123" s="105"/>
      <c r="HX123" s="105"/>
      <c r="HY123" s="105"/>
      <c r="HZ123" s="105"/>
      <c r="IA123" s="105"/>
      <c r="IB123" s="105"/>
      <c r="IC123" s="105"/>
      <c r="ID123" s="105"/>
      <c r="IE123" s="105"/>
      <c r="IF123" s="105"/>
      <c r="IG123" s="105"/>
      <c r="IH123" s="105"/>
      <c r="II123" s="105"/>
      <c r="IJ123" s="105"/>
      <c r="IK123" s="105"/>
      <c r="IL123" s="105"/>
      <c r="IM123" s="105"/>
      <c r="IN123" s="105"/>
      <c r="IO123" s="105"/>
      <c r="IP123" s="105"/>
      <c r="IQ123" s="105"/>
      <c r="IR123" s="105"/>
      <c r="IS123" s="105"/>
      <c r="IT123" s="105"/>
      <c r="IU123" s="105"/>
      <c r="IV123" s="105"/>
      <c r="IW123" s="105"/>
      <c r="IX123" s="105"/>
      <c r="IY123" s="105"/>
      <c r="IZ123" s="105"/>
      <c r="JA123" s="105"/>
      <c r="JB123" s="105"/>
      <c r="JC123" s="105"/>
      <c r="JD123" s="105"/>
      <c r="JE123" s="105"/>
      <c r="JF123" s="105"/>
      <c r="JG123" s="105"/>
      <c r="JH123" s="105"/>
      <c r="JI123" s="105"/>
      <c r="JJ123" s="105"/>
      <c r="JK123" s="105"/>
      <c r="JL123" s="105"/>
      <c r="JM123" s="105"/>
      <c r="JN123" s="105"/>
      <c r="JO123" s="105"/>
      <c r="JP123" s="105"/>
      <c r="JQ123" s="105"/>
      <c r="JR123" s="105"/>
      <c r="JS123" s="105"/>
      <c r="JT123" s="105"/>
      <c r="JU123" s="105"/>
      <c r="JV123" s="105"/>
      <c r="JW123" s="105"/>
      <c r="JX123" s="105"/>
      <c r="JY123" s="105"/>
      <c r="JZ123" s="105"/>
      <c r="KA123" s="105"/>
      <c r="KB123" s="105"/>
      <c r="KC123" s="105"/>
      <c r="KD123" s="105"/>
      <c r="KE123" s="105"/>
      <c r="KF123" s="105"/>
      <c r="KG123" s="105"/>
      <c r="KH123" s="105"/>
      <c r="KI123" s="105"/>
      <c r="KJ123" s="105"/>
      <c r="KK123" s="105"/>
      <c r="KL123" s="105"/>
      <c r="KM123" s="105"/>
      <c r="KN123" s="105"/>
      <c r="KO123" s="105"/>
      <c r="KP123" s="105"/>
    </row>
    <row r="124" spans="1:308">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c r="DG124" s="105"/>
      <c r="DH124" s="105"/>
      <c r="DI124" s="105"/>
      <c r="DJ124" s="105"/>
      <c r="DK124" s="105"/>
      <c r="DL124" s="105"/>
      <c r="DM124" s="105"/>
      <c r="DN124" s="105"/>
      <c r="DO124" s="105"/>
      <c r="DP124" s="105"/>
      <c r="DQ124" s="105"/>
      <c r="DR124" s="105"/>
      <c r="DS124" s="105"/>
      <c r="DT124" s="105"/>
      <c r="DU124" s="105"/>
      <c r="DV124" s="105"/>
      <c r="DW124" s="105"/>
      <c r="DX124" s="105"/>
      <c r="DY124" s="105"/>
      <c r="DZ124" s="105"/>
      <c r="EA124" s="105"/>
      <c r="EB124" s="105"/>
      <c r="EC124" s="105"/>
      <c r="ED124" s="105"/>
      <c r="EE124" s="105"/>
      <c r="EF124" s="105"/>
      <c r="EG124" s="105"/>
      <c r="EH124" s="105"/>
      <c r="EI124" s="105"/>
      <c r="EJ124" s="105"/>
      <c r="EK124" s="105"/>
      <c r="EL124" s="105"/>
      <c r="EM124" s="105"/>
      <c r="EN124" s="105"/>
      <c r="EO124" s="105"/>
      <c r="EP124" s="105"/>
      <c r="EQ124" s="105"/>
      <c r="ER124" s="105"/>
      <c r="ES124" s="105"/>
      <c r="ET124" s="105"/>
      <c r="EU124" s="105"/>
      <c r="EV124" s="105"/>
      <c r="EW124" s="105"/>
      <c r="EX124" s="105"/>
      <c r="EY124" s="105"/>
      <c r="EZ124" s="105"/>
      <c r="FA124" s="105"/>
      <c r="FB124" s="105"/>
      <c r="FC124" s="105"/>
      <c r="FD124" s="105"/>
      <c r="FE124" s="105"/>
      <c r="FF124" s="105"/>
      <c r="FG124" s="105"/>
      <c r="FH124" s="105"/>
      <c r="FI124" s="105"/>
      <c r="FJ124" s="105"/>
      <c r="FK124" s="105"/>
      <c r="FL124" s="105"/>
      <c r="FM124" s="105"/>
      <c r="FN124" s="105"/>
      <c r="FO124" s="105"/>
      <c r="FP124" s="105"/>
      <c r="FQ124" s="105"/>
      <c r="FR124" s="105"/>
      <c r="FS124" s="105"/>
      <c r="FT124" s="105"/>
      <c r="FU124" s="105"/>
      <c r="FV124" s="105"/>
      <c r="FW124" s="105"/>
      <c r="FX124" s="105"/>
      <c r="FY124" s="105"/>
      <c r="FZ124" s="105"/>
      <c r="GA124" s="105"/>
      <c r="GB124" s="105"/>
      <c r="GC124" s="105"/>
      <c r="GD124" s="105"/>
      <c r="GE124" s="105"/>
      <c r="GF124" s="105"/>
      <c r="GG124" s="105"/>
      <c r="GH124" s="105"/>
      <c r="GI124" s="105"/>
      <c r="GJ124" s="105"/>
      <c r="GK124" s="105"/>
      <c r="GL124" s="105"/>
      <c r="GM124" s="105"/>
      <c r="GN124" s="105"/>
      <c r="GO124" s="105"/>
      <c r="GP124" s="105"/>
      <c r="GQ124" s="105"/>
      <c r="GR124" s="105"/>
      <c r="GS124" s="105"/>
      <c r="GT124" s="105"/>
      <c r="GU124" s="105"/>
      <c r="GV124" s="105"/>
      <c r="GW124" s="105"/>
      <c r="GX124" s="105"/>
      <c r="GY124" s="105"/>
      <c r="GZ124" s="105"/>
      <c r="HA124" s="105"/>
      <c r="HB124" s="105"/>
      <c r="HC124" s="105"/>
      <c r="HD124" s="105"/>
      <c r="HE124" s="105"/>
      <c r="HF124" s="105"/>
      <c r="HG124" s="105"/>
      <c r="HH124" s="105"/>
      <c r="HI124" s="105"/>
      <c r="HJ124" s="105"/>
      <c r="HK124" s="105"/>
      <c r="HL124" s="105"/>
      <c r="HM124" s="105"/>
      <c r="HN124" s="105"/>
      <c r="HO124" s="105"/>
      <c r="HP124" s="105"/>
      <c r="HQ124" s="105"/>
      <c r="HR124" s="105"/>
      <c r="HS124" s="105"/>
      <c r="HT124" s="105"/>
      <c r="HU124" s="105"/>
      <c r="HV124" s="105"/>
      <c r="HW124" s="105"/>
      <c r="HX124" s="105"/>
      <c r="HY124" s="105"/>
      <c r="HZ124" s="105"/>
      <c r="IA124" s="105"/>
      <c r="IB124" s="105"/>
      <c r="IC124" s="105"/>
      <c r="ID124" s="105"/>
      <c r="IE124" s="105"/>
      <c r="IF124" s="105"/>
      <c r="IG124" s="105"/>
      <c r="IH124" s="105"/>
      <c r="II124" s="105"/>
      <c r="IJ124" s="105"/>
      <c r="IK124" s="105"/>
      <c r="IL124" s="105"/>
      <c r="IM124" s="105"/>
      <c r="IN124" s="105"/>
      <c r="IO124" s="105"/>
      <c r="IP124" s="105"/>
      <c r="IQ124" s="105"/>
      <c r="IR124" s="105"/>
      <c r="IS124" s="105"/>
      <c r="IT124" s="105"/>
      <c r="IU124" s="105"/>
      <c r="IV124" s="105"/>
      <c r="IW124" s="105"/>
      <c r="IX124" s="105"/>
      <c r="IY124" s="105"/>
      <c r="IZ124" s="105"/>
      <c r="JA124" s="105"/>
      <c r="JB124" s="105"/>
      <c r="JC124" s="105"/>
      <c r="JD124" s="105"/>
      <c r="JE124" s="105"/>
      <c r="JF124" s="105"/>
      <c r="JG124" s="105"/>
      <c r="JH124" s="105"/>
      <c r="JI124" s="105"/>
      <c r="JJ124" s="105"/>
      <c r="JK124" s="105"/>
      <c r="JL124" s="105"/>
      <c r="JM124" s="105"/>
      <c r="JN124" s="105"/>
      <c r="JO124" s="105"/>
      <c r="JP124" s="105"/>
      <c r="JQ124" s="105"/>
      <c r="JR124" s="105"/>
      <c r="JS124" s="105"/>
      <c r="JT124" s="105"/>
      <c r="JU124" s="105"/>
      <c r="JV124" s="105"/>
      <c r="JW124" s="105"/>
      <c r="JX124" s="105"/>
      <c r="JY124" s="105"/>
      <c r="JZ124" s="105"/>
      <c r="KA124" s="105"/>
      <c r="KB124" s="105"/>
      <c r="KC124" s="105"/>
      <c r="KD124" s="105"/>
      <c r="KE124" s="105"/>
      <c r="KF124" s="105"/>
      <c r="KG124" s="105"/>
      <c r="KH124" s="105"/>
      <c r="KI124" s="105"/>
      <c r="KJ124" s="105"/>
      <c r="KK124" s="105"/>
      <c r="KL124" s="105"/>
      <c r="KM124" s="105"/>
      <c r="KN124" s="105"/>
      <c r="KO124" s="105"/>
      <c r="KP124" s="105"/>
    </row>
    <row r="125" spans="1:308">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c r="DP125" s="105"/>
      <c r="DQ125" s="105"/>
      <c r="DR125" s="105"/>
      <c r="DS125" s="105"/>
      <c r="DT125" s="105"/>
      <c r="DU125" s="105"/>
      <c r="DV125" s="105"/>
      <c r="DW125" s="105"/>
      <c r="DX125" s="105"/>
      <c r="DY125" s="105"/>
      <c r="DZ125" s="105"/>
      <c r="EA125" s="105"/>
      <c r="EB125" s="105"/>
      <c r="EC125" s="105"/>
      <c r="ED125" s="105"/>
      <c r="EE125" s="105"/>
      <c r="EF125" s="105"/>
      <c r="EG125" s="105"/>
      <c r="EH125" s="105"/>
      <c r="EI125" s="105"/>
      <c r="EJ125" s="105"/>
      <c r="EK125" s="105"/>
      <c r="EL125" s="105"/>
      <c r="EM125" s="105"/>
      <c r="EN125" s="105"/>
      <c r="EO125" s="105"/>
      <c r="EP125" s="105"/>
      <c r="EQ125" s="105"/>
      <c r="ER125" s="105"/>
      <c r="ES125" s="105"/>
      <c r="ET125" s="105"/>
      <c r="EU125" s="105"/>
      <c r="EV125" s="105"/>
      <c r="EW125" s="105"/>
      <c r="EX125" s="105"/>
      <c r="EY125" s="105"/>
      <c r="EZ125" s="105"/>
      <c r="FA125" s="105"/>
      <c r="FB125" s="105"/>
      <c r="FC125" s="105"/>
      <c r="FD125" s="105"/>
      <c r="FE125" s="105"/>
      <c r="FF125" s="105"/>
      <c r="FG125" s="105"/>
      <c r="FH125" s="105"/>
      <c r="FI125" s="105"/>
      <c r="FJ125" s="105"/>
      <c r="FK125" s="105"/>
      <c r="FL125" s="105"/>
      <c r="FM125" s="105"/>
      <c r="FN125" s="105"/>
      <c r="FO125" s="105"/>
      <c r="FP125" s="105"/>
      <c r="FQ125" s="105"/>
      <c r="FR125" s="105"/>
      <c r="FS125" s="105"/>
      <c r="FT125" s="105"/>
      <c r="FU125" s="105"/>
      <c r="FV125" s="105"/>
      <c r="FW125" s="105"/>
      <c r="FX125" s="105"/>
      <c r="FY125" s="105"/>
      <c r="FZ125" s="105"/>
      <c r="GA125" s="105"/>
      <c r="GB125" s="105"/>
      <c r="GC125" s="105"/>
      <c r="GD125" s="105"/>
      <c r="GE125" s="105"/>
      <c r="GF125" s="105"/>
      <c r="GG125" s="105"/>
      <c r="GH125" s="105"/>
      <c r="GI125" s="105"/>
      <c r="GJ125" s="105"/>
      <c r="GK125" s="105"/>
      <c r="GL125" s="105"/>
      <c r="GM125" s="105"/>
      <c r="GN125" s="105"/>
      <c r="GO125" s="105"/>
      <c r="GP125" s="105"/>
      <c r="GQ125" s="105"/>
      <c r="GR125" s="105"/>
      <c r="GS125" s="105"/>
      <c r="GT125" s="105"/>
      <c r="GU125" s="105"/>
      <c r="GV125" s="105"/>
      <c r="GW125" s="105"/>
      <c r="GX125" s="105"/>
      <c r="GY125" s="105"/>
      <c r="GZ125" s="105"/>
      <c r="HA125" s="105"/>
      <c r="HB125" s="105"/>
      <c r="HC125" s="105"/>
      <c r="HD125" s="105"/>
      <c r="HE125" s="105"/>
      <c r="HF125" s="105"/>
      <c r="HG125" s="105"/>
      <c r="HH125" s="105"/>
      <c r="HI125" s="105"/>
      <c r="HJ125" s="105"/>
      <c r="HK125" s="105"/>
      <c r="HL125" s="105"/>
      <c r="HM125" s="105"/>
      <c r="HN125" s="105"/>
      <c r="HO125" s="105"/>
      <c r="HP125" s="105"/>
      <c r="HQ125" s="105"/>
      <c r="HR125" s="105"/>
      <c r="HS125" s="105"/>
      <c r="HT125" s="105"/>
      <c r="HU125" s="105"/>
      <c r="HV125" s="105"/>
      <c r="HW125" s="105"/>
      <c r="HX125" s="105"/>
      <c r="HY125" s="105"/>
      <c r="HZ125" s="105"/>
      <c r="IA125" s="105"/>
      <c r="IB125" s="105"/>
      <c r="IC125" s="105"/>
      <c r="ID125" s="105"/>
      <c r="IE125" s="105"/>
      <c r="IF125" s="105"/>
      <c r="IG125" s="105"/>
      <c r="IH125" s="105"/>
      <c r="II125" s="105"/>
      <c r="IJ125" s="105"/>
      <c r="IK125" s="105"/>
      <c r="IL125" s="105"/>
      <c r="IM125" s="105"/>
      <c r="IN125" s="105"/>
      <c r="IO125" s="105"/>
      <c r="IP125" s="105"/>
      <c r="IQ125" s="105"/>
      <c r="IR125" s="105"/>
      <c r="IS125" s="105"/>
      <c r="IT125" s="105"/>
      <c r="IU125" s="105"/>
      <c r="IV125" s="105"/>
      <c r="IW125" s="105"/>
      <c r="IX125" s="105"/>
      <c r="IY125" s="105"/>
      <c r="IZ125" s="105"/>
      <c r="JA125" s="105"/>
      <c r="JB125" s="105"/>
      <c r="JC125" s="105"/>
      <c r="JD125" s="105"/>
      <c r="JE125" s="105"/>
      <c r="JF125" s="105"/>
      <c r="JG125" s="105"/>
      <c r="JH125" s="105"/>
      <c r="JI125" s="105"/>
      <c r="JJ125" s="105"/>
      <c r="JK125" s="105"/>
      <c r="JL125" s="105"/>
      <c r="JM125" s="105"/>
      <c r="JN125" s="105"/>
      <c r="JO125" s="105"/>
      <c r="JP125" s="105"/>
      <c r="JQ125" s="105"/>
      <c r="JR125" s="105"/>
      <c r="JS125" s="105"/>
      <c r="JT125" s="105"/>
      <c r="JU125" s="105"/>
      <c r="JV125" s="105"/>
      <c r="JW125" s="105"/>
      <c r="JX125" s="105"/>
      <c r="JY125" s="105"/>
      <c r="JZ125" s="105"/>
      <c r="KA125" s="105"/>
      <c r="KB125" s="105"/>
      <c r="KC125" s="105"/>
      <c r="KD125" s="105"/>
      <c r="KE125" s="105"/>
      <c r="KF125" s="105"/>
      <c r="KG125" s="105"/>
      <c r="KH125" s="105"/>
      <c r="KI125" s="105"/>
      <c r="KJ125" s="105"/>
      <c r="KK125" s="105"/>
      <c r="KL125" s="105"/>
      <c r="KM125" s="105"/>
      <c r="KN125" s="105"/>
      <c r="KO125" s="105"/>
      <c r="KP125" s="105"/>
    </row>
    <row r="126" spans="1:308">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c r="DG126" s="105"/>
      <c r="DH126" s="105"/>
      <c r="DI126" s="105"/>
      <c r="DJ126" s="105"/>
      <c r="DK126" s="105"/>
      <c r="DL126" s="105"/>
      <c r="DM126" s="105"/>
      <c r="DN126" s="105"/>
      <c r="DO126" s="105"/>
      <c r="DP126" s="105"/>
      <c r="DQ126" s="105"/>
      <c r="DR126" s="105"/>
      <c r="DS126" s="105"/>
      <c r="DT126" s="105"/>
      <c r="DU126" s="105"/>
      <c r="DV126" s="105"/>
      <c r="DW126" s="105"/>
      <c r="DX126" s="105"/>
      <c r="DY126" s="105"/>
      <c r="DZ126" s="105"/>
      <c r="EA126" s="105"/>
      <c r="EB126" s="105"/>
      <c r="EC126" s="105"/>
      <c r="ED126" s="105"/>
      <c r="EE126" s="105"/>
      <c r="EF126" s="105"/>
      <c r="EG126" s="105"/>
      <c r="EH126" s="105"/>
      <c r="EI126" s="105"/>
      <c r="EJ126" s="105"/>
      <c r="EK126" s="105"/>
      <c r="EL126" s="105"/>
      <c r="EM126" s="105"/>
      <c r="EN126" s="105"/>
      <c r="EO126" s="105"/>
      <c r="EP126" s="105"/>
      <c r="EQ126" s="105"/>
      <c r="ER126" s="105"/>
      <c r="ES126" s="105"/>
      <c r="ET126" s="105"/>
      <c r="EU126" s="105"/>
      <c r="EV126" s="105"/>
      <c r="EW126" s="105"/>
      <c r="EX126" s="105"/>
      <c r="EY126" s="105"/>
      <c r="EZ126" s="105"/>
      <c r="FA126" s="105"/>
      <c r="FB126" s="105"/>
      <c r="FC126" s="105"/>
      <c r="FD126" s="105"/>
      <c r="FE126" s="105"/>
      <c r="FF126" s="105"/>
      <c r="FG126" s="105"/>
      <c r="FH126" s="105"/>
      <c r="FI126" s="105"/>
      <c r="FJ126" s="105"/>
      <c r="FK126" s="105"/>
      <c r="FL126" s="105"/>
      <c r="FM126" s="105"/>
      <c r="FN126" s="105"/>
      <c r="FO126" s="105"/>
      <c r="FP126" s="105"/>
      <c r="FQ126" s="105"/>
      <c r="FR126" s="105"/>
      <c r="FS126" s="105"/>
      <c r="FT126" s="105"/>
      <c r="FU126" s="105"/>
      <c r="FV126" s="105"/>
      <c r="FW126" s="105"/>
      <c r="FX126" s="105"/>
      <c r="FY126" s="105"/>
      <c r="FZ126" s="105"/>
      <c r="GA126" s="105"/>
      <c r="GB126" s="105"/>
      <c r="GC126" s="105"/>
      <c r="GD126" s="105"/>
      <c r="GE126" s="105"/>
      <c r="GF126" s="105"/>
      <c r="GG126" s="105"/>
      <c r="GH126" s="105"/>
      <c r="GI126" s="105"/>
      <c r="GJ126" s="105"/>
      <c r="GK126" s="105"/>
      <c r="GL126" s="105"/>
      <c r="GM126" s="105"/>
      <c r="GN126" s="105"/>
      <c r="GO126" s="105"/>
      <c r="GP126" s="105"/>
      <c r="GQ126" s="105"/>
      <c r="GR126" s="105"/>
      <c r="GS126" s="105"/>
      <c r="GT126" s="105"/>
      <c r="GU126" s="105"/>
      <c r="GV126" s="105"/>
      <c r="GW126" s="105"/>
      <c r="GX126" s="105"/>
      <c r="GY126" s="105"/>
      <c r="GZ126" s="105"/>
      <c r="HA126" s="105"/>
      <c r="HB126" s="105"/>
      <c r="HC126" s="105"/>
      <c r="HD126" s="105"/>
      <c r="HE126" s="105"/>
      <c r="HF126" s="105"/>
      <c r="HG126" s="105"/>
      <c r="HH126" s="105"/>
      <c r="HI126" s="105"/>
      <c r="HJ126" s="105"/>
      <c r="HK126" s="105"/>
      <c r="HL126" s="105"/>
      <c r="HM126" s="105"/>
      <c r="HN126" s="105"/>
      <c r="HO126" s="105"/>
      <c r="HP126" s="105"/>
      <c r="HQ126" s="105"/>
      <c r="HR126" s="105"/>
      <c r="HS126" s="105"/>
      <c r="HT126" s="105"/>
      <c r="HU126" s="105"/>
      <c r="HV126" s="105"/>
      <c r="HW126" s="105"/>
      <c r="HX126" s="105"/>
      <c r="HY126" s="105"/>
      <c r="HZ126" s="105"/>
      <c r="IA126" s="105"/>
      <c r="IB126" s="105"/>
      <c r="IC126" s="105"/>
      <c r="ID126" s="105"/>
      <c r="IE126" s="105"/>
      <c r="IF126" s="105"/>
      <c r="IG126" s="105"/>
      <c r="IH126" s="105"/>
      <c r="II126" s="105"/>
      <c r="IJ126" s="105"/>
      <c r="IK126" s="105"/>
      <c r="IL126" s="105"/>
      <c r="IM126" s="105"/>
      <c r="IN126" s="105"/>
      <c r="IO126" s="105"/>
      <c r="IP126" s="105"/>
      <c r="IQ126" s="105"/>
      <c r="IR126" s="105"/>
      <c r="IS126" s="105"/>
      <c r="IT126" s="105"/>
      <c r="IU126" s="105"/>
      <c r="IV126" s="105"/>
      <c r="IW126" s="105"/>
      <c r="IX126" s="105"/>
      <c r="IY126" s="105"/>
      <c r="IZ126" s="105"/>
      <c r="JA126" s="105"/>
      <c r="JB126" s="105"/>
      <c r="JC126" s="105"/>
      <c r="JD126" s="105"/>
      <c r="JE126" s="105"/>
      <c r="JF126" s="105"/>
      <c r="JG126" s="105"/>
      <c r="JH126" s="105"/>
      <c r="JI126" s="105"/>
      <c r="JJ126" s="105"/>
      <c r="JK126" s="105"/>
      <c r="JL126" s="105"/>
      <c r="JM126" s="105"/>
      <c r="JN126" s="105"/>
      <c r="JO126" s="105"/>
      <c r="JP126" s="105"/>
      <c r="JQ126" s="105"/>
      <c r="JR126" s="105"/>
      <c r="JS126" s="105"/>
      <c r="JT126" s="105"/>
      <c r="JU126" s="105"/>
      <c r="JV126" s="105"/>
      <c r="JW126" s="105"/>
      <c r="JX126" s="105"/>
      <c r="JY126" s="105"/>
      <c r="JZ126" s="105"/>
      <c r="KA126" s="105"/>
      <c r="KB126" s="105"/>
      <c r="KC126" s="105"/>
      <c r="KD126" s="105"/>
      <c r="KE126" s="105"/>
      <c r="KF126" s="105"/>
      <c r="KG126" s="105"/>
      <c r="KH126" s="105"/>
      <c r="KI126" s="105"/>
      <c r="KJ126" s="105"/>
      <c r="KK126" s="105"/>
      <c r="KL126" s="105"/>
      <c r="KM126" s="105"/>
      <c r="KN126" s="105"/>
      <c r="KO126" s="105"/>
      <c r="KP126" s="105"/>
    </row>
    <row r="127" spans="1:308">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c r="DG127" s="105"/>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c r="GF127" s="105"/>
      <c r="GG127" s="105"/>
      <c r="GH127" s="105"/>
      <c r="GI127" s="105"/>
      <c r="GJ127" s="105"/>
      <c r="GK127" s="105"/>
      <c r="GL127" s="105"/>
      <c r="GM127" s="105"/>
      <c r="GN127" s="105"/>
      <c r="GO127" s="105"/>
      <c r="GP127" s="105"/>
      <c r="GQ127" s="105"/>
      <c r="GR127" s="105"/>
      <c r="GS127" s="105"/>
      <c r="GT127" s="105"/>
      <c r="GU127" s="105"/>
      <c r="GV127" s="105"/>
      <c r="GW127" s="105"/>
      <c r="GX127" s="105"/>
      <c r="GY127" s="105"/>
      <c r="GZ127" s="105"/>
      <c r="HA127" s="105"/>
      <c r="HB127" s="105"/>
      <c r="HC127" s="105"/>
      <c r="HD127" s="105"/>
      <c r="HE127" s="105"/>
      <c r="HF127" s="105"/>
      <c r="HG127" s="105"/>
      <c r="HH127" s="105"/>
      <c r="HI127" s="105"/>
      <c r="HJ127" s="105"/>
      <c r="HK127" s="105"/>
      <c r="HL127" s="105"/>
      <c r="HM127" s="105"/>
      <c r="HN127" s="105"/>
      <c r="HO127" s="105"/>
      <c r="HP127" s="105"/>
      <c r="HQ127" s="105"/>
      <c r="HR127" s="105"/>
      <c r="HS127" s="105"/>
      <c r="HT127" s="105"/>
      <c r="HU127" s="105"/>
      <c r="HV127" s="105"/>
      <c r="HW127" s="105"/>
      <c r="HX127" s="105"/>
      <c r="HY127" s="105"/>
      <c r="HZ127" s="105"/>
      <c r="IA127" s="105"/>
      <c r="IB127" s="105"/>
      <c r="IC127" s="105"/>
      <c r="ID127" s="105"/>
      <c r="IE127" s="105"/>
      <c r="IF127" s="105"/>
      <c r="IG127" s="105"/>
      <c r="IH127" s="105"/>
      <c r="II127" s="105"/>
      <c r="IJ127" s="105"/>
      <c r="IK127" s="105"/>
      <c r="IL127" s="105"/>
      <c r="IM127" s="105"/>
      <c r="IN127" s="105"/>
      <c r="IO127" s="105"/>
      <c r="IP127" s="105"/>
      <c r="IQ127" s="105"/>
      <c r="IR127" s="105"/>
      <c r="IS127" s="105"/>
      <c r="IT127" s="105"/>
      <c r="IU127" s="105"/>
      <c r="IV127" s="105"/>
      <c r="IW127" s="105"/>
      <c r="IX127" s="105"/>
      <c r="IY127" s="105"/>
      <c r="IZ127" s="105"/>
      <c r="JA127" s="105"/>
      <c r="JB127" s="105"/>
      <c r="JC127" s="105"/>
      <c r="JD127" s="105"/>
      <c r="JE127" s="105"/>
      <c r="JF127" s="105"/>
      <c r="JG127" s="105"/>
      <c r="JH127" s="105"/>
      <c r="JI127" s="105"/>
      <c r="JJ127" s="105"/>
      <c r="JK127" s="105"/>
      <c r="JL127" s="105"/>
      <c r="JM127" s="105"/>
      <c r="JN127" s="105"/>
      <c r="JO127" s="105"/>
      <c r="JP127" s="105"/>
      <c r="JQ127" s="105"/>
      <c r="JR127" s="105"/>
      <c r="JS127" s="105"/>
      <c r="JT127" s="105"/>
      <c r="JU127" s="105"/>
      <c r="JV127" s="105"/>
      <c r="JW127" s="105"/>
      <c r="JX127" s="105"/>
      <c r="JY127" s="105"/>
      <c r="JZ127" s="105"/>
      <c r="KA127" s="105"/>
      <c r="KB127" s="105"/>
      <c r="KC127" s="105"/>
      <c r="KD127" s="105"/>
      <c r="KE127" s="105"/>
      <c r="KF127" s="105"/>
      <c r="KG127" s="105"/>
      <c r="KH127" s="105"/>
      <c r="KI127" s="105"/>
      <c r="KJ127" s="105"/>
      <c r="KK127" s="105"/>
      <c r="KL127" s="105"/>
      <c r="KM127" s="105"/>
      <c r="KN127" s="105"/>
      <c r="KO127" s="105"/>
      <c r="KP127" s="105"/>
    </row>
    <row r="128" spans="1:308">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c r="DG128" s="105"/>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c r="GF128" s="105"/>
      <c r="GG128" s="105"/>
      <c r="GH128" s="105"/>
      <c r="GI128" s="105"/>
      <c r="GJ128" s="105"/>
      <c r="GK128" s="105"/>
      <c r="GL128" s="105"/>
      <c r="GM128" s="105"/>
      <c r="GN128" s="105"/>
      <c r="GO128" s="105"/>
      <c r="GP128" s="105"/>
      <c r="GQ128" s="105"/>
      <c r="GR128" s="105"/>
      <c r="GS128" s="105"/>
      <c r="GT128" s="105"/>
      <c r="GU128" s="105"/>
      <c r="GV128" s="105"/>
      <c r="GW128" s="105"/>
      <c r="GX128" s="105"/>
      <c r="GY128" s="105"/>
      <c r="GZ128" s="105"/>
      <c r="HA128" s="105"/>
      <c r="HB128" s="105"/>
      <c r="HC128" s="105"/>
      <c r="HD128" s="105"/>
      <c r="HE128" s="105"/>
      <c r="HF128" s="105"/>
      <c r="HG128" s="105"/>
      <c r="HH128" s="105"/>
      <c r="HI128" s="105"/>
      <c r="HJ128" s="105"/>
      <c r="HK128" s="105"/>
      <c r="HL128" s="105"/>
      <c r="HM128" s="105"/>
      <c r="HN128" s="105"/>
      <c r="HO128" s="105"/>
      <c r="HP128" s="105"/>
      <c r="HQ128" s="105"/>
      <c r="HR128" s="105"/>
      <c r="HS128" s="105"/>
      <c r="HT128" s="105"/>
      <c r="HU128" s="105"/>
      <c r="HV128" s="105"/>
      <c r="HW128" s="105"/>
      <c r="HX128" s="105"/>
      <c r="HY128" s="105"/>
      <c r="HZ128" s="105"/>
      <c r="IA128" s="105"/>
      <c r="IB128" s="105"/>
      <c r="IC128" s="105"/>
      <c r="ID128" s="105"/>
      <c r="IE128" s="105"/>
      <c r="IF128" s="105"/>
      <c r="IG128" s="105"/>
      <c r="IH128" s="105"/>
      <c r="II128" s="105"/>
      <c r="IJ128" s="105"/>
      <c r="IK128" s="105"/>
      <c r="IL128" s="105"/>
      <c r="IM128" s="105"/>
      <c r="IN128" s="105"/>
      <c r="IO128" s="105"/>
      <c r="IP128" s="105"/>
      <c r="IQ128" s="105"/>
      <c r="IR128" s="105"/>
      <c r="IS128" s="105"/>
      <c r="IT128" s="105"/>
      <c r="IU128" s="105"/>
      <c r="IV128" s="105"/>
      <c r="IW128" s="105"/>
      <c r="IX128" s="105"/>
      <c r="IY128" s="105"/>
      <c r="IZ128" s="105"/>
      <c r="JA128" s="105"/>
      <c r="JB128" s="105"/>
      <c r="JC128" s="105"/>
      <c r="JD128" s="105"/>
      <c r="JE128" s="105"/>
      <c r="JF128" s="105"/>
      <c r="JG128" s="105"/>
      <c r="JH128" s="105"/>
      <c r="JI128" s="105"/>
      <c r="JJ128" s="105"/>
      <c r="JK128" s="105"/>
      <c r="JL128" s="105"/>
      <c r="JM128" s="105"/>
      <c r="JN128" s="105"/>
      <c r="JO128" s="105"/>
      <c r="JP128" s="105"/>
      <c r="JQ128" s="105"/>
      <c r="JR128" s="105"/>
      <c r="JS128" s="105"/>
      <c r="JT128" s="105"/>
      <c r="JU128" s="105"/>
      <c r="JV128" s="105"/>
      <c r="JW128" s="105"/>
      <c r="JX128" s="105"/>
      <c r="JY128" s="105"/>
      <c r="JZ128" s="105"/>
      <c r="KA128" s="105"/>
      <c r="KB128" s="105"/>
      <c r="KC128" s="105"/>
      <c r="KD128" s="105"/>
      <c r="KE128" s="105"/>
      <c r="KF128" s="105"/>
      <c r="KG128" s="105"/>
      <c r="KH128" s="105"/>
      <c r="KI128" s="105"/>
      <c r="KJ128" s="105"/>
      <c r="KK128" s="105"/>
      <c r="KL128" s="105"/>
      <c r="KM128" s="105"/>
      <c r="KN128" s="105"/>
      <c r="KO128" s="105"/>
      <c r="KP128" s="105"/>
    </row>
    <row r="129" spans="19:302">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c r="DG129" s="105"/>
      <c r="DH129" s="105"/>
      <c r="DI129" s="105"/>
      <c r="DJ129" s="105"/>
      <c r="DK129" s="105"/>
      <c r="DL129" s="105"/>
      <c r="DM129" s="105"/>
      <c r="DN129" s="105"/>
      <c r="DO129" s="105"/>
      <c r="DP129" s="105"/>
      <c r="DQ129" s="105"/>
      <c r="DR129" s="105"/>
      <c r="DS129" s="105"/>
      <c r="DT129" s="105"/>
      <c r="DU129" s="105"/>
      <c r="DV129" s="105"/>
      <c r="DW129" s="105"/>
      <c r="DX129" s="105"/>
      <c r="DY129" s="105"/>
      <c r="DZ129" s="105"/>
      <c r="EA129" s="105"/>
      <c r="EB129" s="105"/>
      <c r="EC129" s="105"/>
      <c r="ED129" s="105"/>
      <c r="EE129" s="105"/>
      <c r="EF129" s="105"/>
      <c r="EG129" s="105"/>
      <c r="EH129" s="105"/>
      <c r="EI129" s="105"/>
      <c r="EJ129" s="105"/>
      <c r="EK129" s="105"/>
      <c r="EL129" s="105"/>
      <c r="EM129" s="105"/>
      <c r="EN129" s="105"/>
      <c r="EO129" s="105"/>
      <c r="EP129" s="105"/>
      <c r="EQ129" s="105"/>
      <c r="ER129" s="105"/>
      <c r="ES129" s="105"/>
      <c r="ET129" s="105"/>
      <c r="EU129" s="105"/>
      <c r="EV129" s="105"/>
      <c r="EW129" s="105"/>
      <c r="EX129" s="105"/>
      <c r="EY129" s="105"/>
      <c r="EZ129" s="105"/>
      <c r="FA129" s="105"/>
      <c r="FB129" s="105"/>
      <c r="FC129" s="105"/>
      <c r="FD129" s="105"/>
      <c r="FE129" s="105"/>
      <c r="FF129" s="105"/>
      <c r="FG129" s="105"/>
      <c r="FH129" s="105"/>
      <c r="FI129" s="105"/>
      <c r="FJ129" s="105"/>
      <c r="FK129" s="105"/>
      <c r="FL129" s="105"/>
      <c r="FM129" s="105"/>
      <c r="FN129" s="105"/>
      <c r="FO129" s="105"/>
      <c r="FP129" s="105"/>
      <c r="FQ129" s="105"/>
      <c r="FR129" s="105"/>
      <c r="FS129" s="105"/>
      <c r="FT129" s="105"/>
      <c r="FU129" s="105"/>
      <c r="FV129" s="105"/>
      <c r="FW129" s="105"/>
      <c r="FX129" s="105"/>
      <c r="FY129" s="105"/>
      <c r="FZ129" s="105"/>
      <c r="GA129" s="105"/>
      <c r="GB129" s="105"/>
      <c r="GC129" s="105"/>
      <c r="GD129" s="105"/>
      <c r="GE129" s="105"/>
      <c r="GF129" s="105"/>
      <c r="GG129" s="105"/>
      <c r="GH129" s="105"/>
      <c r="GI129" s="105"/>
      <c r="GJ129" s="105"/>
      <c r="GK129" s="105"/>
      <c r="GL129" s="105"/>
      <c r="GM129" s="105"/>
      <c r="GN129" s="105"/>
      <c r="GO129" s="105"/>
      <c r="GP129" s="105"/>
      <c r="GQ129" s="105"/>
      <c r="GR129" s="105"/>
      <c r="GS129" s="105"/>
      <c r="GT129" s="105"/>
      <c r="GU129" s="105"/>
      <c r="GV129" s="105"/>
      <c r="GW129" s="105"/>
      <c r="GX129" s="105"/>
      <c r="GY129" s="105"/>
      <c r="GZ129" s="105"/>
      <c r="HA129" s="105"/>
      <c r="HB129" s="105"/>
      <c r="HC129" s="105"/>
      <c r="HD129" s="105"/>
      <c r="HE129" s="105"/>
      <c r="HF129" s="105"/>
      <c r="HG129" s="105"/>
      <c r="HH129" s="105"/>
      <c r="HI129" s="105"/>
      <c r="HJ129" s="105"/>
      <c r="HK129" s="105"/>
      <c r="HL129" s="105"/>
      <c r="HM129" s="105"/>
      <c r="HN129" s="105"/>
      <c r="HO129" s="105"/>
      <c r="HP129" s="105"/>
      <c r="HQ129" s="105"/>
      <c r="HR129" s="105"/>
      <c r="HS129" s="105"/>
      <c r="HT129" s="105"/>
      <c r="HU129" s="105"/>
      <c r="HV129" s="105"/>
      <c r="HW129" s="105"/>
      <c r="HX129" s="105"/>
      <c r="HY129" s="105"/>
      <c r="HZ129" s="105"/>
      <c r="IA129" s="105"/>
      <c r="IB129" s="105"/>
      <c r="IC129" s="105"/>
      <c r="ID129" s="105"/>
      <c r="IE129" s="105"/>
      <c r="IF129" s="105"/>
      <c r="IG129" s="105"/>
      <c r="IH129" s="105"/>
      <c r="II129" s="105"/>
      <c r="IJ129" s="105"/>
      <c r="IK129" s="105"/>
      <c r="IL129" s="105"/>
      <c r="IM129" s="105"/>
      <c r="IN129" s="105"/>
      <c r="IO129" s="105"/>
      <c r="IP129" s="105"/>
      <c r="IQ129" s="105"/>
      <c r="IR129" s="105"/>
      <c r="IS129" s="105"/>
      <c r="IT129" s="105"/>
      <c r="IU129" s="105"/>
      <c r="IV129" s="105"/>
      <c r="IW129" s="105"/>
      <c r="IX129" s="105"/>
      <c r="IY129" s="105"/>
      <c r="IZ129" s="105"/>
      <c r="JA129" s="105"/>
      <c r="JB129" s="105"/>
      <c r="JC129" s="105"/>
      <c r="JD129" s="105"/>
      <c r="JE129" s="105"/>
      <c r="JF129" s="105"/>
      <c r="JG129" s="105"/>
      <c r="JH129" s="105"/>
      <c r="JI129" s="105"/>
      <c r="JJ129" s="105"/>
      <c r="JK129" s="105"/>
      <c r="JL129" s="105"/>
      <c r="JM129" s="105"/>
      <c r="JN129" s="105"/>
      <c r="JO129" s="105"/>
      <c r="JP129" s="105"/>
      <c r="JQ129" s="105"/>
      <c r="JR129" s="105"/>
      <c r="JS129" s="105"/>
      <c r="JT129" s="105"/>
      <c r="JU129" s="105"/>
      <c r="JV129" s="105"/>
      <c r="JW129" s="105"/>
      <c r="JX129" s="105"/>
      <c r="JY129" s="105"/>
      <c r="JZ129" s="105"/>
      <c r="KA129" s="105"/>
      <c r="KB129" s="105"/>
      <c r="KC129" s="105"/>
      <c r="KD129" s="105"/>
      <c r="KE129" s="105"/>
      <c r="KF129" s="105"/>
      <c r="KG129" s="105"/>
      <c r="KH129" s="105"/>
      <c r="KI129" s="105"/>
      <c r="KJ129" s="105"/>
      <c r="KK129" s="105"/>
      <c r="KL129" s="105"/>
      <c r="KM129" s="105"/>
      <c r="KN129" s="105"/>
      <c r="KO129" s="105"/>
      <c r="KP129" s="105"/>
    </row>
    <row r="130" spans="19:302">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c r="DG130" s="105"/>
      <c r="DH130" s="105"/>
      <c r="DI130" s="105"/>
      <c r="DJ130" s="105"/>
      <c r="DK130" s="105"/>
      <c r="DL130" s="105"/>
      <c r="DM130" s="105"/>
      <c r="DN130" s="105"/>
      <c r="DO130" s="105"/>
      <c r="DP130" s="105"/>
      <c r="DQ130" s="105"/>
      <c r="DR130" s="105"/>
      <c r="DS130" s="105"/>
      <c r="DT130" s="105"/>
      <c r="DU130" s="105"/>
      <c r="DV130" s="105"/>
      <c r="DW130" s="105"/>
      <c r="DX130" s="105"/>
      <c r="DY130" s="105"/>
      <c r="DZ130" s="105"/>
      <c r="EA130" s="105"/>
      <c r="EB130" s="105"/>
      <c r="EC130" s="105"/>
      <c r="ED130" s="105"/>
      <c r="EE130" s="105"/>
      <c r="EF130" s="105"/>
      <c r="EG130" s="105"/>
      <c r="EH130" s="105"/>
      <c r="EI130" s="105"/>
      <c r="EJ130" s="105"/>
      <c r="EK130" s="105"/>
      <c r="EL130" s="105"/>
      <c r="EM130" s="105"/>
      <c r="EN130" s="105"/>
      <c r="EO130" s="105"/>
      <c r="EP130" s="105"/>
      <c r="EQ130" s="105"/>
      <c r="ER130" s="105"/>
      <c r="ES130" s="105"/>
      <c r="ET130" s="105"/>
      <c r="EU130" s="105"/>
      <c r="EV130" s="105"/>
      <c r="EW130" s="105"/>
      <c r="EX130" s="105"/>
      <c r="EY130" s="105"/>
      <c r="EZ130" s="105"/>
      <c r="FA130" s="105"/>
      <c r="FB130" s="105"/>
      <c r="FC130" s="105"/>
      <c r="FD130" s="105"/>
      <c r="FE130" s="105"/>
      <c r="FF130" s="105"/>
      <c r="FG130" s="105"/>
      <c r="FH130" s="105"/>
      <c r="FI130" s="105"/>
      <c r="FJ130" s="105"/>
      <c r="FK130" s="105"/>
      <c r="FL130" s="105"/>
      <c r="FM130" s="105"/>
      <c r="FN130" s="105"/>
      <c r="FO130" s="105"/>
      <c r="FP130" s="105"/>
      <c r="FQ130" s="105"/>
      <c r="FR130" s="105"/>
      <c r="FS130" s="105"/>
      <c r="FT130" s="105"/>
      <c r="FU130" s="105"/>
      <c r="FV130" s="105"/>
      <c r="FW130" s="105"/>
      <c r="FX130" s="105"/>
      <c r="FY130" s="105"/>
      <c r="FZ130" s="105"/>
      <c r="GA130" s="105"/>
      <c r="GB130" s="105"/>
      <c r="GC130" s="105"/>
      <c r="GD130" s="105"/>
      <c r="GE130" s="105"/>
      <c r="GF130" s="105"/>
      <c r="GG130" s="105"/>
      <c r="GH130" s="105"/>
      <c r="GI130" s="105"/>
      <c r="GJ130" s="105"/>
      <c r="GK130" s="105"/>
      <c r="GL130" s="105"/>
      <c r="GM130" s="105"/>
      <c r="GN130" s="105"/>
      <c r="GO130" s="105"/>
      <c r="GP130" s="105"/>
      <c r="GQ130" s="105"/>
      <c r="GR130" s="105"/>
      <c r="GS130" s="105"/>
      <c r="GT130" s="105"/>
      <c r="GU130" s="105"/>
      <c r="GV130" s="105"/>
      <c r="GW130" s="105"/>
      <c r="GX130" s="105"/>
      <c r="GY130" s="105"/>
      <c r="GZ130" s="105"/>
      <c r="HA130" s="105"/>
      <c r="HB130" s="105"/>
      <c r="HC130" s="105"/>
      <c r="HD130" s="105"/>
      <c r="HE130" s="105"/>
      <c r="HF130" s="105"/>
      <c r="HG130" s="105"/>
      <c r="HH130" s="105"/>
      <c r="HI130" s="105"/>
      <c r="HJ130" s="105"/>
      <c r="HK130" s="105"/>
      <c r="HL130" s="105"/>
      <c r="HM130" s="105"/>
      <c r="HN130" s="105"/>
      <c r="HO130" s="105"/>
      <c r="HP130" s="105"/>
      <c r="HQ130" s="105"/>
      <c r="HR130" s="105"/>
      <c r="HS130" s="105"/>
      <c r="HT130" s="105"/>
      <c r="HU130" s="105"/>
      <c r="HV130" s="105"/>
      <c r="HW130" s="105"/>
      <c r="HX130" s="105"/>
      <c r="HY130" s="105"/>
      <c r="HZ130" s="105"/>
      <c r="IA130" s="105"/>
      <c r="IB130" s="105"/>
      <c r="IC130" s="105"/>
      <c r="ID130" s="105"/>
      <c r="IE130" s="105"/>
      <c r="IF130" s="105"/>
      <c r="IG130" s="105"/>
      <c r="IH130" s="105"/>
      <c r="II130" s="105"/>
      <c r="IJ130" s="105"/>
      <c r="IK130" s="105"/>
      <c r="IL130" s="105"/>
      <c r="IM130" s="105"/>
      <c r="IN130" s="105"/>
      <c r="IO130" s="105"/>
      <c r="IP130" s="105"/>
      <c r="IQ130" s="105"/>
      <c r="IR130" s="105"/>
      <c r="IS130" s="105"/>
      <c r="IT130" s="105"/>
      <c r="IU130" s="105"/>
      <c r="IV130" s="105"/>
      <c r="IW130" s="105"/>
      <c r="IX130" s="105"/>
      <c r="IY130" s="105"/>
      <c r="IZ130" s="105"/>
      <c r="JA130" s="105"/>
      <c r="JB130" s="105"/>
      <c r="JC130" s="105"/>
      <c r="JD130" s="105"/>
      <c r="JE130" s="105"/>
      <c r="JF130" s="105"/>
      <c r="JG130" s="105"/>
      <c r="JH130" s="105"/>
      <c r="JI130" s="105"/>
      <c r="JJ130" s="105"/>
      <c r="JK130" s="105"/>
      <c r="JL130" s="105"/>
      <c r="JM130" s="105"/>
      <c r="JN130" s="105"/>
      <c r="JO130" s="105"/>
      <c r="JP130" s="105"/>
      <c r="JQ130" s="105"/>
      <c r="JR130" s="105"/>
      <c r="JS130" s="105"/>
      <c r="JT130" s="105"/>
      <c r="JU130" s="105"/>
      <c r="JV130" s="105"/>
      <c r="JW130" s="105"/>
      <c r="JX130" s="105"/>
      <c r="JY130" s="105"/>
      <c r="JZ130" s="105"/>
      <c r="KA130" s="105"/>
      <c r="KB130" s="105"/>
      <c r="KC130" s="105"/>
      <c r="KD130" s="105"/>
      <c r="KE130" s="105"/>
      <c r="KF130" s="105"/>
      <c r="KG130" s="105"/>
      <c r="KH130" s="105"/>
      <c r="KI130" s="105"/>
      <c r="KJ130" s="105"/>
      <c r="KK130" s="105"/>
      <c r="KL130" s="105"/>
      <c r="KM130" s="105"/>
      <c r="KN130" s="105"/>
      <c r="KO130" s="105"/>
      <c r="KP130" s="105"/>
    </row>
    <row r="131" spans="19:302">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c r="DG131" s="105"/>
      <c r="DH131" s="105"/>
      <c r="DI131" s="105"/>
      <c r="DJ131" s="105"/>
      <c r="DK131" s="105"/>
      <c r="DL131" s="105"/>
      <c r="DM131" s="105"/>
      <c r="DN131" s="105"/>
      <c r="DO131" s="105"/>
      <c r="DP131" s="105"/>
      <c r="DQ131" s="105"/>
      <c r="DR131" s="105"/>
      <c r="DS131" s="105"/>
      <c r="DT131" s="105"/>
      <c r="DU131" s="105"/>
      <c r="DV131" s="105"/>
      <c r="DW131" s="105"/>
      <c r="DX131" s="105"/>
      <c r="DY131" s="105"/>
      <c r="DZ131" s="105"/>
      <c r="EA131" s="105"/>
      <c r="EB131" s="105"/>
      <c r="EC131" s="105"/>
      <c r="ED131" s="105"/>
      <c r="EE131" s="105"/>
      <c r="EF131" s="105"/>
      <c r="EG131" s="105"/>
      <c r="EH131" s="105"/>
      <c r="EI131" s="105"/>
      <c r="EJ131" s="105"/>
      <c r="EK131" s="105"/>
      <c r="EL131" s="105"/>
      <c r="EM131" s="105"/>
      <c r="EN131" s="105"/>
      <c r="EO131" s="105"/>
      <c r="EP131" s="105"/>
      <c r="EQ131" s="105"/>
      <c r="ER131" s="105"/>
      <c r="ES131" s="105"/>
      <c r="ET131" s="105"/>
      <c r="EU131" s="105"/>
      <c r="EV131" s="105"/>
      <c r="EW131" s="105"/>
      <c r="EX131" s="105"/>
      <c r="EY131" s="105"/>
      <c r="EZ131" s="105"/>
      <c r="FA131" s="105"/>
      <c r="FB131" s="105"/>
      <c r="FC131" s="105"/>
      <c r="FD131" s="105"/>
      <c r="FE131" s="105"/>
      <c r="FF131" s="105"/>
      <c r="FG131" s="105"/>
      <c r="FH131" s="105"/>
      <c r="FI131" s="105"/>
      <c r="FJ131" s="105"/>
      <c r="FK131" s="105"/>
      <c r="FL131" s="105"/>
      <c r="FM131" s="105"/>
      <c r="FN131" s="105"/>
      <c r="FO131" s="105"/>
      <c r="FP131" s="105"/>
      <c r="FQ131" s="105"/>
      <c r="FR131" s="105"/>
      <c r="FS131" s="105"/>
      <c r="FT131" s="105"/>
      <c r="FU131" s="105"/>
      <c r="FV131" s="105"/>
      <c r="FW131" s="105"/>
      <c r="FX131" s="105"/>
      <c r="FY131" s="105"/>
      <c r="FZ131" s="105"/>
      <c r="GA131" s="105"/>
      <c r="GB131" s="105"/>
      <c r="GC131" s="105"/>
      <c r="GD131" s="105"/>
      <c r="GE131" s="105"/>
      <c r="GF131" s="105"/>
      <c r="GG131" s="105"/>
      <c r="GH131" s="105"/>
      <c r="GI131" s="105"/>
      <c r="GJ131" s="105"/>
      <c r="GK131" s="105"/>
      <c r="GL131" s="105"/>
      <c r="GM131" s="105"/>
      <c r="GN131" s="105"/>
      <c r="GO131" s="105"/>
      <c r="GP131" s="105"/>
      <c r="GQ131" s="105"/>
      <c r="GR131" s="105"/>
      <c r="GS131" s="105"/>
      <c r="GT131" s="105"/>
      <c r="GU131" s="105"/>
      <c r="GV131" s="105"/>
      <c r="GW131" s="105"/>
      <c r="GX131" s="105"/>
      <c r="GY131" s="105"/>
      <c r="GZ131" s="105"/>
      <c r="HA131" s="105"/>
      <c r="HB131" s="105"/>
      <c r="HC131" s="105"/>
      <c r="HD131" s="105"/>
      <c r="HE131" s="105"/>
      <c r="HF131" s="105"/>
      <c r="HG131" s="105"/>
      <c r="HH131" s="105"/>
      <c r="HI131" s="105"/>
      <c r="HJ131" s="105"/>
      <c r="HK131" s="105"/>
      <c r="HL131" s="105"/>
      <c r="HM131" s="105"/>
      <c r="HN131" s="105"/>
      <c r="HO131" s="105"/>
      <c r="HP131" s="105"/>
      <c r="HQ131" s="105"/>
      <c r="HR131" s="105"/>
      <c r="HS131" s="105"/>
      <c r="HT131" s="105"/>
      <c r="HU131" s="105"/>
      <c r="HV131" s="105"/>
      <c r="HW131" s="105"/>
      <c r="HX131" s="105"/>
      <c r="HY131" s="105"/>
      <c r="HZ131" s="105"/>
      <c r="IA131" s="105"/>
      <c r="IB131" s="105"/>
      <c r="IC131" s="105"/>
      <c r="ID131" s="105"/>
      <c r="IE131" s="105"/>
      <c r="IF131" s="105"/>
      <c r="IG131" s="105"/>
      <c r="IH131" s="105"/>
      <c r="II131" s="105"/>
      <c r="IJ131" s="105"/>
      <c r="IK131" s="105"/>
      <c r="IL131" s="105"/>
      <c r="IM131" s="105"/>
      <c r="IN131" s="105"/>
      <c r="IO131" s="105"/>
      <c r="IP131" s="105"/>
      <c r="IQ131" s="105"/>
      <c r="IR131" s="105"/>
      <c r="IS131" s="105"/>
      <c r="IT131" s="105"/>
      <c r="IU131" s="105"/>
      <c r="IV131" s="105"/>
      <c r="IW131" s="105"/>
      <c r="IX131" s="105"/>
      <c r="IY131" s="105"/>
      <c r="IZ131" s="105"/>
      <c r="JA131" s="105"/>
      <c r="JB131" s="105"/>
      <c r="JC131" s="105"/>
      <c r="JD131" s="105"/>
      <c r="JE131" s="105"/>
      <c r="JF131" s="105"/>
      <c r="JG131" s="105"/>
      <c r="JH131" s="105"/>
      <c r="JI131" s="105"/>
      <c r="JJ131" s="105"/>
      <c r="JK131" s="105"/>
      <c r="JL131" s="105"/>
      <c r="JM131" s="105"/>
      <c r="JN131" s="105"/>
      <c r="JO131" s="105"/>
      <c r="JP131" s="105"/>
      <c r="JQ131" s="105"/>
      <c r="JR131" s="105"/>
      <c r="JS131" s="105"/>
      <c r="JT131" s="105"/>
      <c r="JU131" s="105"/>
      <c r="JV131" s="105"/>
      <c r="JW131" s="105"/>
      <c r="JX131" s="105"/>
      <c r="JY131" s="105"/>
      <c r="JZ131" s="105"/>
      <c r="KA131" s="105"/>
      <c r="KB131" s="105"/>
      <c r="KC131" s="105"/>
      <c r="KD131" s="105"/>
      <c r="KE131" s="105"/>
      <c r="KF131" s="105"/>
      <c r="KG131" s="105"/>
      <c r="KH131" s="105"/>
      <c r="KI131" s="105"/>
      <c r="KJ131" s="105"/>
      <c r="KK131" s="105"/>
      <c r="KL131" s="105"/>
      <c r="KM131" s="105"/>
      <c r="KN131" s="105"/>
      <c r="KO131" s="105"/>
      <c r="KP131" s="105"/>
    </row>
    <row r="132" spans="19:302">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c r="DG132" s="105"/>
      <c r="DH132" s="105"/>
      <c r="DI132" s="105"/>
      <c r="DJ132" s="105"/>
      <c r="DK132" s="105"/>
      <c r="DL132" s="105"/>
      <c r="DM132" s="105"/>
      <c r="DN132" s="105"/>
      <c r="DO132" s="105"/>
      <c r="DP132" s="105"/>
      <c r="DQ132" s="105"/>
      <c r="DR132" s="105"/>
      <c r="DS132" s="105"/>
      <c r="DT132" s="105"/>
      <c r="DU132" s="105"/>
      <c r="DV132" s="105"/>
      <c r="DW132" s="105"/>
      <c r="DX132" s="105"/>
      <c r="DY132" s="105"/>
      <c r="DZ132" s="105"/>
      <c r="EA132" s="105"/>
      <c r="EB132" s="105"/>
      <c r="EC132" s="105"/>
      <c r="ED132" s="105"/>
      <c r="EE132" s="105"/>
      <c r="EF132" s="105"/>
      <c r="EG132" s="105"/>
      <c r="EH132" s="105"/>
      <c r="EI132" s="105"/>
      <c r="EJ132" s="105"/>
      <c r="EK132" s="105"/>
      <c r="EL132" s="105"/>
      <c r="EM132" s="105"/>
      <c r="EN132" s="105"/>
      <c r="EO132" s="105"/>
      <c r="EP132" s="105"/>
      <c r="EQ132" s="105"/>
      <c r="ER132" s="105"/>
      <c r="ES132" s="105"/>
      <c r="ET132" s="105"/>
      <c r="EU132" s="105"/>
      <c r="EV132" s="105"/>
      <c r="EW132" s="105"/>
      <c r="EX132" s="105"/>
      <c r="EY132" s="105"/>
      <c r="EZ132" s="105"/>
      <c r="FA132" s="105"/>
      <c r="FB132" s="105"/>
      <c r="FC132" s="105"/>
      <c r="FD132" s="105"/>
      <c r="FE132" s="105"/>
      <c r="FF132" s="105"/>
      <c r="FG132" s="105"/>
      <c r="FH132" s="105"/>
      <c r="FI132" s="105"/>
      <c r="FJ132" s="105"/>
      <c r="FK132" s="105"/>
      <c r="FL132" s="105"/>
      <c r="FM132" s="105"/>
      <c r="FN132" s="105"/>
      <c r="FO132" s="105"/>
      <c r="FP132" s="105"/>
      <c r="FQ132" s="105"/>
      <c r="FR132" s="105"/>
      <c r="FS132" s="105"/>
      <c r="FT132" s="105"/>
      <c r="FU132" s="105"/>
      <c r="FV132" s="105"/>
      <c r="FW132" s="105"/>
      <c r="FX132" s="105"/>
      <c r="FY132" s="105"/>
      <c r="FZ132" s="105"/>
      <c r="GA132" s="105"/>
      <c r="GB132" s="105"/>
      <c r="GC132" s="105"/>
      <c r="GD132" s="105"/>
      <c r="GE132" s="105"/>
      <c r="GF132" s="105"/>
      <c r="GG132" s="105"/>
      <c r="GH132" s="105"/>
      <c r="GI132" s="105"/>
      <c r="GJ132" s="105"/>
      <c r="GK132" s="105"/>
      <c r="GL132" s="105"/>
      <c r="GM132" s="105"/>
      <c r="GN132" s="105"/>
      <c r="GO132" s="105"/>
      <c r="GP132" s="105"/>
      <c r="GQ132" s="105"/>
      <c r="GR132" s="105"/>
      <c r="GS132" s="105"/>
      <c r="GT132" s="105"/>
      <c r="GU132" s="105"/>
      <c r="GV132" s="105"/>
      <c r="GW132" s="105"/>
      <c r="GX132" s="105"/>
      <c r="GY132" s="105"/>
      <c r="GZ132" s="105"/>
      <c r="HA132" s="105"/>
      <c r="HB132" s="105"/>
      <c r="HC132" s="105"/>
      <c r="HD132" s="105"/>
      <c r="HE132" s="105"/>
      <c r="HF132" s="105"/>
      <c r="HG132" s="105"/>
      <c r="HH132" s="105"/>
      <c r="HI132" s="105"/>
      <c r="HJ132" s="105"/>
      <c r="HK132" s="105"/>
      <c r="HL132" s="105"/>
      <c r="HM132" s="105"/>
      <c r="HN132" s="105"/>
      <c r="HO132" s="105"/>
      <c r="HP132" s="105"/>
      <c r="HQ132" s="105"/>
      <c r="HR132" s="105"/>
      <c r="HS132" s="105"/>
      <c r="HT132" s="105"/>
      <c r="HU132" s="105"/>
      <c r="HV132" s="105"/>
      <c r="HW132" s="105"/>
      <c r="HX132" s="105"/>
      <c r="HY132" s="105"/>
      <c r="HZ132" s="105"/>
      <c r="IA132" s="105"/>
      <c r="IB132" s="105"/>
      <c r="IC132" s="105"/>
      <c r="ID132" s="105"/>
      <c r="IE132" s="105"/>
      <c r="IF132" s="105"/>
      <c r="IG132" s="105"/>
      <c r="IH132" s="105"/>
      <c r="II132" s="105"/>
      <c r="IJ132" s="105"/>
      <c r="IK132" s="105"/>
      <c r="IL132" s="105"/>
      <c r="IM132" s="105"/>
      <c r="IN132" s="105"/>
      <c r="IO132" s="105"/>
      <c r="IP132" s="105"/>
      <c r="IQ132" s="105"/>
      <c r="IR132" s="105"/>
      <c r="IS132" s="105"/>
      <c r="IT132" s="105"/>
      <c r="IU132" s="105"/>
      <c r="IV132" s="105"/>
      <c r="IW132" s="105"/>
      <c r="IX132" s="105"/>
      <c r="IY132" s="105"/>
      <c r="IZ132" s="105"/>
      <c r="JA132" s="105"/>
      <c r="JB132" s="105"/>
      <c r="JC132" s="105"/>
      <c r="JD132" s="105"/>
      <c r="JE132" s="105"/>
      <c r="JF132" s="105"/>
      <c r="JG132" s="105"/>
      <c r="JH132" s="105"/>
      <c r="JI132" s="105"/>
      <c r="JJ132" s="105"/>
      <c r="JK132" s="105"/>
      <c r="JL132" s="105"/>
      <c r="JM132" s="105"/>
      <c r="JN132" s="105"/>
      <c r="JO132" s="105"/>
      <c r="JP132" s="105"/>
      <c r="JQ132" s="105"/>
      <c r="JR132" s="105"/>
      <c r="JS132" s="105"/>
      <c r="JT132" s="105"/>
      <c r="JU132" s="105"/>
      <c r="JV132" s="105"/>
      <c r="JW132" s="105"/>
      <c r="JX132" s="105"/>
      <c r="JY132" s="105"/>
      <c r="JZ132" s="105"/>
      <c r="KA132" s="105"/>
      <c r="KB132" s="105"/>
      <c r="KC132" s="105"/>
      <c r="KD132" s="105"/>
      <c r="KE132" s="105"/>
      <c r="KF132" s="105"/>
      <c r="KG132" s="105"/>
      <c r="KH132" s="105"/>
      <c r="KI132" s="105"/>
      <c r="KJ132" s="105"/>
      <c r="KK132" s="105"/>
      <c r="KL132" s="105"/>
      <c r="KM132" s="105"/>
      <c r="KN132" s="105"/>
      <c r="KO132" s="105"/>
      <c r="KP132" s="105"/>
    </row>
    <row r="133" spans="19:302">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c r="CX133" s="105"/>
      <c r="CY133" s="105"/>
      <c r="CZ133" s="105"/>
      <c r="DA133" s="105"/>
      <c r="DB133" s="105"/>
      <c r="DC133" s="105"/>
      <c r="DD133" s="105"/>
      <c r="DE133" s="105"/>
      <c r="DF133" s="105"/>
      <c r="DG133" s="105"/>
      <c r="DH133" s="105"/>
      <c r="DI133" s="105"/>
      <c r="DJ133" s="105"/>
      <c r="DK133" s="105"/>
      <c r="DL133" s="105"/>
      <c r="DM133" s="105"/>
      <c r="DN133" s="105"/>
      <c r="DO133" s="105"/>
      <c r="DP133" s="105"/>
      <c r="DQ133" s="105"/>
      <c r="DR133" s="105"/>
      <c r="DS133" s="105"/>
      <c r="DT133" s="105"/>
      <c r="DU133" s="105"/>
      <c r="DV133" s="105"/>
      <c r="DW133" s="105"/>
      <c r="DX133" s="105"/>
      <c r="DY133" s="105"/>
      <c r="DZ133" s="105"/>
      <c r="EA133" s="105"/>
      <c r="EB133" s="105"/>
      <c r="EC133" s="105"/>
      <c r="ED133" s="105"/>
      <c r="EE133" s="105"/>
      <c r="EF133" s="105"/>
      <c r="EG133" s="105"/>
      <c r="EH133" s="105"/>
      <c r="EI133" s="105"/>
      <c r="EJ133" s="105"/>
      <c r="EK133" s="105"/>
      <c r="EL133" s="105"/>
      <c r="EM133" s="105"/>
      <c r="EN133" s="105"/>
      <c r="EO133" s="105"/>
      <c r="EP133" s="105"/>
      <c r="EQ133" s="105"/>
      <c r="ER133" s="105"/>
      <c r="ES133" s="105"/>
      <c r="ET133" s="105"/>
      <c r="EU133" s="105"/>
      <c r="EV133" s="105"/>
      <c r="EW133" s="105"/>
      <c r="EX133" s="105"/>
      <c r="EY133" s="105"/>
      <c r="EZ133" s="105"/>
      <c r="FA133" s="105"/>
      <c r="FB133" s="105"/>
      <c r="FC133" s="105"/>
      <c r="FD133" s="105"/>
      <c r="FE133" s="105"/>
      <c r="FF133" s="105"/>
      <c r="FG133" s="105"/>
      <c r="FH133" s="105"/>
      <c r="FI133" s="105"/>
      <c r="FJ133" s="105"/>
      <c r="FK133" s="105"/>
      <c r="FL133" s="105"/>
      <c r="FM133" s="105"/>
      <c r="FN133" s="105"/>
      <c r="FO133" s="105"/>
      <c r="FP133" s="105"/>
      <c r="FQ133" s="105"/>
      <c r="FR133" s="105"/>
      <c r="FS133" s="105"/>
      <c r="FT133" s="105"/>
      <c r="FU133" s="105"/>
      <c r="FV133" s="105"/>
      <c r="FW133" s="105"/>
      <c r="FX133" s="105"/>
      <c r="FY133" s="105"/>
      <c r="FZ133" s="105"/>
      <c r="GA133" s="105"/>
      <c r="GB133" s="105"/>
      <c r="GC133" s="105"/>
      <c r="GD133" s="105"/>
      <c r="GE133" s="105"/>
      <c r="GF133" s="105"/>
      <c r="GG133" s="105"/>
      <c r="GH133" s="105"/>
      <c r="GI133" s="105"/>
      <c r="GJ133" s="105"/>
      <c r="GK133" s="105"/>
      <c r="GL133" s="105"/>
      <c r="GM133" s="105"/>
      <c r="GN133" s="105"/>
      <c r="GO133" s="105"/>
      <c r="GP133" s="105"/>
      <c r="GQ133" s="105"/>
      <c r="GR133" s="105"/>
      <c r="GS133" s="105"/>
      <c r="GT133" s="105"/>
      <c r="GU133" s="105"/>
      <c r="GV133" s="105"/>
      <c r="GW133" s="105"/>
      <c r="GX133" s="105"/>
      <c r="GY133" s="105"/>
      <c r="GZ133" s="105"/>
      <c r="HA133" s="105"/>
      <c r="HB133" s="105"/>
      <c r="HC133" s="105"/>
      <c r="HD133" s="105"/>
      <c r="HE133" s="105"/>
      <c r="HF133" s="105"/>
      <c r="HG133" s="105"/>
      <c r="HH133" s="105"/>
      <c r="HI133" s="105"/>
      <c r="HJ133" s="105"/>
      <c r="HK133" s="105"/>
      <c r="HL133" s="105"/>
      <c r="HM133" s="105"/>
      <c r="HN133" s="105"/>
      <c r="HO133" s="105"/>
      <c r="HP133" s="105"/>
      <c r="HQ133" s="105"/>
      <c r="HR133" s="105"/>
      <c r="HS133" s="105"/>
      <c r="HT133" s="105"/>
      <c r="HU133" s="105"/>
      <c r="HV133" s="105"/>
      <c r="HW133" s="105"/>
      <c r="HX133" s="105"/>
      <c r="HY133" s="105"/>
      <c r="HZ133" s="105"/>
      <c r="IA133" s="105"/>
      <c r="IB133" s="105"/>
      <c r="IC133" s="105"/>
      <c r="ID133" s="105"/>
      <c r="IE133" s="105"/>
      <c r="IF133" s="105"/>
      <c r="IG133" s="105"/>
      <c r="IH133" s="105"/>
      <c r="II133" s="105"/>
      <c r="IJ133" s="105"/>
      <c r="IK133" s="105"/>
      <c r="IL133" s="105"/>
      <c r="IM133" s="105"/>
      <c r="IN133" s="105"/>
      <c r="IO133" s="105"/>
      <c r="IP133" s="105"/>
      <c r="IQ133" s="105"/>
      <c r="IR133" s="105"/>
      <c r="IS133" s="105"/>
      <c r="IT133" s="105"/>
      <c r="IU133" s="105"/>
      <c r="IV133" s="105"/>
      <c r="IW133" s="105"/>
      <c r="IX133" s="105"/>
      <c r="IY133" s="105"/>
      <c r="IZ133" s="105"/>
      <c r="JA133" s="105"/>
      <c r="JB133" s="105"/>
      <c r="JC133" s="105"/>
      <c r="JD133" s="105"/>
      <c r="JE133" s="105"/>
      <c r="JF133" s="105"/>
      <c r="JG133" s="105"/>
      <c r="JH133" s="105"/>
      <c r="JI133" s="105"/>
      <c r="JJ133" s="105"/>
      <c r="JK133" s="105"/>
      <c r="JL133" s="105"/>
      <c r="JM133" s="105"/>
      <c r="JN133" s="105"/>
      <c r="JO133" s="105"/>
      <c r="JP133" s="105"/>
      <c r="JQ133" s="105"/>
      <c r="JR133" s="105"/>
      <c r="JS133" s="105"/>
      <c r="JT133" s="105"/>
      <c r="JU133" s="105"/>
      <c r="JV133" s="105"/>
      <c r="JW133" s="105"/>
      <c r="JX133" s="105"/>
      <c r="JY133" s="105"/>
      <c r="JZ133" s="105"/>
      <c r="KA133" s="105"/>
      <c r="KB133" s="105"/>
      <c r="KC133" s="105"/>
      <c r="KD133" s="105"/>
      <c r="KE133" s="105"/>
      <c r="KF133" s="105"/>
      <c r="KG133" s="105"/>
      <c r="KH133" s="105"/>
      <c r="KI133" s="105"/>
      <c r="KJ133" s="105"/>
      <c r="KK133" s="105"/>
      <c r="KL133" s="105"/>
      <c r="KM133" s="105"/>
      <c r="KN133" s="105"/>
      <c r="KO133" s="105"/>
      <c r="KP133" s="105"/>
    </row>
    <row r="134" spans="19:302">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105"/>
      <c r="CY134" s="105"/>
      <c r="CZ134" s="105"/>
      <c r="DA134" s="105"/>
      <c r="DB134" s="105"/>
      <c r="DC134" s="105"/>
      <c r="DD134" s="105"/>
      <c r="DE134" s="105"/>
      <c r="DF134" s="105"/>
      <c r="DG134" s="105"/>
      <c r="DH134" s="105"/>
      <c r="DI134" s="105"/>
      <c r="DJ134" s="105"/>
      <c r="DK134" s="105"/>
      <c r="DL134" s="105"/>
      <c r="DM134" s="105"/>
      <c r="DN134" s="105"/>
      <c r="DO134" s="105"/>
      <c r="DP134" s="105"/>
      <c r="DQ134" s="105"/>
      <c r="DR134" s="105"/>
      <c r="DS134" s="105"/>
      <c r="DT134" s="105"/>
      <c r="DU134" s="105"/>
      <c r="DV134" s="105"/>
      <c r="DW134" s="105"/>
      <c r="DX134" s="105"/>
      <c r="DY134" s="105"/>
      <c r="DZ134" s="105"/>
      <c r="EA134" s="105"/>
      <c r="EB134" s="105"/>
      <c r="EC134" s="105"/>
      <c r="ED134" s="105"/>
      <c r="EE134" s="105"/>
      <c r="EF134" s="105"/>
      <c r="EG134" s="105"/>
      <c r="EH134" s="105"/>
      <c r="EI134" s="105"/>
      <c r="EJ134" s="105"/>
      <c r="EK134" s="105"/>
      <c r="EL134" s="105"/>
      <c r="EM134" s="105"/>
      <c r="EN134" s="105"/>
      <c r="EO134" s="105"/>
      <c r="EP134" s="105"/>
      <c r="EQ134" s="105"/>
      <c r="ER134" s="105"/>
      <c r="ES134" s="105"/>
      <c r="ET134" s="105"/>
      <c r="EU134" s="105"/>
      <c r="EV134" s="105"/>
      <c r="EW134" s="105"/>
      <c r="EX134" s="105"/>
      <c r="EY134" s="105"/>
      <c r="EZ134" s="105"/>
      <c r="FA134" s="105"/>
      <c r="FB134" s="105"/>
      <c r="FC134" s="105"/>
      <c r="FD134" s="105"/>
      <c r="FE134" s="105"/>
      <c r="FF134" s="105"/>
      <c r="FG134" s="105"/>
      <c r="FH134" s="105"/>
      <c r="FI134" s="105"/>
      <c r="FJ134" s="105"/>
      <c r="FK134" s="105"/>
      <c r="FL134" s="105"/>
      <c r="FM134" s="105"/>
      <c r="FN134" s="105"/>
      <c r="FO134" s="105"/>
      <c r="FP134" s="105"/>
      <c r="FQ134" s="105"/>
      <c r="FR134" s="105"/>
      <c r="FS134" s="105"/>
      <c r="FT134" s="105"/>
      <c r="FU134" s="105"/>
      <c r="FV134" s="105"/>
      <c r="FW134" s="105"/>
      <c r="FX134" s="105"/>
      <c r="FY134" s="105"/>
      <c r="FZ134" s="105"/>
      <c r="GA134" s="105"/>
      <c r="GB134" s="105"/>
      <c r="GC134" s="105"/>
      <c r="GD134" s="105"/>
      <c r="GE134" s="105"/>
      <c r="GF134" s="105"/>
      <c r="GG134" s="105"/>
      <c r="GH134" s="105"/>
      <c r="GI134" s="105"/>
      <c r="GJ134" s="105"/>
      <c r="GK134" s="105"/>
      <c r="GL134" s="105"/>
      <c r="GM134" s="105"/>
      <c r="GN134" s="105"/>
      <c r="GO134" s="105"/>
      <c r="GP134" s="105"/>
      <c r="GQ134" s="105"/>
      <c r="GR134" s="105"/>
      <c r="GS134" s="105"/>
      <c r="GT134" s="105"/>
      <c r="GU134" s="105"/>
      <c r="GV134" s="105"/>
      <c r="GW134" s="105"/>
      <c r="GX134" s="105"/>
      <c r="GY134" s="105"/>
      <c r="GZ134" s="105"/>
      <c r="HA134" s="105"/>
      <c r="HB134" s="105"/>
      <c r="HC134" s="105"/>
      <c r="HD134" s="105"/>
      <c r="HE134" s="105"/>
      <c r="HF134" s="105"/>
      <c r="HG134" s="105"/>
      <c r="HH134" s="105"/>
      <c r="HI134" s="105"/>
      <c r="HJ134" s="105"/>
      <c r="HK134" s="105"/>
      <c r="HL134" s="105"/>
      <c r="HM134" s="105"/>
      <c r="HN134" s="105"/>
      <c r="HO134" s="105"/>
      <c r="HP134" s="105"/>
      <c r="HQ134" s="105"/>
      <c r="HR134" s="105"/>
      <c r="HS134" s="105"/>
      <c r="HT134" s="105"/>
      <c r="HU134" s="105"/>
      <c r="HV134" s="105"/>
      <c r="HW134" s="105"/>
      <c r="HX134" s="105"/>
      <c r="HY134" s="105"/>
      <c r="HZ134" s="105"/>
      <c r="IA134" s="105"/>
      <c r="IB134" s="105"/>
      <c r="IC134" s="105"/>
      <c r="ID134" s="105"/>
      <c r="IE134" s="105"/>
      <c r="IF134" s="105"/>
      <c r="IG134" s="105"/>
      <c r="IH134" s="105"/>
      <c r="II134" s="105"/>
      <c r="IJ134" s="105"/>
      <c r="IK134" s="105"/>
      <c r="IL134" s="105"/>
      <c r="IM134" s="105"/>
      <c r="IN134" s="105"/>
      <c r="IO134" s="105"/>
      <c r="IP134" s="105"/>
      <c r="IQ134" s="105"/>
      <c r="IR134" s="105"/>
      <c r="IS134" s="105"/>
      <c r="IT134" s="105"/>
      <c r="IU134" s="105"/>
      <c r="IV134" s="105"/>
      <c r="IW134" s="105"/>
      <c r="IX134" s="105"/>
      <c r="IY134" s="105"/>
      <c r="IZ134" s="105"/>
      <c r="JA134" s="105"/>
      <c r="JB134" s="105"/>
      <c r="JC134" s="105"/>
      <c r="JD134" s="105"/>
      <c r="JE134" s="105"/>
      <c r="JF134" s="105"/>
      <c r="JG134" s="105"/>
      <c r="JH134" s="105"/>
      <c r="JI134" s="105"/>
      <c r="JJ134" s="105"/>
      <c r="JK134" s="105"/>
      <c r="JL134" s="105"/>
      <c r="JM134" s="105"/>
      <c r="JN134" s="105"/>
      <c r="JO134" s="105"/>
      <c r="JP134" s="105"/>
      <c r="JQ134" s="105"/>
      <c r="JR134" s="105"/>
      <c r="JS134" s="105"/>
      <c r="JT134" s="105"/>
      <c r="JU134" s="105"/>
      <c r="JV134" s="105"/>
      <c r="JW134" s="105"/>
      <c r="JX134" s="105"/>
      <c r="JY134" s="105"/>
      <c r="JZ134" s="105"/>
      <c r="KA134" s="105"/>
      <c r="KB134" s="105"/>
      <c r="KC134" s="105"/>
      <c r="KD134" s="105"/>
      <c r="KE134" s="105"/>
      <c r="KF134" s="105"/>
      <c r="KG134" s="105"/>
      <c r="KH134" s="105"/>
      <c r="KI134" s="105"/>
      <c r="KJ134" s="105"/>
      <c r="KK134" s="105"/>
      <c r="KL134" s="105"/>
      <c r="KM134" s="105"/>
      <c r="KN134" s="105"/>
      <c r="KO134" s="105"/>
      <c r="KP134" s="105"/>
    </row>
    <row r="135" spans="19:302">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105"/>
      <c r="CY135" s="105"/>
      <c r="CZ135" s="105"/>
      <c r="DA135" s="105"/>
      <c r="DB135" s="105"/>
      <c r="DC135" s="105"/>
      <c r="DD135" s="105"/>
      <c r="DE135" s="105"/>
      <c r="DF135" s="105"/>
      <c r="DG135" s="105"/>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c r="GF135" s="105"/>
      <c r="GG135" s="105"/>
      <c r="GH135" s="105"/>
      <c r="GI135" s="105"/>
      <c r="GJ135" s="105"/>
      <c r="GK135" s="105"/>
      <c r="GL135" s="105"/>
      <c r="GM135" s="105"/>
      <c r="GN135" s="105"/>
      <c r="GO135" s="105"/>
      <c r="GP135" s="105"/>
      <c r="GQ135" s="105"/>
      <c r="GR135" s="105"/>
      <c r="GS135" s="105"/>
      <c r="GT135" s="105"/>
      <c r="GU135" s="105"/>
      <c r="GV135" s="105"/>
      <c r="GW135" s="105"/>
      <c r="GX135" s="105"/>
      <c r="GY135" s="105"/>
      <c r="GZ135" s="105"/>
      <c r="HA135" s="105"/>
      <c r="HB135" s="105"/>
      <c r="HC135" s="105"/>
      <c r="HD135" s="105"/>
      <c r="HE135" s="105"/>
      <c r="HF135" s="105"/>
      <c r="HG135" s="105"/>
      <c r="HH135" s="105"/>
      <c r="HI135" s="105"/>
      <c r="HJ135" s="105"/>
      <c r="HK135" s="105"/>
      <c r="HL135" s="105"/>
      <c r="HM135" s="105"/>
      <c r="HN135" s="105"/>
      <c r="HO135" s="105"/>
      <c r="HP135" s="105"/>
      <c r="HQ135" s="105"/>
      <c r="HR135" s="105"/>
      <c r="HS135" s="105"/>
      <c r="HT135" s="105"/>
      <c r="HU135" s="105"/>
      <c r="HV135" s="105"/>
      <c r="HW135" s="105"/>
      <c r="HX135" s="105"/>
      <c r="HY135" s="105"/>
      <c r="HZ135" s="105"/>
      <c r="IA135" s="105"/>
      <c r="IB135" s="105"/>
      <c r="IC135" s="105"/>
      <c r="ID135" s="105"/>
      <c r="IE135" s="105"/>
      <c r="IF135" s="105"/>
      <c r="IG135" s="105"/>
      <c r="IH135" s="105"/>
      <c r="II135" s="105"/>
      <c r="IJ135" s="105"/>
      <c r="IK135" s="105"/>
      <c r="IL135" s="105"/>
      <c r="IM135" s="105"/>
      <c r="IN135" s="105"/>
      <c r="IO135" s="105"/>
      <c r="IP135" s="105"/>
      <c r="IQ135" s="105"/>
      <c r="IR135" s="105"/>
      <c r="IS135" s="105"/>
      <c r="IT135" s="105"/>
      <c r="IU135" s="105"/>
      <c r="IV135" s="105"/>
      <c r="IW135" s="105"/>
      <c r="IX135" s="105"/>
      <c r="IY135" s="105"/>
      <c r="IZ135" s="105"/>
      <c r="JA135" s="105"/>
      <c r="JB135" s="105"/>
      <c r="JC135" s="105"/>
      <c r="JD135" s="105"/>
      <c r="JE135" s="105"/>
      <c r="JF135" s="105"/>
      <c r="JG135" s="105"/>
      <c r="JH135" s="105"/>
      <c r="JI135" s="105"/>
      <c r="JJ135" s="105"/>
      <c r="JK135" s="105"/>
      <c r="JL135" s="105"/>
      <c r="JM135" s="105"/>
      <c r="JN135" s="105"/>
      <c r="JO135" s="105"/>
      <c r="JP135" s="105"/>
      <c r="JQ135" s="105"/>
      <c r="JR135" s="105"/>
      <c r="JS135" s="105"/>
      <c r="JT135" s="105"/>
      <c r="JU135" s="105"/>
      <c r="JV135" s="105"/>
      <c r="JW135" s="105"/>
      <c r="JX135" s="105"/>
      <c r="JY135" s="105"/>
      <c r="JZ135" s="105"/>
      <c r="KA135" s="105"/>
      <c r="KB135" s="105"/>
      <c r="KC135" s="105"/>
      <c r="KD135" s="105"/>
      <c r="KE135" s="105"/>
      <c r="KF135" s="105"/>
      <c r="KG135" s="105"/>
      <c r="KH135" s="105"/>
      <c r="KI135" s="105"/>
      <c r="KJ135" s="105"/>
      <c r="KK135" s="105"/>
      <c r="KL135" s="105"/>
      <c r="KM135" s="105"/>
      <c r="KN135" s="105"/>
      <c r="KO135" s="105"/>
      <c r="KP135" s="105"/>
    </row>
    <row r="136" spans="19:302">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105"/>
      <c r="CY136" s="105"/>
      <c r="CZ136" s="105"/>
      <c r="DA136" s="105"/>
      <c r="DB136" s="105"/>
      <c r="DC136" s="105"/>
      <c r="DD136" s="105"/>
      <c r="DE136" s="105"/>
      <c r="DF136" s="105"/>
      <c r="DG136" s="105"/>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c r="GF136" s="105"/>
      <c r="GG136" s="105"/>
      <c r="GH136" s="105"/>
      <c r="GI136" s="105"/>
      <c r="GJ136" s="105"/>
      <c r="GK136" s="105"/>
      <c r="GL136" s="105"/>
      <c r="GM136" s="105"/>
      <c r="GN136" s="105"/>
      <c r="GO136" s="105"/>
      <c r="GP136" s="105"/>
      <c r="GQ136" s="105"/>
      <c r="GR136" s="105"/>
      <c r="GS136" s="105"/>
      <c r="GT136" s="105"/>
      <c r="GU136" s="105"/>
      <c r="GV136" s="105"/>
      <c r="GW136" s="105"/>
      <c r="GX136" s="105"/>
      <c r="GY136" s="105"/>
      <c r="GZ136" s="105"/>
      <c r="HA136" s="105"/>
      <c r="HB136" s="105"/>
      <c r="HC136" s="105"/>
      <c r="HD136" s="105"/>
      <c r="HE136" s="105"/>
      <c r="HF136" s="105"/>
      <c r="HG136" s="105"/>
      <c r="HH136" s="105"/>
      <c r="HI136" s="105"/>
      <c r="HJ136" s="105"/>
      <c r="HK136" s="105"/>
      <c r="HL136" s="105"/>
      <c r="HM136" s="105"/>
      <c r="HN136" s="105"/>
      <c r="HO136" s="105"/>
      <c r="HP136" s="105"/>
      <c r="HQ136" s="105"/>
      <c r="HR136" s="105"/>
      <c r="HS136" s="105"/>
      <c r="HT136" s="105"/>
      <c r="HU136" s="105"/>
      <c r="HV136" s="105"/>
      <c r="HW136" s="105"/>
      <c r="HX136" s="105"/>
      <c r="HY136" s="105"/>
      <c r="HZ136" s="105"/>
      <c r="IA136" s="105"/>
      <c r="IB136" s="105"/>
      <c r="IC136" s="105"/>
      <c r="ID136" s="105"/>
      <c r="IE136" s="105"/>
      <c r="IF136" s="105"/>
      <c r="IG136" s="105"/>
      <c r="IH136" s="105"/>
      <c r="II136" s="105"/>
      <c r="IJ136" s="105"/>
      <c r="IK136" s="105"/>
      <c r="IL136" s="105"/>
      <c r="IM136" s="105"/>
      <c r="IN136" s="105"/>
      <c r="IO136" s="105"/>
      <c r="IP136" s="105"/>
      <c r="IQ136" s="105"/>
      <c r="IR136" s="105"/>
      <c r="IS136" s="105"/>
      <c r="IT136" s="105"/>
      <c r="IU136" s="105"/>
      <c r="IV136" s="105"/>
      <c r="IW136" s="105"/>
      <c r="IX136" s="105"/>
      <c r="IY136" s="105"/>
      <c r="IZ136" s="105"/>
      <c r="JA136" s="105"/>
      <c r="JB136" s="105"/>
      <c r="JC136" s="105"/>
      <c r="JD136" s="105"/>
      <c r="JE136" s="105"/>
      <c r="JF136" s="105"/>
      <c r="JG136" s="105"/>
      <c r="JH136" s="105"/>
      <c r="JI136" s="105"/>
      <c r="JJ136" s="105"/>
      <c r="JK136" s="105"/>
      <c r="JL136" s="105"/>
      <c r="JM136" s="105"/>
      <c r="JN136" s="105"/>
      <c r="JO136" s="105"/>
      <c r="JP136" s="105"/>
      <c r="JQ136" s="105"/>
      <c r="JR136" s="105"/>
      <c r="JS136" s="105"/>
      <c r="JT136" s="105"/>
      <c r="JU136" s="105"/>
      <c r="JV136" s="105"/>
      <c r="JW136" s="105"/>
      <c r="JX136" s="105"/>
      <c r="JY136" s="105"/>
      <c r="JZ136" s="105"/>
      <c r="KA136" s="105"/>
      <c r="KB136" s="105"/>
      <c r="KC136" s="105"/>
      <c r="KD136" s="105"/>
      <c r="KE136" s="105"/>
      <c r="KF136" s="105"/>
      <c r="KG136" s="105"/>
      <c r="KH136" s="105"/>
      <c r="KI136" s="105"/>
      <c r="KJ136" s="105"/>
      <c r="KK136" s="105"/>
      <c r="KL136" s="105"/>
      <c r="KM136" s="105"/>
      <c r="KN136" s="105"/>
      <c r="KO136" s="105"/>
      <c r="KP136" s="105"/>
    </row>
    <row r="137" spans="19:302">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c r="CX137" s="105"/>
      <c r="CY137" s="105"/>
      <c r="CZ137" s="105"/>
      <c r="DA137" s="105"/>
      <c r="DB137" s="105"/>
      <c r="DC137" s="105"/>
      <c r="DD137" s="105"/>
      <c r="DE137" s="105"/>
      <c r="DF137" s="105"/>
      <c r="DG137" s="105"/>
      <c r="DH137" s="105"/>
      <c r="DI137" s="105"/>
      <c r="DJ137" s="105"/>
      <c r="DK137" s="105"/>
      <c r="DL137" s="105"/>
      <c r="DM137" s="105"/>
      <c r="DN137" s="105"/>
      <c r="DO137" s="105"/>
      <c r="DP137" s="105"/>
      <c r="DQ137" s="105"/>
      <c r="DR137" s="105"/>
      <c r="DS137" s="105"/>
      <c r="DT137" s="105"/>
      <c r="DU137" s="105"/>
      <c r="DV137" s="105"/>
      <c r="DW137" s="105"/>
      <c r="DX137" s="105"/>
      <c r="DY137" s="105"/>
      <c r="DZ137" s="105"/>
      <c r="EA137" s="105"/>
      <c r="EB137" s="105"/>
      <c r="EC137" s="105"/>
      <c r="ED137" s="105"/>
      <c r="EE137" s="105"/>
      <c r="EF137" s="105"/>
      <c r="EG137" s="105"/>
      <c r="EH137" s="105"/>
      <c r="EI137" s="105"/>
      <c r="EJ137" s="105"/>
      <c r="EK137" s="105"/>
      <c r="EL137" s="105"/>
      <c r="EM137" s="105"/>
      <c r="EN137" s="105"/>
      <c r="EO137" s="105"/>
      <c r="EP137" s="105"/>
      <c r="EQ137" s="105"/>
      <c r="ER137" s="105"/>
      <c r="ES137" s="105"/>
      <c r="ET137" s="105"/>
      <c r="EU137" s="105"/>
      <c r="EV137" s="105"/>
      <c r="EW137" s="105"/>
      <c r="EX137" s="105"/>
      <c r="EY137" s="105"/>
      <c r="EZ137" s="105"/>
      <c r="FA137" s="105"/>
      <c r="FB137" s="105"/>
      <c r="FC137" s="105"/>
      <c r="FD137" s="105"/>
      <c r="FE137" s="105"/>
      <c r="FF137" s="105"/>
      <c r="FG137" s="105"/>
      <c r="FH137" s="105"/>
      <c r="FI137" s="105"/>
      <c r="FJ137" s="105"/>
      <c r="FK137" s="105"/>
      <c r="FL137" s="105"/>
      <c r="FM137" s="105"/>
      <c r="FN137" s="105"/>
      <c r="FO137" s="105"/>
      <c r="FP137" s="105"/>
      <c r="FQ137" s="105"/>
      <c r="FR137" s="105"/>
      <c r="FS137" s="105"/>
      <c r="FT137" s="105"/>
      <c r="FU137" s="105"/>
      <c r="FV137" s="105"/>
      <c r="FW137" s="105"/>
      <c r="FX137" s="105"/>
      <c r="FY137" s="105"/>
      <c r="FZ137" s="105"/>
      <c r="GA137" s="105"/>
      <c r="GB137" s="105"/>
      <c r="GC137" s="105"/>
      <c r="GD137" s="105"/>
      <c r="GE137" s="105"/>
      <c r="GF137" s="105"/>
      <c r="GG137" s="105"/>
      <c r="GH137" s="105"/>
      <c r="GI137" s="105"/>
      <c r="GJ137" s="105"/>
      <c r="GK137" s="105"/>
      <c r="GL137" s="105"/>
      <c r="GM137" s="105"/>
      <c r="GN137" s="105"/>
      <c r="GO137" s="105"/>
      <c r="GP137" s="105"/>
      <c r="GQ137" s="105"/>
      <c r="GR137" s="105"/>
      <c r="GS137" s="105"/>
      <c r="GT137" s="105"/>
      <c r="GU137" s="105"/>
      <c r="GV137" s="105"/>
      <c r="GW137" s="105"/>
      <c r="GX137" s="105"/>
      <c r="GY137" s="105"/>
      <c r="GZ137" s="105"/>
      <c r="HA137" s="105"/>
      <c r="HB137" s="105"/>
      <c r="HC137" s="105"/>
      <c r="HD137" s="105"/>
      <c r="HE137" s="105"/>
      <c r="HF137" s="105"/>
      <c r="HG137" s="105"/>
      <c r="HH137" s="105"/>
      <c r="HI137" s="105"/>
      <c r="HJ137" s="105"/>
      <c r="HK137" s="105"/>
      <c r="HL137" s="105"/>
      <c r="HM137" s="105"/>
      <c r="HN137" s="105"/>
      <c r="HO137" s="105"/>
      <c r="HP137" s="105"/>
      <c r="HQ137" s="105"/>
      <c r="HR137" s="105"/>
      <c r="HS137" s="105"/>
      <c r="HT137" s="105"/>
      <c r="HU137" s="105"/>
      <c r="HV137" s="105"/>
      <c r="HW137" s="105"/>
      <c r="HX137" s="105"/>
      <c r="HY137" s="105"/>
      <c r="HZ137" s="105"/>
      <c r="IA137" s="105"/>
      <c r="IB137" s="105"/>
      <c r="IC137" s="105"/>
      <c r="ID137" s="105"/>
      <c r="IE137" s="105"/>
      <c r="IF137" s="105"/>
      <c r="IG137" s="105"/>
      <c r="IH137" s="105"/>
      <c r="II137" s="105"/>
      <c r="IJ137" s="105"/>
      <c r="IK137" s="105"/>
      <c r="IL137" s="105"/>
      <c r="IM137" s="105"/>
      <c r="IN137" s="105"/>
      <c r="IO137" s="105"/>
      <c r="IP137" s="105"/>
      <c r="IQ137" s="105"/>
      <c r="IR137" s="105"/>
      <c r="IS137" s="105"/>
      <c r="IT137" s="105"/>
      <c r="IU137" s="105"/>
      <c r="IV137" s="105"/>
      <c r="IW137" s="105"/>
      <c r="IX137" s="105"/>
      <c r="IY137" s="105"/>
      <c r="IZ137" s="105"/>
      <c r="JA137" s="105"/>
      <c r="JB137" s="105"/>
      <c r="JC137" s="105"/>
      <c r="JD137" s="105"/>
      <c r="JE137" s="105"/>
      <c r="JF137" s="105"/>
      <c r="JG137" s="105"/>
      <c r="JH137" s="105"/>
      <c r="JI137" s="105"/>
      <c r="JJ137" s="105"/>
      <c r="JK137" s="105"/>
      <c r="JL137" s="105"/>
      <c r="JM137" s="105"/>
      <c r="JN137" s="105"/>
      <c r="JO137" s="105"/>
      <c r="JP137" s="105"/>
      <c r="JQ137" s="105"/>
      <c r="JR137" s="105"/>
      <c r="JS137" s="105"/>
      <c r="JT137" s="105"/>
      <c r="JU137" s="105"/>
      <c r="JV137" s="105"/>
      <c r="JW137" s="105"/>
      <c r="JX137" s="105"/>
      <c r="JY137" s="105"/>
      <c r="JZ137" s="105"/>
      <c r="KA137" s="105"/>
      <c r="KB137" s="105"/>
      <c r="KC137" s="105"/>
      <c r="KD137" s="105"/>
      <c r="KE137" s="105"/>
      <c r="KF137" s="105"/>
      <c r="KG137" s="105"/>
      <c r="KH137" s="105"/>
      <c r="KI137" s="105"/>
      <c r="KJ137" s="105"/>
      <c r="KK137" s="105"/>
      <c r="KL137" s="105"/>
      <c r="KM137" s="105"/>
      <c r="KN137" s="105"/>
      <c r="KO137" s="105"/>
      <c r="KP137" s="105"/>
    </row>
    <row r="138" spans="19:302">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c r="CX138" s="105"/>
      <c r="CY138" s="105"/>
      <c r="CZ138" s="105"/>
      <c r="DA138" s="105"/>
      <c r="DB138" s="105"/>
      <c r="DC138" s="105"/>
      <c r="DD138" s="105"/>
      <c r="DE138" s="105"/>
      <c r="DF138" s="105"/>
      <c r="DG138" s="105"/>
      <c r="DH138" s="105"/>
      <c r="DI138" s="105"/>
      <c r="DJ138" s="105"/>
      <c r="DK138" s="105"/>
      <c r="DL138" s="105"/>
      <c r="DM138" s="105"/>
      <c r="DN138" s="105"/>
      <c r="DO138" s="105"/>
      <c r="DP138" s="105"/>
      <c r="DQ138" s="105"/>
      <c r="DR138" s="105"/>
      <c r="DS138" s="105"/>
      <c r="DT138" s="105"/>
      <c r="DU138" s="105"/>
      <c r="DV138" s="105"/>
      <c r="DW138" s="105"/>
      <c r="DX138" s="105"/>
      <c r="DY138" s="105"/>
      <c r="DZ138" s="105"/>
      <c r="EA138" s="105"/>
      <c r="EB138" s="105"/>
      <c r="EC138" s="105"/>
      <c r="ED138" s="105"/>
      <c r="EE138" s="105"/>
      <c r="EF138" s="105"/>
      <c r="EG138" s="105"/>
      <c r="EH138" s="105"/>
      <c r="EI138" s="105"/>
      <c r="EJ138" s="105"/>
      <c r="EK138" s="105"/>
      <c r="EL138" s="105"/>
      <c r="EM138" s="105"/>
      <c r="EN138" s="105"/>
      <c r="EO138" s="105"/>
      <c r="EP138" s="105"/>
      <c r="EQ138" s="105"/>
      <c r="ER138" s="105"/>
      <c r="ES138" s="105"/>
      <c r="ET138" s="105"/>
      <c r="EU138" s="105"/>
      <c r="EV138" s="105"/>
      <c r="EW138" s="105"/>
      <c r="EX138" s="105"/>
      <c r="EY138" s="105"/>
      <c r="EZ138" s="105"/>
      <c r="FA138" s="105"/>
      <c r="FB138" s="105"/>
      <c r="FC138" s="105"/>
      <c r="FD138" s="105"/>
      <c r="FE138" s="105"/>
      <c r="FF138" s="105"/>
      <c r="FG138" s="105"/>
      <c r="FH138" s="105"/>
      <c r="FI138" s="105"/>
      <c r="FJ138" s="105"/>
      <c r="FK138" s="105"/>
      <c r="FL138" s="105"/>
      <c r="FM138" s="105"/>
      <c r="FN138" s="105"/>
      <c r="FO138" s="105"/>
      <c r="FP138" s="105"/>
      <c r="FQ138" s="105"/>
      <c r="FR138" s="105"/>
      <c r="FS138" s="105"/>
      <c r="FT138" s="105"/>
      <c r="FU138" s="105"/>
      <c r="FV138" s="105"/>
      <c r="FW138" s="105"/>
      <c r="FX138" s="105"/>
      <c r="FY138" s="105"/>
      <c r="FZ138" s="105"/>
      <c r="GA138" s="105"/>
      <c r="GB138" s="105"/>
      <c r="GC138" s="105"/>
      <c r="GD138" s="105"/>
      <c r="GE138" s="105"/>
      <c r="GF138" s="105"/>
      <c r="GG138" s="105"/>
      <c r="GH138" s="105"/>
      <c r="GI138" s="105"/>
      <c r="GJ138" s="105"/>
      <c r="GK138" s="105"/>
      <c r="GL138" s="105"/>
      <c r="GM138" s="105"/>
      <c r="GN138" s="105"/>
      <c r="GO138" s="105"/>
      <c r="GP138" s="105"/>
      <c r="GQ138" s="105"/>
      <c r="GR138" s="105"/>
      <c r="GS138" s="105"/>
      <c r="GT138" s="105"/>
      <c r="GU138" s="105"/>
      <c r="GV138" s="105"/>
      <c r="GW138" s="105"/>
      <c r="GX138" s="105"/>
      <c r="GY138" s="105"/>
      <c r="GZ138" s="105"/>
      <c r="HA138" s="105"/>
      <c r="HB138" s="105"/>
      <c r="HC138" s="105"/>
      <c r="HD138" s="105"/>
      <c r="HE138" s="105"/>
      <c r="HF138" s="105"/>
      <c r="HG138" s="105"/>
      <c r="HH138" s="105"/>
      <c r="HI138" s="105"/>
      <c r="HJ138" s="105"/>
      <c r="HK138" s="105"/>
      <c r="HL138" s="105"/>
      <c r="HM138" s="105"/>
      <c r="HN138" s="105"/>
      <c r="HO138" s="105"/>
      <c r="HP138" s="105"/>
      <c r="HQ138" s="105"/>
      <c r="HR138" s="105"/>
      <c r="HS138" s="105"/>
      <c r="HT138" s="105"/>
      <c r="HU138" s="105"/>
      <c r="HV138" s="105"/>
      <c r="HW138" s="105"/>
      <c r="HX138" s="105"/>
      <c r="HY138" s="105"/>
      <c r="HZ138" s="105"/>
      <c r="IA138" s="105"/>
      <c r="IB138" s="105"/>
      <c r="IC138" s="105"/>
      <c r="ID138" s="105"/>
      <c r="IE138" s="105"/>
      <c r="IF138" s="105"/>
      <c r="IG138" s="105"/>
      <c r="IH138" s="105"/>
      <c r="II138" s="105"/>
      <c r="IJ138" s="105"/>
      <c r="IK138" s="105"/>
      <c r="IL138" s="105"/>
      <c r="IM138" s="105"/>
      <c r="IN138" s="105"/>
      <c r="IO138" s="105"/>
      <c r="IP138" s="105"/>
      <c r="IQ138" s="105"/>
      <c r="IR138" s="105"/>
      <c r="IS138" s="105"/>
      <c r="IT138" s="105"/>
      <c r="IU138" s="105"/>
      <c r="IV138" s="105"/>
      <c r="IW138" s="105"/>
      <c r="IX138" s="105"/>
      <c r="IY138" s="105"/>
      <c r="IZ138" s="105"/>
      <c r="JA138" s="105"/>
      <c r="JB138" s="105"/>
      <c r="JC138" s="105"/>
      <c r="JD138" s="105"/>
      <c r="JE138" s="105"/>
      <c r="JF138" s="105"/>
      <c r="JG138" s="105"/>
      <c r="JH138" s="105"/>
      <c r="JI138" s="105"/>
      <c r="JJ138" s="105"/>
      <c r="JK138" s="105"/>
      <c r="JL138" s="105"/>
      <c r="JM138" s="105"/>
      <c r="JN138" s="105"/>
      <c r="JO138" s="105"/>
      <c r="JP138" s="105"/>
      <c r="JQ138" s="105"/>
      <c r="JR138" s="105"/>
      <c r="JS138" s="105"/>
      <c r="JT138" s="105"/>
      <c r="JU138" s="105"/>
      <c r="JV138" s="105"/>
      <c r="JW138" s="105"/>
      <c r="JX138" s="105"/>
      <c r="JY138" s="105"/>
      <c r="JZ138" s="105"/>
      <c r="KA138" s="105"/>
      <c r="KB138" s="105"/>
      <c r="KC138" s="105"/>
      <c r="KD138" s="105"/>
      <c r="KE138" s="105"/>
      <c r="KF138" s="105"/>
      <c r="KG138" s="105"/>
      <c r="KH138" s="105"/>
      <c r="KI138" s="105"/>
      <c r="KJ138" s="105"/>
      <c r="KK138" s="105"/>
      <c r="KL138" s="105"/>
      <c r="KM138" s="105"/>
      <c r="KN138" s="105"/>
      <c r="KO138" s="105"/>
      <c r="KP138" s="105"/>
    </row>
    <row r="139" spans="19:302">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c r="CX139" s="105"/>
      <c r="CY139" s="105"/>
      <c r="CZ139" s="105"/>
      <c r="DA139" s="105"/>
      <c r="DB139" s="105"/>
      <c r="DC139" s="105"/>
      <c r="DD139" s="105"/>
      <c r="DE139" s="105"/>
      <c r="DF139" s="105"/>
      <c r="DG139" s="105"/>
      <c r="DH139" s="105"/>
      <c r="DI139" s="105"/>
      <c r="DJ139" s="105"/>
      <c r="DK139" s="105"/>
      <c r="DL139" s="105"/>
      <c r="DM139" s="105"/>
      <c r="DN139" s="105"/>
      <c r="DO139" s="105"/>
      <c r="DP139" s="105"/>
      <c r="DQ139" s="105"/>
      <c r="DR139" s="105"/>
      <c r="DS139" s="105"/>
      <c r="DT139" s="105"/>
      <c r="DU139" s="105"/>
      <c r="DV139" s="105"/>
      <c r="DW139" s="105"/>
      <c r="DX139" s="105"/>
      <c r="DY139" s="105"/>
      <c r="DZ139" s="105"/>
      <c r="EA139" s="105"/>
      <c r="EB139" s="105"/>
      <c r="EC139" s="105"/>
      <c r="ED139" s="105"/>
      <c r="EE139" s="105"/>
      <c r="EF139" s="105"/>
      <c r="EG139" s="105"/>
      <c r="EH139" s="105"/>
      <c r="EI139" s="105"/>
      <c r="EJ139" s="105"/>
      <c r="EK139" s="105"/>
      <c r="EL139" s="105"/>
      <c r="EM139" s="105"/>
      <c r="EN139" s="105"/>
      <c r="EO139" s="105"/>
      <c r="EP139" s="105"/>
      <c r="EQ139" s="105"/>
      <c r="ER139" s="105"/>
      <c r="ES139" s="105"/>
      <c r="ET139" s="105"/>
      <c r="EU139" s="105"/>
      <c r="EV139" s="105"/>
      <c r="EW139" s="105"/>
      <c r="EX139" s="105"/>
      <c r="EY139" s="105"/>
      <c r="EZ139" s="105"/>
      <c r="FA139" s="105"/>
      <c r="FB139" s="105"/>
      <c r="FC139" s="105"/>
      <c r="FD139" s="105"/>
      <c r="FE139" s="105"/>
      <c r="FF139" s="105"/>
      <c r="FG139" s="105"/>
      <c r="FH139" s="105"/>
      <c r="FI139" s="105"/>
      <c r="FJ139" s="105"/>
      <c r="FK139" s="105"/>
      <c r="FL139" s="105"/>
      <c r="FM139" s="105"/>
      <c r="FN139" s="105"/>
      <c r="FO139" s="105"/>
      <c r="FP139" s="105"/>
      <c r="FQ139" s="105"/>
      <c r="FR139" s="105"/>
      <c r="FS139" s="105"/>
      <c r="FT139" s="105"/>
      <c r="FU139" s="105"/>
      <c r="FV139" s="105"/>
      <c r="FW139" s="105"/>
      <c r="FX139" s="105"/>
      <c r="FY139" s="105"/>
      <c r="FZ139" s="105"/>
      <c r="GA139" s="105"/>
      <c r="GB139" s="105"/>
      <c r="GC139" s="105"/>
      <c r="GD139" s="105"/>
      <c r="GE139" s="105"/>
      <c r="GF139" s="105"/>
      <c r="GG139" s="105"/>
      <c r="GH139" s="105"/>
      <c r="GI139" s="105"/>
      <c r="GJ139" s="105"/>
      <c r="GK139" s="105"/>
      <c r="GL139" s="105"/>
      <c r="GM139" s="105"/>
      <c r="GN139" s="105"/>
      <c r="GO139" s="105"/>
      <c r="GP139" s="105"/>
      <c r="GQ139" s="105"/>
      <c r="GR139" s="105"/>
      <c r="GS139" s="105"/>
      <c r="GT139" s="105"/>
      <c r="GU139" s="105"/>
      <c r="GV139" s="105"/>
      <c r="GW139" s="105"/>
      <c r="GX139" s="105"/>
      <c r="GY139" s="105"/>
      <c r="GZ139" s="105"/>
      <c r="HA139" s="105"/>
      <c r="HB139" s="105"/>
      <c r="HC139" s="105"/>
      <c r="HD139" s="105"/>
      <c r="HE139" s="105"/>
      <c r="HF139" s="105"/>
      <c r="HG139" s="105"/>
      <c r="HH139" s="105"/>
      <c r="HI139" s="105"/>
      <c r="HJ139" s="105"/>
      <c r="HK139" s="105"/>
      <c r="HL139" s="105"/>
      <c r="HM139" s="105"/>
      <c r="HN139" s="105"/>
      <c r="HO139" s="105"/>
      <c r="HP139" s="105"/>
      <c r="HQ139" s="105"/>
      <c r="HR139" s="105"/>
      <c r="HS139" s="105"/>
      <c r="HT139" s="105"/>
      <c r="HU139" s="105"/>
      <c r="HV139" s="105"/>
      <c r="HW139" s="105"/>
      <c r="HX139" s="105"/>
      <c r="HY139" s="105"/>
      <c r="HZ139" s="105"/>
      <c r="IA139" s="105"/>
      <c r="IB139" s="105"/>
      <c r="IC139" s="105"/>
      <c r="ID139" s="105"/>
      <c r="IE139" s="105"/>
      <c r="IF139" s="105"/>
      <c r="IG139" s="105"/>
      <c r="IH139" s="105"/>
      <c r="II139" s="105"/>
      <c r="IJ139" s="105"/>
      <c r="IK139" s="105"/>
      <c r="IL139" s="105"/>
      <c r="IM139" s="105"/>
      <c r="IN139" s="105"/>
      <c r="IO139" s="105"/>
      <c r="IP139" s="105"/>
      <c r="IQ139" s="105"/>
      <c r="IR139" s="105"/>
      <c r="IS139" s="105"/>
      <c r="IT139" s="105"/>
      <c r="IU139" s="105"/>
      <c r="IV139" s="105"/>
      <c r="IW139" s="105"/>
      <c r="IX139" s="105"/>
      <c r="IY139" s="105"/>
      <c r="IZ139" s="105"/>
      <c r="JA139" s="105"/>
      <c r="JB139" s="105"/>
      <c r="JC139" s="105"/>
      <c r="JD139" s="105"/>
      <c r="JE139" s="105"/>
      <c r="JF139" s="105"/>
      <c r="JG139" s="105"/>
      <c r="JH139" s="105"/>
      <c r="JI139" s="105"/>
      <c r="JJ139" s="105"/>
      <c r="JK139" s="105"/>
      <c r="JL139" s="105"/>
      <c r="JM139" s="105"/>
      <c r="JN139" s="105"/>
      <c r="JO139" s="105"/>
      <c r="JP139" s="105"/>
      <c r="JQ139" s="105"/>
      <c r="JR139" s="105"/>
      <c r="JS139" s="105"/>
      <c r="JT139" s="105"/>
      <c r="JU139" s="105"/>
      <c r="JV139" s="105"/>
      <c r="JW139" s="105"/>
      <c r="JX139" s="105"/>
      <c r="JY139" s="105"/>
      <c r="JZ139" s="105"/>
      <c r="KA139" s="105"/>
      <c r="KB139" s="105"/>
      <c r="KC139" s="105"/>
      <c r="KD139" s="105"/>
      <c r="KE139" s="105"/>
      <c r="KF139" s="105"/>
      <c r="KG139" s="105"/>
      <c r="KH139" s="105"/>
      <c r="KI139" s="105"/>
      <c r="KJ139" s="105"/>
      <c r="KK139" s="105"/>
      <c r="KL139" s="105"/>
      <c r="KM139" s="105"/>
      <c r="KN139" s="105"/>
      <c r="KO139" s="105"/>
      <c r="KP139" s="105"/>
    </row>
    <row r="140" spans="19:302">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c r="DG140" s="105"/>
      <c r="DH140" s="105"/>
      <c r="DI140" s="105"/>
      <c r="DJ140" s="105"/>
      <c r="DK140" s="105"/>
      <c r="DL140" s="105"/>
      <c r="DM140" s="105"/>
      <c r="DN140" s="105"/>
      <c r="DO140" s="105"/>
      <c r="DP140" s="105"/>
      <c r="DQ140" s="105"/>
      <c r="DR140" s="105"/>
      <c r="DS140" s="105"/>
      <c r="DT140" s="105"/>
      <c r="DU140" s="105"/>
      <c r="DV140" s="105"/>
      <c r="DW140" s="105"/>
      <c r="DX140" s="105"/>
      <c r="DY140" s="105"/>
      <c r="DZ140" s="105"/>
      <c r="EA140" s="105"/>
      <c r="EB140" s="105"/>
      <c r="EC140" s="105"/>
      <c r="ED140" s="105"/>
      <c r="EE140" s="105"/>
      <c r="EF140" s="105"/>
      <c r="EG140" s="105"/>
      <c r="EH140" s="105"/>
      <c r="EI140" s="105"/>
      <c r="EJ140" s="105"/>
      <c r="EK140" s="105"/>
      <c r="EL140" s="105"/>
      <c r="EM140" s="105"/>
      <c r="EN140" s="105"/>
      <c r="EO140" s="105"/>
      <c r="EP140" s="105"/>
      <c r="EQ140" s="105"/>
      <c r="ER140" s="105"/>
      <c r="ES140" s="105"/>
      <c r="ET140" s="105"/>
      <c r="EU140" s="105"/>
      <c r="EV140" s="105"/>
      <c r="EW140" s="105"/>
      <c r="EX140" s="105"/>
      <c r="EY140" s="105"/>
      <c r="EZ140" s="105"/>
      <c r="FA140" s="105"/>
      <c r="FB140" s="105"/>
      <c r="FC140" s="105"/>
      <c r="FD140" s="105"/>
      <c r="FE140" s="105"/>
      <c r="FF140" s="105"/>
      <c r="FG140" s="105"/>
      <c r="FH140" s="105"/>
      <c r="FI140" s="105"/>
      <c r="FJ140" s="105"/>
      <c r="FK140" s="105"/>
      <c r="FL140" s="105"/>
      <c r="FM140" s="105"/>
      <c r="FN140" s="105"/>
      <c r="FO140" s="105"/>
      <c r="FP140" s="105"/>
      <c r="FQ140" s="105"/>
      <c r="FR140" s="105"/>
      <c r="FS140" s="105"/>
      <c r="FT140" s="105"/>
      <c r="FU140" s="105"/>
      <c r="FV140" s="105"/>
      <c r="FW140" s="105"/>
      <c r="FX140" s="105"/>
      <c r="FY140" s="105"/>
      <c r="FZ140" s="105"/>
      <c r="GA140" s="105"/>
      <c r="GB140" s="105"/>
      <c r="GC140" s="105"/>
      <c r="GD140" s="105"/>
      <c r="GE140" s="105"/>
      <c r="GF140" s="105"/>
      <c r="GG140" s="105"/>
      <c r="GH140" s="105"/>
      <c r="GI140" s="105"/>
      <c r="GJ140" s="105"/>
      <c r="GK140" s="105"/>
      <c r="GL140" s="105"/>
      <c r="GM140" s="105"/>
      <c r="GN140" s="105"/>
      <c r="GO140" s="105"/>
      <c r="GP140" s="105"/>
      <c r="GQ140" s="105"/>
      <c r="GR140" s="105"/>
      <c r="GS140" s="105"/>
      <c r="GT140" s="105"/>
      <c r="GU140" s="105"/>
      <c r="GV140" s="105"/>
      <c r="GW140" s="105"/>
      <c r="GX140" s="105"/>
      <c r="GY140" s="105"/>
      <c r="GZ140" s="105"/>
      <c r="HA140" s="105"/>
      <c r="HB140" s="105"/>
      <c r="HC140" s="105"/>
      <c r="HD140" s="105"/>
      <c r="HE140" s="105"/>
      <c r="HF140" s="105"/>
      <c r="HG140" s="105"/>
      <c r="HH140" s="105"/>
      <c r="HI140" s="105"/>
      <c r="HJ140" s="105"/>
      <c r="HK140" s="105"/>
      <c r="HL140" s="105"/>
      <c r="HM140" s="105"/>
      <c r="HN140" s="105"/>
      <c r="HO140" s="105"/>
      <c r="HP140" s="105"/>
      <c r="HQ140" s="105"/>
      <c r="HR140" s="105"/>
      <c r="HS140" s="105"/>
      <c r="HT140" s="105"/>
      <c r="HU140" s="105"/>
      <c r="HV140" s="105"/>
      <c r="HW140" s="105"/>
      <c r="HX140" s="105"/>
      <c r="HY140" s="105"/>
      <c r="HZ140" s="105"/>
      <c r="IA140" s="105"/>
      <c r="IB140" s="105"/>
      <c r="IC140" s="105"/>
      <c r="ID140" s="105"/>
      <c r="IE140" s="105"/>
      <c r="IF140" s="105"/>
      <c r="IG140" s="105"/>
      <c r="IH140" s="105"/>
      <c r="II140" s="105"/>
      <c r="IJ140" s="105"/>
      <c r="IK140" s="105"/>
      <c r="IL140" s="105"/>
      <c r="IM140" s="105"/>
      <c r="IN140" s="105"/>
      <c r="IO140" s="105"/>
      <c r="IP140" s="105"/>
      <c r="IQ140" s="105"/>
      <c r="IR140" s="105"/>
      <c r="IS140" s="105"/>
      <c r="IT140" s="105"/>
      <c r="IU140" s="105"/>
      <c r="IV140" s="105"/>
      <c r="IW140" s="105"/>
      <c r="IX140" s="105"/>
      <c r="IY140" s="105"/>
      <c r="IZ140" s="105"/>
      <c r="JA140" s="105"/>
      <c r="JB140" s="105"/>
      <c r="JC140" s="105"/>
      <c r="JD140" s="105"/>
      <c r="JE140" s="105"/>
      <c r="JF140" s="105"/>
      <c r="JG140" s="105"/>
      <c r="JH140" s="105"/>
      <c r="JI140" s="105"/>
      <c r="JJ140" s="105"/>
      <c r="JK140" s="105"/>
      <c r="JL140" s="105"/>
      <c r="JM140" s="105"/>
      <c r="JN140" s="105"/>
      <c r="JO140" s="105"/>
      <c r="JP140" s="105"/>
      <c r="JQ140" s="105"/>
      <c r="JR140" s="105"/>
      <c r="JS140" s="105"/>
      <c r="JT140" s="105"/>
      <c r="JU140" s="105"/>
      <c r="JV140" s="105"/>
      <c r="JW140" s="105"/>
      <c r="JX140" s="105"/>
      <c r="JY140" s="105"/>
      <c r="JZ140" s="105"/>
      <c r="KA140" s="105"/>
      <c r="KB140" s="105"/>
      <c r="KC140" s="105"/>
      <c r="KD140" s="105"/>
      <c r="KE140" s="105"/>
      <c r="KF140" s="105"/>
      <c r="KG140" s="105"/>
      <c r="KH140" s="105"/>
      <c r="KI140" s="105"/>
      <c r="KJ140" s="105"/>
      <c r="KK140" s="105"/>
      <c r="KL140" s="105"/>
      <c r="KM140" s="105"/>
      <c r="KN140" s="105"/>
      <c r="KO140" s="105"/>
      <c r="KP140" s="105"/>
    </row>
    <row r="141" spans="19:302">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c r="DG141" s="105"/>
      <c r="DH141" s="105"/>
      <c r="DI141" s="105"/>
      <c r="DJ141" s="105"/>
      <c r="DK141" s="105"/>
      <c r="DL141" s="105"/>
      <c r="DM141" s="105"/>
      <c r="DN141" s="105"/>
      <c r="DO141" s="105"/>
      <c r="DP141" s="105"/>
      <c r="DQ141" s="105"/>
      <c r="DR141" s="105"/>
      <c r="DS141" s="105"/>
      <c r="DT141" s="105"/>
      <c r="DU141" s="105"/>
      <c r="DV141" s="105"/>
      <c r="DW141" s="105"/>
      <c r="DX141" s="105"/>
      <c r="DY141" s="105"/>
      <c r="DZ141" s="105"/>
      <c r="EA141" s="105"/>
      <c r="EB141" s="105"/>
      <c r="EC141" s="105"/>
      <c r="ED141" s="105"/>
      <c r="EE141" s="105"/>
      <c r="EF141" s="105"/>
      <c r="EG141" s="105"/>
      <c r="EH141" s="105"/>
      <c r="EI141" s="105"/>
      <c r="EJ141" s="105"/>
      <c r="EK141" s="105"/>
      <c r="EL141" s="105"/>
      <c r="EM141" s="105"/>
      <c r="EN141" s="105"/>
      <c r="EO141" s="105"/>
      <c r="EP141" s="105"/>
      <c r="EQ141" s="105"/>
      <c r="ER141" s="105"/>
      <c r="ES141" s="105"/>
      <c r="ET141" s="105"/>
      <c r="EU141" s="105"/>
      <c r="EV141" s="105"/>
      <c r="EW141" s="105"/>
      <c r="EX141" s="105"/>
      <c r="EY141" s="105"/>
      <c r="EZ141" s="105"/>
      <c r="FA141" s="105"/>
      <c r="FB141" s="105"/>
      <c r="FC141" s="105"/>
      <c r="FD141" s="105"/>
      <c r="FE141" s="105"/>
      <c r="FF141" s="105"/>
      <c r="FG141" s="105"/>
      <c r="FH141" s="105"/>
      <c r="FI141" s="105"/>
      <c r="FJ141" s="105"/>
      <c r="FK141" s="105"/>
      <c r="FL141" s="105"/>
      <c r="FM141" s="105"/>
      <c r="FN141" s="105"/>
      <c r="FO141" s="105"/>
      <c r="FP141" s="105"/>
      <c r="FQ141" s="105"/>
      <c r="FR141" s="105"/>
      <c r="FS141" s="105"/>
      <c r="FT141" s="105"/>
      <c r="FU141" s="105"/>
      <c r="FV141" s="105"/>
      <c r="FW141" s="105"/>
      <c r="FX141" s="105"/>
      <c r="FY141" s="105"/>
      <c r="FZ141" s="105"/>
      <c r="GA141" s="105"/>
      <c r="GB141" s="105"/>
      <c r="GC141" s="105"/>
      <c r="GD141" s="105"/>
      <c r="GE141" s="105"/>
      <c r="GF141" s="105"/>
      <c r="GG141" s="105"/>
      <c r="GH141" s="105"/>
      <c r="GI141" s="105"/>
      <c r="GJ141" s="105"/>
      <c r="GK141" s="105"/>
      <c r="GL141" s="105"/>
      <c r="GM141" s="105"/>
      <c r="GN141" s="105"/>
      <c r="GO141" s="105"/>
      <c r="GP141" s="105"/>
      <c r="GQ141" s="105"/>
      <c r="GR141" s="105"/>
      <c r="GS141" s="105"/>
      <c r="GT141" s="105"/>
      <c r="GU141" s="105"/>
      <c r="GV141" s="105"/>
      <c r="GW141" s="105"/>
      <c r="GX141" s="105"/>
      <c r="GY141" s="105"/>
      <c r="GZ141" s="105"/>
      <c r="HA141" s="105"/>
      <c r="HB141" s="105"/>
      <c r="HC141" s="105"/>
      <c r="HD141" s="105"/>
      <c r="HE141" s="105"/>
      <c r="HF141" s="105"/>
      <c r="HG141" s="105"/>
      <c r="HH141" s="105"/>
      <c r="HI141" s="105"/>
      <c r="HJ141" s="105"/>
      <c r="HK141" s="105"/>
      <c r="HL141" s="105"/>
      <c r="HM141" s="105"/>
      <c r="HN141" s="105"/>
      <c r="HO141" s="105"/>
      <c r="HP141" s="105"/>
      <c r="HQ141" s="105"/>
      <c r="HR141" s="105"/>
      <c r="HS141" s="105"/>
      <c r="HT141" s="105"/>
      <c r="HU141" s="105"/>
      <c r="HV141" s="105"/>
      <c r="HW141" s="105"/>
      <c r="HX141" s="105"/>
      <c r="HY141" s="105"/>
      <c r="HZ141" s="105"/>
      <c r="IA141" s="105"/>
      <c r="IB141" s="105"/>
      <c r="IC141" s="105"/>
      <c r="ID141" s="105"/>
      <c r="IE141" s="105"/>
      <c r="IF141" s="105"/>
      <c r="IG141" s="105"/>
      <c r="IH141" s="105"/>
      <c r="II141" s="105"/>
      <c r="IJ141" s="105"/>
      <c r="IK141" s="105"/>
      <c r="IL141" s="105"/>
      <c r="IM141" s="105"/>
      <c r="IN141" s="105"/>
      <c r="IO141" s="105"/>
      <c r="IP141" s="105"/>
      <c r="IQ141" s="105"/>
      <c r="IR141" s="105"/>
      <c r="IS141" s="105"/>
      <c r="IT141" s="105"/>
      <c r="IU141" s="105"/>
      <c r="IV141" s="105"/>
      <c r="IW141" s="105"/>
      <c r="IX141" s="105"/>
      <c r="IY141" s="105"/>
      <c r="IZ141" s="105"/>
      <c r="JA141" s="105"/>
      <c r="JB141" s="105"/>
      <c r="JC141" s="105"/>
      <c r="JD141" s="105"/>
      <c r="JE141" s="105"/>
      <c r="JF141" s="105"/>
      <c r="JG141" s="105"/>
      <c r="JH141" s="105"/>
      <c r="JI141" s="105"/>
      <c r="JJ141" s="105"/>
      <c r="JK141" s="105"/>
      <c r="JL141" s="105"/>
      <c r="JM141" s="105"/>
      <c r="JN141" s="105"/>
      <c r="JO141" s="105"/>
      <c r="JP141" s="105"/>
      <c r="JQ141" s="105"/>
      <c r="JR141" s="105"/>
      <c r="JS141" s="105"/>
      <c r="JT141" s="105"/>
      <c r="JU141" s="105"/>
      <c r="JV141" s="105"/>
      <c r="JW141" s="105"/>
      <c r="JX141" s="105"/>
      <c r="JY141" s="105"/>
      <c r="JZ141" s="105"/>
      <c r="KA141" s="105"/>
      <c r="KB141" s="105"/>
      <c r="KC141" s="105"/>
      <c r="KD141" s="105"/>
      <c r="KE141" s="105"/>
      <c r="KF141" s="105"/>
      <c r="KG141" s="105"/>
      <c r="KH141" s="105"/>
      <c r="KI141" s="105"/>
      <c r="KJ141" s="105"/>
      <c r="KK141" s="105"/>
      <c r="KL141" s="105"/>
      <c r="KM141" s="105"/>
      <c r="KN141" s="105"/>
      <c r="KO141" s="105"/>
      <c r="KP141" s="105"/>
    </row>
    <row r="142" spans="19:302">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c r="DN142" s="105"/>
      <c r="DO142" s="105"/>
      <c r="DP142" s="105"/>
      <c r="DQ142" s="105"/>
      <c r="DR142" s="105"/>
      <c r="DS142" s="105"/>
      <c r="DT142" s="105"/>
      <c r="DU142" s="105"/>
      <c r="DV142" s="105"/>
      <c r="DW142" s="105"/>
      <c r="DX142" s="105"/>
      <c r="DY142" s="105"/>
      <c r="DZ142" s="105"/>
      <c r="EA142" s="105"/>
      <c r="EB142" s="105"/>
      <c r="EC142" s="105"/>
      <c r="ED142" s="105"/>
      <c r="EE142" s="105"/>
      <c r="EF142" s="105"/>
      <c r="EG142" s="105"/>
      <c r="EH142" s="105"/>
      <c r="EI142" s="105"/>
      <c r="EJ142" s="105"/>
      <c r="EK142" s="105"/>
      <c r="EL142" s="105"/>
      <c r="EM142" s="105"/>
      <c r="EN142" s="105"/>
      <c r="EO142" s="105"/>
      <c r="EP142" s="105"/>
      <c r="EQ142" s="105"/>
      <c r="ER142" s="105"/>
      <c r="ES142" s="105"/>
      <c r="ET142" s="105"/>
      <c r="EU142" s="105"/>
      <c r="EV142" s="105"/>
      <c r="EW142" s="105"/>
      <c r="EX142" s="105"/>
      <c r="EY142" s="105"/>
      <c r="EZ142" s="105"/>
      <c r="FA142" s="105"/>
      <c r="FB142" s="105"/>
      <c r="FC142" s="105"/>
      <c r="FD142" s="105"/>
      <c r="FE142" s="105"/>
      <c r="FF142" s="105"/>
      <c r="FG142" s="105"/>
      <c r="FH142" s="105"/>
      <c r="FI142" s="105"/>
      <c r="FJ142" s="105"/>
      <c r="FK142" s="105"/>
      <c r="FL142" s="105"/>
      <c r="FM142" s="105"/>
      <c r="FN142" s="105"/>
      <c r="FO142" s="105"/>
      <c r="FP142" s="105"/>
      <c r="FQ142" s="105"/>
      <c r="FR142" s="105"/>
      <c r="FS142" s="105"/>
      <c r="FT142" s="105"/>
      <c r="FU142" s="105"/>
      <c r="FV142" s="105"/>
      <c r="FW142" s="105"/>
      <c r="FX142" s="105"/>
      <c r="FY142" s="105"/>
      <c r="FZ142" s="105"/>
      <c r="GA142" s="105"/>
      <c r="GB142" s="105"/>
      <c r="GC142" s="105"/>
      <c r="GD142" s="105"/>
      <c r="GE142" s="105"/>
      <c r="GF142" s="105"/>
      <c r="GG142" s="105"/>
      <c r="GH142" s="105"/>
      <c r="GI142" s="105"/>
      <c r="GJ142" s="105"/>
      <c r="GK142" s="105"/>
      <c r="GL142" s="105"/>
      <c r="GM142" s="105"/>
      <c r="GN142" s="105"/>
      <c r="GO142" s="105"/>
      <c r="GP142" s="105"/>
      <c r="GQ142" s="105"/>
      <c r="GR142" s="105"/>
      <c r="GS142" s="105"/>
      <c r="GT142" s="105"/>
      <c r="GU142" s="105"/>
      <c r="GV142" s="105"/>
      <c r="GW142" s="105"/>
      <c r="GX142" s="105"/>
      <c r="GY142" s="105"/>
      <c r="GZ142" s="105"/>
      <c r="HA142" s="105"/>
      <c r="HB142" s="105"/>
      <c r="HC142" s="105"/>
      <c r="HD142" s="105"/>
      <c r="HE142" s="105"/>
      <c r="HF142" s="105"/>
      <c r="HG142" s="105"/>
      <c r="HH142" s="105"/>
      <c r="HI142" s="105"/>
      <c r="HJ142" s="105"/>
      <c r="HK142" s="105"/>
      <c r="HL142" s="105"/>
      <c r="HM142" s="105"/>
      <c r="HN142" s="105"/>
      <c r="HO142" s="105"/>
      <c r="HP142" s="105"/>
      <c r="HQ142" s="105"/>
      <c r="HR142" s="105"/>
      <c r="HS142" s="105"/>
      <c r="HT142" s="105"/>
      <c r="HU142" s="105"/>
      <c r="HV142" s="105"/>
      <c r="HW142" s="105"/>
      <c r="HX142" s="105"/>
      <c r="HY142" s="105"/>
      <c r="HZ142" s="105"/>
      <c r="IA142" s="105"/>
      <c r="IB142" s="105"/>
      <c r="IC142" s="105"/>
      <c r="ID142" s="105"/>
      <c r="IE142" s="105"/>
      <c r="IF142" s="105"/>
      <c r="IG142" s="105"/>
      <c r="IH142" s="105"/>
      <c r="II142" s="105"/>
      <c r="IJ142" s="105"/>
      <c r="IK142" s="105"/>
      <c r="IL142" s="105"/>
      <c r="IM142" s="105"/>
      <c r="IN142" s="105"/>
      <c r="IO142" s="105"/>
      <c r="IP142" s="105"/>
      <c r="IQ142" s="105"/>
      <c r="IR142" s="105"/>
      <c r="IS142" s="105"/>
      <c r="IT142" s="105"/>
      <c r="IU142" s="105"/>
      <c r="IV142" s="105"/>
      <c r="IW142" s="105"/>
      <c r="IX142" s="105"/>
      <c r="IY142" s="105"/>
      <c r="IZ142" s="105"/>
      <c r="JA142" s="105"/>
      <c r="JB142" s="105"/>
      <c r="JC142" s="105"/>
      <c r="JD142" s="105"/>
      <c r="JE142" s="105"/>
      <c r="JF142" s="105"/>
      <c r="JG142" s="105"/>
      <c r="JH142" s="105"/>
      <c r="JI142" s="105"/>
      <c r="JJ142" s="105"/>
      <c r="JK142" s="105"/>
      <c r="JL142" s="105"/>
      <c r="JM142" s="105"/>
      <c r="JN142" s="105"/>
      <c r="JO142" s="105"/>
      <c r="JP142" s="105"/>
      <c r="JQ142" s="105"/>
      <c r="JR142" s="105"/>
      <c r="JS142" s="105"/>
      <c r="JT142" s="105"/>
      <c r="JU142" s="105"/>
      <c r="JV142" s="105"/>
      <c r="JW142" s="105"/>
      <c r="JX142" s="105"/>
      <c r="JY142" s="105"/>
      <c r="JZ142" s="105"/>
      <c r="KA142" s="105"/>
      <c r="KB142" s="105"/>
      <c r="KC142" s="105"/>
      <c r="KD142" s="105"/>
      <c r="KE142" s="105"/>
      <c r="KF142" s="105"/>
      <c r="KG142" s="105"/>
      <c r="KH142" s="105"/>
      <c r="KI142" s="105"/>
      <c r="KJ142" s="105"/>
      <c r="KK142" s="105"/>
      <c r="KL142" s="105"/>
      <c r="KM142" s="105"/>
      <c r="KN142" s="105"/>
      <c r="KO142" s="105"/>
      <c r="KP142" s="105"/>
    </row>
    <row r="143" spans="19:302">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c r="DG143" s="105"/>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c r="GF143" s="105"/>
      <c r="GG143" s="105"/>
      <c r="GH143" s="105"/>
      <c r="GI143" s="105"/>
      <c r="GJ143" s="105"/>
      <c r="GK143" s="105"/>
      <c r="GL143" s="105"/>
      <c r="GM143" s="105"/>
      <c r="GN143" s="105"/>
      <c r="GO143" s="105"/>
      <c r="GP143" s="105"/>
      <c r="GQ143" s="105"/>
      <c r="GR143" s="105"/>
      <c r="GS143" s="105"/>
      <c r="GT143" s="105"/>
      <c r="GU143" s="105"/>
      <c r="GV143" s="105"/>
      <c r="GW143" s="105"/>
      <c r="GX143" s="105"/>
      <c r="GY143" s="105"/>
      <c r="GZ143" s="105"/>
      <c r="HA143" s="105"/>
      <c r="HB143" s="105"/>
      <c r="HC143" s="105"/>
      <c r="HD143" s="105"/>
      <c r="HE143" s="105"/>
      <c r="HF143" s="105"/>
      <c r="HG143" s="105"/>
      <c r="HH143" s="105"/>
      <c r="HI143" s="105"/>
      <c r="HJ143" s="105"/>
      <c r="HK143" s="105"/>
      <c r="HL143" s="105"/>
      <c r="HM143" s="105"/>
      <c r="HN143" s="105"/>
      <c r="HO143" s="105"/>
      <c r="HP143" s="105"/>
      <c r="HQ143" s="105"/>
      <c r="HR143" s="105"/>
      <c r="HS143" s="105"/>
      <c r="HT143" s="105"/>
      <c r="HU143" s="105"/>
      <c r="HV143" s="105"/>
      <c r="HW143" s="105"/>
      <c r="HX143" s="105"/>
      <c r="HY143" s="105"/>
      <c r="HZ143" s="105"/>
      <c r="IA143" s="105"/>
      <c r="IB143" s="105"/>
      <c r="IC143" s="105"/>
      <c r="ID143" s="105"/>
      <c r="IE143" s="105"/>
      <c r="IF143" s="105"/>
      <c r="IG143" s="105"/>
      <c r="IH143" s="105"/>
      <c r="II143" s="105"/>
      <c r="IJ143" s="105"/>
      <c r="IK143" s="105"/>
      <c r="IL143" s="105"/>
      <c r="IM143" s="105"/>
      <c r="IN143" s="105"/>
      <c r="IO143" s="105"/>
      <c r="IP143" s="105"/>
      <c r="IQ143" s="105"/>
      <c r="IR143" s="105"/>
      <c r="IS143" s="105"/>
      <c r="IT143" s="105"/>
      <c r="IU143" s="105"/>
      <c r="IV143" s="105"/>
      <c r="IW143" s="105"/>
      <c r="IX143" s="105"/>
      <c r="IY143" s="105"/>
      <c r="IZ143" s="105"/>
      <c r="JA143" s="105"/>
      <c r="JB143" s="105"/>
      <c r="JC143" s="105"/>
      <c r="JD143" s="105"/>
      <c r="JE143" s="105"/>
      <c r="JF143" s="105"/>
      <c r="JG143" s="105"/>
      <c r="JH143" s="105"/>
      <c r="JI143" s="105"/>
      <c r="JJ143" s="105"/>
      <c r="JK143" s="105"/>
      <c r="JL143" s="105"/>
      <c r="JM143" s="105"/>
      <c r="JN143" s="105"/>
      <c r="JO143" s="105"/>
      <c r="JP143" s="105"/>
      <c r="JQ143" s="105"/>
      <c r="JR143" s="105"/>
      <c r="JS143" s="105"/>
      <c r="JT143" s="105"/>
      <c r="JU143" s="105"/>
      <c r="JV143" s="105"/>
      <c r="JW143" s="105"/>
      <c r="JX143" s="105"/>
      <c r="JY143" s="105"/>
      <c r="JZ143" s="105"/>
      <c r="KA143" s="105"/>
      <c r="KB143" s="105"/>
      <c r="KC143" s="105"/>
      <c r="KD143" s="105"/>
      <c r="KE143" s="105"/>
      <c r="KF143" s="105"/>
      <c r="KG143" s="105"/>
      <c r="KH143" s="105"/>
      <c r="KI143" s="105"/>
      <c r="KJ143" s="105"/>
      <c r="KK143" s="105"/>
      <c r="KL143" s="105"/>
      <c r="KM143" s="105"/>
      <c r="KN143" s="105"/>
      <c r="KO143" s="105"/>
      <c r="KP143" s="105"/>
    </row>
    <row r="144" spans="19:302">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c r="GF144" s="105"/>
      <c r="GG144" s="105"/>
      <c r="GH144" s="105"/>
      <c r="GI144" s="105"/>
      <c r="GJ144" s="105"/>
      <c r="GK144" s="105"/>
      <c r="GL144" s="105"/>
      <c r="GM144" s="105"/>
      <c r="GN144" s="105"/>
      <c r="GO144" s="105"/>
      <c r="GP144" s="105"/>
      <c r="GQ144" s="105"/>
      <c r="GR144" s="105"/>
      <c r="GS144" s="105"/>
      <c r="GT144" s="105"/>
      <c r="GU144" s="105"/>
      <c r="GV144" s="105"/>
      <c r="GW144" s="105"/>
      <c r="GX144" s="105"/>
      <c r="GY144" s="105"/>
      <c r="GZ144" s="105"/>
      <c r="HA144" s="105"/>
      <c r="HB144" s="105"/>
      <c r="HC144" s="105"/>
      <c r="HD144" s="105"/>
      <c r="HE144" s="105"/>
      <c r="HF144" s="105"/>
      <c r="HG144" s="105"/>
      <c r="HH144" s="105"/>
      <c r="HI144" s="105"/>
      <c r="HJ144" s="105"/>
      <c r="HK144" s="105"/>
      <c r="HL144" s="105"/>
      <c r="HM144" s="105"/>
      <c r="HN144" s="105"/>
      <c r="HO144" s="105"/>
      <c r="HP144" s="105"/>
      <c r="HQ144" s="105"/>
      <c r="HR144" s="105"/>
      <c r="HS144" s="105"/>
      <c r="HT144" s="105"/>
      <c r="HU144" s="105"/>
      <c r="HV144" s="105"/>
      <c r="HW144" s="105"/>
      <c r="HX144" s="105"/>
      <c r="HY144" s="105"/>
      <c r="HZ144" s="105"/>
      <c r="IA144" s="105"/>
      <c r="IB144" s="105"/>
      <c r="IC144" s="105"/>
      <c r="ID144" s="105"/>
      <c r="IE144" s="105"/>
      <c r="IF144" s="105"/>
      <c r="IG144" s="105"/>
      <c r="IH144" s="105"/>
      <c r="II144" s="105"/>
      <c r="IJ144" s="105"/>
      <c r="IK144" s="105"/>
      <c r="IL144" s="105"/>
      <c r="IM144" s="105"/>
      <c r="IN144" s="105"/>
      <c r="IO144" s="105"/>
      <c r="IP144" s="105"/>
      <c r="IQ144" s="105"/>
      <c r="IR144" s="105"/>
      <c r="IS144" s="105"/>
      <c r="IT144" s="105"/>
      <c r="IU144" s="105"/>
      <c r="IV144" s="105"/>
      <c r="IW144" s="105"/>
      <c r="IX144" s="105"/>
      <c r="IY144" s="105"/>
      <c r="IZ144" s="105"/>
      <c r="JA144" s="105"/>
      <c r="JB144" s="105"/>
      <c r="JC144" s="105"/>
      <c r="JD144" s="105"/>
      <c r="JE144" s="105"/>
      <c r="JF144" s="105"/>
      <c r="JG144" s="105"/>
      <c r="JH144" s="105"/>
      <c r="JI144" s="105"/>
      <c r="JJ144" s="105"/>
      <c r="JK144" s="105"/>
      <c r="JL144" s="105"/>
      <c r="JM144" s="105"/>
      <c r="JN144" s="105"/>
      <c r="JO144" s="105"/>
      <c r="JP144" s="105"/>
      <c r="JQ144" s="105"/>
      <c r="JR144" s="105"/>
      <c r="JS144" s="105"/>
      <c r="JT144" s="105"/>
      <c r="JU144" s="105"/>
      <c r="JV144" s="105"/>
      <c r="JW144" s="105"/>
      <c r="JX144" s="105"/>
      <c r="JY144" s="105"/>
      <c r="JZ144" s="105"/>
      <c r="KA144" s="105"/>
      <c r="KB144" s="105"/>
      <c r="KC144" s="105"/>
      <c r="KD144" s="105"/>
      <c r="KE144" s="105"/>
      <c r="KF144" s="105"/>
      <c r="KG144" s="105"/>
      <c r="KH144" s="105"/>
      <c r="KI144" s="105"/>
      <c r="KJ144" s="105"/>
      <c r="KK144" s="105"/>
      <c r="KL144" s="105"/>
      <c r="KM144" s="105"/>
      <c r="KN144" s="105"/>
      <c r="KO144" s="105"/>
      <c r="KP144" s="105"/>
    </row>
    <row r="145" spans="19:302">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c r="DP145" s="105"/>
      <c r="DQ145" s="105"/>
      <c r="DR145" s="105"/>
      <c r="DS145" s="105"/>
      <c r="DT145" s="105"/>
      <c r="DU145" s="105"/>
      <c r="DV145" s="105"/>
      <c r="DW145" s="105"/>
      <c r="DX145" s="105"/>
      <c r="DY145" s="105"/>
      <c r="DZ145" s="105"/>
      <c r="EA145" s="105"/>
      <c r="EB145" s="105"/>
      <c r="EC145" s="105"/>
      <c r="ED145" s="105"/>
      <c r="EE145" s="105"/>
      <c r="EF145" s="105"/>
      <c r="EG145" s="105"/>
      <c r="EH145" s="105"/>
      <c r="EI145" s="105"/>
      <c r="EJ145" s="105"/>
      <c r="EK145" s="105"/>
      <c r="EL145" s="105"/>
      <c r="EM145" s="105"/>
      <c r="EN145" s="105"/>
      <c r="EO145" s="105"/>
      <c r="EP145" s="105"/>
      <c r="EQ145" s="105"/>
      <c r="ER145" s="105"/>
      <c r="ES145" s="105"/>
      <c r="ET145" s="105"/>
      <c r="EU145" s="105"/>
      <c r="EV145" s="105"/>
      <c r="EW145" s="105"/>
      <c r="EX145" s="105"/>
      <c r="EY145" s="105"/>
      <c r="EZ145" s="105"/>
      <c r="FA145" s="105"/>
      <c r="FB145" s="105"/>
      <c r="FC145" s="105"/>
      <c r="FD145" s="105"/>
      <c r="FE145" s="105"/>
      <c r="FF145" s="105"/>
      <c r="FG145" s="105"/>
      <c r="FH145" s="105"/>
      <c r="FI145" s="105"/>
      <c r="FJ145" s="105"/>
      <c r="FK145" s="105"/>
      <c r="FL145" s="105"/>
      <c r="FM145" s="105"/>
      <c r="FN145" s="105"/>
      <c r="FO145" s="105"/>
      <c r="FP145" s="105"/>
      <c r="FQ145" s="105"/>
      <c r="FR145" s="105"/>
      <c r="FS145" s="105"/>
      <c r="FT145" s="105"/>
      <c r="FU145" s="105"/>
      <c r="FV145" s="105"/>
      <c r="FW145" s="105"/>
      <c r="FX145" s="105"/>
      <c r="FY145" s="105"/>
      <c r="FZ145" s="105"/>
      <c r="GA145" s="105"/>
      <c r="GB145" s="105"/>
      <c r="GC145" s="105"/>
      <c r="GD145" s="105"/>
      <c r="GE145" s="105"/>
      <c r="GF145" s="105"/>
      <c r="GG145" s="105"/>
      <c r="GH145" s="105"/>
      <c r="GI145" s="105"/>
      <c r="GJ145" s="105"/>
      <c r="GK145" s="105"/>
      <c r="GL145" s="105"/>
      <c r="GM145" s="105"/>
      <c r="GN145" s="105"/>
      <c r="GO145" s="105"/>
      <c r="GP145" s="105"/>
      <c r="GQ145" s="105"/>
      <c r="GR145" s="105"/>
      <c r="GS145" s="105"/>
      <c r="GT145" s="105"/>
      <c r="GU145" s="105"/>
      <c r="GV145" s="105"/>
      <c r="GW145" s="105"/>
      <c r="GX145" s="105"/>
      <c r="GY145" s="105"/>
      <c r="GZ145" s="105"/>
      <c r="HA145" s="105"/>
      <c r="HB145" s="105"/>
      <c r="HC145" s="105"/>
      <c r="HD145" s="105"/>
      <c r="HE145" s="105"/>
      <c r="HF145" s="105"/>
      <c r="HG145" s="105"/>
      <c r="HH145" s="105"/>
      <c r="HI145" s="105"/>
      <c r="HJ145" s="105"/>
      <c r="HK145" s="105"/>
      <c r="HL145" s="105"/>
      <c r="HM145" s="105"/>
      <c r="HN145" s="105"/>
      <c r="HO145" s="105"/>
      <c r="HP145" s="105"/>
      <c r="HQ145" s="105"/>
      <c r="HR145" s="105"/>
      <c r="HS145" s="105"/>
      <c r="HT145" s="105"/>
      <c r="HU145" s="105"/>
      <c r="HV145" s="105"/>
      <c r="HW145" s="105"/>
      <c r="HX145" s="105"/>
      <c r="HY145" s="105"/>
      <c r="HZ145" s="105"/>
      <c r="IA145" s="105"/>
      <c r="IB145" s="105"/>
      <c r="IC145" s="105"/>
      <c r="ID145" s="105"/>
      <c r="IE145" s="105"/>
      <c r="IF145" s="105"/>
      <c r="IG145" s="105"/>
      <c r="IH145" s="105"/>
      <c r="II145" s="105"/>
      <c r="IJ145" s="105"/>
      <c r="IK145" s="105"/>
      <c r="IL145" s="105"/>
      <c r="IM145" s="105"/>
      <c r="IN145" s="105"/>
      <c r="IO145" s="105"/>
      <c r="IP145" s="105"/>
      <c r="IQ145" s="105"/>
      <c r="IR145" s="105"/>
      <c r="IS145" s="105"/>
      <c r="IT145" s="105"/>
      <c r="IU145" s="105"/>
      <c r="IV145" s="105"/>
      <c r="IW145" s="105"/>
      <c r="IX145" s="105"/>
      <c r="IY145" s="105"/>
      <c r="IZ145" s="105"/>
      <c r="JA145" s="105"/>
      <c r="JB145" s="105"/>
      <c r="JC145" s="105"/>
      <c r="JD145" s="105"/>
      <c r="JE145" s="105"/>
      <c r="JF145" s="105"/>
      <c r="JG145" s="105"/>
      <c r="JH145" s="105"/>
      <c r="JI145" s="105"/>
      <c r="JJ145" s="105"/>
      <c r="JK145" s="105"/>
      <c r="JL145" s="105"/>
      <c r="JM145" s="105"/>
      <c r="JN145" s="105"/>
      <c r="JO145" s="105"/>
      <c r="JP145" s="105"/>
      <c r="JQ145" s="105"/>
      <c r="JR145" s="105"/>
      <c r="JS145" s="105"/>
      <c r="JT145" s="105"/>
      <c r="JU145" s="105"/>
      <c r="JV145" s="105"/>
      <c r="JW145" s="105"/>
      <c r="JX145" s="105"/>
      <c r="JY145" s="105"/>
      <c r="JZ145" s="105"/>
      <c r="KA145" s="105"/>
      <c r="KB145" s="105"/>
      <c r="KC145" s="105"/>
      <c r="KD145" s="105"/>
      <c r="KE145" s="105"/>
      <c r="KF145" s="105"/>
      <c r="KG145" s="105"/>
      <c r="KH145" s="105"/>
      <c r="KI145" s="105"/>
      <c r="KJ145" s="105"/>
      <c r="KK145" s="105"/>
      <c r="KL145" s="105"/>
      <c r="KM145" s="105"/>
      <c r="KN145" s="105"/>
      <c r="KO145" s="105"/>
      <c r="KP145" s="105"/>
    </row>
    <row r="146" spans="19:302">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c r="DP146" s="105"/>
      <c r="DQ146" s="105"/>
      <c r="DR146" s="105"/>
      <c r="DS146" s="105"/>
      <c r="DT146" s="105"/>
      <c r="DU146" s="105"/>
      <c r="DV146" s="105"/>
      <c r="DW146" s="105"/>
      <c r="DX146" s="105"/>
      <c r="DY146" s="105"/>
      <c r="DZ146" s="105"/>
      <c r="EA146" s="105"/>
      <c r="EB146" s="105"/>
      <c r="EC146" s="105"/>
      <c r="ED146" s="105"/>
      <c r="EE146" s="105"/>
      <c r="EF146" s="105"/>
      <c r="EG146" s="105"/>
      <c r="EH146" s="105"/>
      <c r="EI146" s="105"/>
      <c r="EJ146" s="105"/>
      <c r="EK146" s="105"/>
      <c r="EL146" s="105"/>
      <c r="EM146" s="105"/>
      <c r="EN146" s="105"/>
      <c r="EO146" s="105"/>
      <c r="EP146" s="105"/>
      <c r="EQ146" s="105"/>
      <c r="ER146" s="105"/>
      <c r="ES146" s="105"/>
      <c r="ET146" s="105"/>
      <c r="EU146" s="105"/>
      <c r="EV146" s="105"/>
      <c r="EW146" s="105"/>
      <c r="EX146" s="105"/>
      <c r="EY146" s="105"/>
      <c r="EZ146" s="105"/>
      <c r="FA146" s="105"/>
      <c r="FB146" s="105"/>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105"/>
      <c r="GM146" s="105"/>
      <c r="GN146" s="105"/>
      <c r="GO146" s="105"/>
      <c r="GP146" s="105"/>
      <c r="GQ146" s="105"/>
      <c r="GR146" s="105"/>
      <c r="GS146" s="105"/>
      <c r="GT146" s="105"/>
      <c r="GU146" s="105"/>
      <c r="GV146" s="105"/>
      <c r="GW146" s="105"/>
      <c r="GX146" s="105"/>
      <c r="GY146" s="105"/>
      <c r="GZ146" s="105"/>
      <c r="HA146" s="105"/>
      <c r="HB146" s="105"/>
      <c r="HC146" s="105"/>
      <c r="HD146" s="105"/>
      <c r="HE146" s="105"/>
      <c r="HF146" s="105"/>
      <c r="HG146" s="105"/>
      <c r="HH146" s="105"/>
      <c r="HI146" s="105"/>
      <c r="HJ146" s="105"/>
      <c r="HK146" s="105"/>
      <c r="HL146" s="105"/>
      <c r="HM146" s="105"/>
      <c r="HN146" s="105"/>
      <c r="HO146" s="105"/>
      <c r="HP146" s="105"/>
      <c r="HQ146" s="105"/>
      <c r="HR146" s="105"/>
      <c r="HS146" s="105"/>
      <c r="HT146" s="105"/>
      <c r="HU146" s="105"/>
      <c r="HV146" s="105"/>
      <c r="HW146" s="105"/>
      <c r="HX146" s="105"/>
      <c r="HY146" s="105"/>
      <c r="HZ146" s="105"/>
      <c r="IA146" s="105"/>
      <c r="IB146" s="105"/>
      <c r="IC146" s="105"/>
      <c r="ID146" s="105"/>
      <c r="IE146" s="105"/>
      <c r="IF146" s="105"/>
      <c r="IG146" s="105"/>
      <c r="IH146" s="105"/>
      <c r="II146" s="105"/>
      <c r="IJ146" s="105"/>
      <c r="IK146" s="105"/>
      <c r="IL146" s="105"/>
      <c r="IM146" s="105"/>
      <c r="IN146" s="105"/>
      <c r="IO146" s="105"/>
      <c r="IP146" s="105"/>
      <c r="IQ146" s="105"/>
      <c r="IR146" s="105"/>
      <c r="IS146" s="105"/>
      <c r="IT146" s="105"/>
      <c r="IU146" s="105"/>
      <c r="IV146" s="105"/>
      <c r="IW146" s="105"/>
      <c r="IX146" s="105"/>
      <c r="IY146" s="105"/>
      <c r="IZ146" s="105"/>
      <c r="JA146" s="105"/>
      <c r="JB146" s="105"/>
      <c r="JC146" s="105"/>
      <c r="JD146" s="105"/>
      <c r="JE146" s="105"/>
      <c r="JF146" s="105"/>
      <c r="JG146" s="105"/>
      <c r="JH146" s="105"/>
      <c r="JI146" s="105"/>
      <c r="JJ146" s="105"/>
      <c r="JK146" s="105"/>
      <c r="JL146" s="105"/>
      <c r="JM146" s="105"/>
      <c r="JN146" s="105"/>
      <c r="JO146" s="105"/>
      <c r="JP146" s="105"/>
      <c r="JQ146" s="105"/>
      <c r="JR146" s="105"/>
      <c r="JS146" s="105"/>
      <c r="JT146" s="105"/>
      <c r="JU146" s="105"/>
      <c r="JV146" s="105"/>
      <c r="JW146" s="105"/>
      <c r="JX146" s="105"/>
      <c r="JY146" s="105"/>
      <c r="JZ146" s="105"/>
      <c r="KA146" s="105"/>
      <c r="KB146" s="105"/>
      <c r="KC146" s="105"/>
      <c r="KD146" s="105"/>
      <c r="KE146" s="105"/>
      <c r="KF146" s="105"/>
      <c r="KG146" s="105"/>
      <c r="KH146" s="105"/>
      <c r="KI146" s="105"/>
      <c r="KJ146" s="105"/>
      <c r="KK146" s="105"/>
      <c r="KL146" s="105"/>
      <c r="KM146" s="105"/>
      <c r="KN146" s="105"/>
      <c r="KO146" s="105"/>
      <c r="KP146" s="105"/>
    </row>
    <row r="147" spans="19:302">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c r="DP147" s="105"/>
      <c r="DQ147" s="105"/>
      <c r="DR147" s="105"/>
      <c r="DS147" s="105"/>
      <c r="DT147" s="105"/>
      <c r="DU147" s="105"/>
      <c r="DV147" s="105"/>
      <c r="DW147" s="105"/>
      <c r="DX147" s="105"/>
      <c r="DY147" s="105"/>
      <c r="DZ147" s="105"/>
      <c r="EA147" s="105"/>
      <c r="EB147" s="105"/>
      <c r="EC147" s="105"/>
      <c r="ED147" s="105"/>
      <c r="EE147" s="105"/>
      <c r="EF147" s="105"/>
      <c r="EG147" s="105"/>
      <c r="EH147" s="105"/>
      <c r="EI147" s="105"/>
      <c r="EJ147" s="105"/>
      <c r="EK147" s="105"/>
      <c r="EL147" s="105"/>
      <c r="EM147" s="105"/>
      <c r="EN147" s="105"/>
      <c r="EO147" s="105"/>
      <c r="EP147" s="105"/>
      <c r="EQ147" s="105"/>
      <c r="ER147" s="105"/>
      <c r="ES147" s="105"/>
      <c r="ET147" s="105"/>
      <c r="EU147" s="105"/>
      <c r="EV147" s="105"/>
      <c r="EW147" s="105"/>
      <c r="EX147" s="105"/>
      <c r="EY147" s="105"/>
      <c r="EZ147" s="105"/>
      <c r="FA147" s="105"/>
      <c r="FB147" s="105"/>
      <c r="FC147" s="105"/>
      <c r="FD147" s="105"/>
      <c r="FE147" s="105"/>
      <c r="FF147" s="105"/>
      <c r="FG147" s="105"/>
      <c r="FH147" s="105"/>
      <c r="FI147" s="105"/>
      <c r="FJ147" s="105"/>
      <c r="FK147" s="105"/>
      <c r="FL147" s="105"/>
      <c r="FM147" s="105"/>
      <c r="FN147" s="105"/>
      <c r="FO147" s="105"/>
      <c r="FP147" s="105"/>
      <c r="FQ147" s="105"/>
      <c r="FR147" s="105"/>
      <c r="FS147" s="105"/>
      <c r="FT147" s="105"/>
      <c r="FU147" s="105"/>
      <c r="FV147" s="105"/>
      <c r="FW147" s="105"/>
      <c r="FX147" s="105"/>
      <c r="FY147" s="105"/>
      <c r="FZ147" s="105"/>
      <c r="GA147" s="105"/>
      <c r="GB147" s="105"/>
      <c r="GC147" s="105"/>
      <c r="GD147" s="105"/>
      <c r="GE147" s="105"/>
      <c r="GF147" s="105"/>
      <c r="GG147" s="105"/>
      <c r="GH147" s="105"/>
      <c r="GI147" s="105"/>
      <c r="GJ147" s="105"/>
      <c r="GK147" s="105"/>
      <c r="GL147" s="105"/>
      <c r="GM147" s="105"/>
      <c r="GN147" s="105"/>
      <c r="GO147" s="105"/>
      <c r="GP147" s="105"/>
      <c r="GQ147" s="105"/>
      <c r="GR147" s="105"/>
      <c r="GS147" s="105"/>
      <c r="GT147" s="105"/>
      <c r="GU147" s="105"/>
      <c r="GV147" s="105"/>
      <c r="GW147" s="105"/>
      <c r="GX147" s="105"/>
      <c r="GY147" s="105"/>
      <c r="GZ147" s="105"/>
      <c r="HA147" s="105"/>
      <c r="HB147" s="105"/>
      <c r="HC147" s="105"/>
      <c r="HD147" s="105"/>
      <c r="HE147" s="105"/>
      <c r="HF147" s="105"/>
      <c r="HG147" s="105"/>
      <c r="HH147" s="105"/>
      <c r="HI147" s="105"/>
      <c r="HJ147" s="105"/>
      <c r="HK147" s="105"/>
      <c r="HL147" s="105"/>
      <c r="HM147" s="105"/>
      <c r="HN147" s="105"/>
      <c r="HO147" s="105"/>
      <c r="HP147" s="105"/>
      <c r="HQ147" s="105"/>
      <c r="HR147" s="105"/>
      <c r="HS147" s="105"/>
      <c r="HT147" s="105"/>
      <c r="HU147" s="105"/>
      <c r="HV147" s="105"/>
      <c r="HW147" s="105"/>
      <c r="HX147" s="105"/>
      <c r="HY147" s="105"/>
      <c r="HZ147" s="105"/>
      <c r="IA147" s="105"/>
      <c r="IB147" s="105"/>
      <c r="IC147" s="105"/>
      <c r="ID147" s="105"/>
      <c r="IE147" s="105"/>
      <c r="IF147" s="105"/>
      <c r="IG147" s="105"/>
      <c r="IH147" s="105"/>
      <c r="II147" s="105"/>
      <c r="IJ147" s="105"/>
      <c r="IK147" s="105"/>
      <c r="IL147" s="105"/>
      <c r="IM147" s="105"/>
      <c r="IN147" s="105"/>
      <c r="IO147" s="105"/>
      <c r="IP147" s="105"/>
      <c r="IQ147" s="105"/>
      <c r="IR147" s="105"/>
      <c r="IS147" s="105"/>
      <c r="IT147" s="105"/>
      <c r="IU147" s="105"/>
      <c r="IV147" s="105"/>
      <c r="IW147" s="105"/>
      <c r="IX147" s="105"/>
      <c r="IY147" s="105"/>
      <c r="IZ147" s="105"/>
      <c r="JA147" s="105"/>
      <c r="JB147" s="105"/>
      <c r="JC147" s="105"/>
      <c r="JD147" s="105"/>
      <c r="JE147" s="105"/>
      <c r="JF147" s="105"/>
      <c r="JG147" s="105"/>
      <c r="JH147" s="105"/>
      <c r="JI147" s="105"/>
      <c r="JJ147" s="105"/>
      <c r="JK147" s="105"/>
      <c r="JL147" s="105"/>
      <c r="JM147" s="105"/>
      <c r="JN147" s="105"/>
      <c r="JO147" s="105"/>
      <c r="JP147" s="105"/>
      <c r="JQ147" s="105"/>
      <c r="JR147" s="105"/>
      <c r="JS147" s="105"/>
      <c r="JT147" s="105"/>
      <c r="JU147" s="105"/>
      <c r="JV147" s="105"/>
      <c r="JW147" s="105"/>
      <c r="JX147" s="105"/>
      <c r="JY147" s="105"/>
      <c r="JZ147" s="105"/>
      <c r="KA147" s="105"/>
      <c r="KB147" s="105"/>
      <c r="KC147" s="105"/>
      <c r="KD147" s="105"/>
      <c r="KE147" s="105"/>
      <c r="KF147" s="105"/>
      <c r="KG147" s="105"/>
      <c r="KH147" s="105"/>
      <c r="KI147" s="105"/>
      <c r="KJ147" s="105"/>
      <c r="KK147" s="105"/>
      <c r="KL147" s="105"/>
      <c r="KM147" s="105"/>
      <c r="KN147" s="105"/>
      <c r="KO147" s="105"/>
      <c r="KP147" s="105"/>
    </row>
    <row r="148" spans="19:302">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c r="DP148" s="105"/>
      <c r="DQ148" s="105"/>
      <c r="DR148" s="105"/>
      <c r="DS148" s="105"/>
      <c r="DT148" s="105"/>
      <c r="DU148" s="105"/>
      <c r="DV148" s="105"/>
      <c r="DW148" s="105"/>
      <c r="DX148" s="105"/>
      <c r="DY148" s="105"/>
      <c r="DZ148" s="105"/>
      <c r="EA148" s="105"/>
      <c r="EB148" s="105"/>
      <c r="EC148" s="105"/>
      <c r="ED148" s="105"/>
      <c r="EE148" s="105"/>
      <c r="EF148" s="105"/>
      <c r="EG148" s="105"/>
      <c r="EH148" s="105"/>
      <c r="EI148" s="105"/>
      <c r="EJ148" s="105"/>
      <c r="EK148" s="105"/>
      <c r="EL148" s="105"/>
      <c r="EM148" s="105"/>
      <c r="EN148" s="105"/>
      <c r="EO148" s="105"/>
      <c r="EP148" s="105"/>
      <c r="EQ148" s="105"/>
      <c r="ER148" s="105"/>
      <c r="ES148" s="105"/>
      <c r="ET148" s="105"/>
      <c r="EU148" s="105"/>
      <c r="EV148" s="105"/>
      <c r="EW148" s="105"/>
      <c r="EX148" s="105"/>
      <c r="EY148" s="105"/>
      <c r="EZ148" s="105"/>
      <c r="FA148" s="105"/>
      <c r="FB148" s="105"/>
      <c r="FC148" s="105"/>
      <c r="FD148" s="105"/>
      <c r="FE148" s="105"/>
      <c r="FF148" s="105"/>
      <c r="FG148" s="105"/>
      <c r="FH148" s="105"/>
      <c r="FI148" s="105"/>
      <c r="FJ148" s="105"/>
      <c r="FK148" s="105"/>
      <c r="FL148" s="105"/>
      <c r="FM148" s="105"/>
      <c r="FN148" s="105"/>
      <c r="FO148" s="105"/>
      <c r="FP148" s="105"/>
      <c r="FQ148" s="105"/>
      <c r="FR148" s="105"/>
      <c r="FS148" s="105"/>
      <c r="FT148" s="105"/>
      <c r="FU148" s="105"/>
      <c r="FV148" s="105"/>
      <c r="FW148" s="105"/>
      <c r="FX148" s="105"/>
      <c r="FY148" s="105"/>
      <c r="FZ148" s="105"/>
      <c r="GA148" s="105"/>
      <c r="GB148" s="105"/>
      <c r="GC148" s="105"/>
      <c r="GD148" s="105"/>
      <c r="GE148" s="105"/>
      <c r="GF148" s="105"/>
      <c r="GG148" s="105"/>
      <c r="GH148" s="105"/>
      <c r="GI148" s="105"/>
      <c r="GJ148" s="105"/>
      <c r="GK148" s="105"/>
      <c r="GL148" s="105"/>
      <c r="GM148" s="105"/>
      <c r="GN148" s="105"/>
      <c r="GO148" s="105"/>
      <c r="GP148" s="105"/>
      <c r="GQ148" s="105"/>
      <c r="GR148" s="105"/>
      <c r="GS148" s="105"/>
      <c r="GT148" s="105"/>
      <c r="GU148" s="105"/>
      <c r="GV148" s="105"/>
      <c r="GW148" s="105"/>
      <c r="GX148" s="105"/>
      <c r="GY148" s="105"/>
      <c r="GZ148" s="105"/>
      <c r="HA148" s="105"/>
      <c r="HB148" s="105"/>
      <c r="HC148" s="105"/>
      <c r="HD148" s="105"/>
      <c r="HE148" s="105"/>
      <c r="HF148" s="105"/>
      <c r="HG148" s="105"/>
      <c r="HH148" s="105"/>
      <c r="HI148" s="105"/>
      <c r="HJ148" s="105"/>
      <c r="HK148" s="105"/>
      <c r="HL148" s="105"/>
      <c r="HM148" s="105"/>
      <c r="HN148" s="105"/>
      <c r="HO148" s="105"/>
      <c r="HP148" s="105"/>
      <c r="HQ148" s="105"/>
      <c r="HR148" s="105"/>
      <c r="HS148" s="105"/>
      <c r="HT148" s="105"/>
      <c r="HU148" s="105"/>
      <c r="HV148" s="105"/>
      <c r="HW148" s="105"/>
      <c r="HX148" s="105"/>
      <c r="HY148" s="105"/>
      <c r="HZ148" s="105"/>
      <c r="IA148" s="105"/>
      <c r="IB148" s="105"/>
      <c r="IC148" s="105"/>
      <c r="ID148" s="105"/>
      <c r="IE148" s="105"/>
      <c r="IF148" s="105"/>
      <c r="IG148" s="105"/>
      <c r="IH148" s="105"/>
      <c r="II148" s="105"/>
      <c r="IJ148" s="105"/>
      <c r="IK148" s="105"/>
      <c r="IL148" s="105"/>
      <c r="IM148" s="105"/>
      <c r="IN148" s="105"/>
      <c r="IO148" s="105"/>
      <c r="IP148" s="105"/>
      <c r="IQ148" s="105"/>
      <c r="IR148" s="105"/>
      <c r="IS148" s="105"/>
      <c r="IT148" s="105"/>
      <c r="IU148" s="105"/>
      <c r="IV148" s="105"/>
      <c r="IW148" s="105"/>
      <c r="IX148" s="105"/>
      <c r="IY148" s="105"/>
      <c r="IZ148" s="105"/>
      <c r="JA148" s="105"/>
      <c r="JB148" s="105"/>
      <c r="JC148" s="105"/>
      <c r="JD148" s="105"/>
      <c r="JE148" s="105"/>
      <c r="JF148" s="105"/>
      <c r="JG148" s="105"/>
      <c r="JH148" s="105"/>
      <c r="JI148" s="105"/>
      <c r="JJ148" s="105"/>
      <c r="JK148" s="105"/>
      <c r="JL148" s="105"/>
      <c r="JM148" s="105"/>
      <c r="JN148" s="105"/>
      <c r="JO148" s="105"/>
      <c r="JP148" s="105"/>
      <c r="JQ148" s="105"/>
      <c r="JR148" s="105"/>
      <c r="JS148" s="105"/>
      <c r="JT148" s="105"/>
      <c r="JU148" s="105"/>
      <c r="JV148" s="105"/>
      <c r="JW148" s="105"/>
      <c r="JX148" s="105"/>
      <c r="JY148" s="105"/>
      <c r="JZ148" s="105"/>
      <c r="KA148" s="105"/>
      <c r="KB148" s="105"/>
      <c r="KC148" s="105"/>
      <c r="KD148" s="105"/>
      <c r="KE148" s="105"/>
      <c r="KF148" s="105"/>
      <c r="KG148" s="105"/>
      <c r="KH148" s="105"/>
      <c r="KI148" s="105"/>
      <c r="KJ148" s="105"/>
      <c r="KK148" s="105"/>
      <c r="KL148" s="105"/>
      <c r="KM148" s="105"/>
      <c r="KN148" s="105"/>
      <c r="KO148" s="105"/>
      <c r="KP148" s="105"/>
    </row>
    <row r="149" spans="19:302">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05"/>
      <c r="ED149" s="105"/>
      <c r="EE149" s="105"/>
      <c r="EF149" s="105"/>
      <c r="EG149" s="105"/>
      <c r="EH149" s="105"/>
      <c r="EI149" s="105"/>
      <c r="EJ149" s="105"/>
      <c r="EK149" s="105"/>
      <c r="EL149" s="105"/>
      <c r="EM149" s="105"/>
      <c r="EN149" s="105"/>
      <c r="EO149" s="105"/>
      <c r="EP149" s="105"/>
      <c r="EQ149" s="105"/>
      <c r="ER149" s="105"/>
      <c r="ES149" s="105"/>
      <c r="ET149" s="105"/>
      <c r="EU149" s="105"/>
      <c r="EV149" s="105"/>
      <c r="EW149" s="105"/>
      <c r="EX149" s="105"/>
      <c r="EY149" s="105"/>
      <c r="EZ149" s="105"/>
      <c r="FA149" s="105"/>
      <c r="FB149" s="105"/>
      <c r="FC149" s="105"/>
      <c r="FD149" s="105"/>
      <c r="FE149" s="105"/>
      <c r="FF149" s="105"/>
      <c r="FG149" s="105"/>
      <c r="FH149" s="105"/>
      <c r="FI149" s="105"/>
      <c r="FJ149" s="105"/>
      <c r="FK149" s="105"/>
      <c r="FL149" s="105"/>
      <c r="FM149" s="105"/>
      <c r="FN149" s="105"/>
      <c r="FO149" s="105"/>
      <c r="FP149" s="105"/>
      <c r="FQ149" s="105"/>
      <c r="FR149" s="105"/>
      <c r="FS149" s="105"/>
      <c r="FT149" s="105"/>
      <c r="FU149" s="105"/>
      <c r="FV149" s="105"/>
      <c r="FW149" s="105"/>
      <c r="FX149" s="105"/>
      <c r="FY149" s="105"/>
      <c r="FZ149" s="105"/>
      <c r="GA149" s="105"/>
      <c r="GB149" s="105"/>
      <c r="GC149" s="105"/>
      <c r="GD149" s="105"/>
      <c r="GE149" s="105"/>
      <c r="GF149" s="105"/>
      <c r="GG149" s="105"/>
      <c r="GH149" s="105"/>
      <c r="GI149" s="105"/>
      <c r="GJ149" s="105"/>
      <c r="GK149" s="105"/>
      <c r="GL149" s="105"/>
      <c r="GM149" s="105"/>
      <c r="GN149" s="105"/>
      <c r="GO149" s="105"/>
      <c r="GP149" s="105"/>
      <c r="GQ149" s="105"/>
      <c r="GR149" s="105"/>
      <c r="GS149" s="105"/>
      <c r="GT149" s="105"/>
      <c r="GU149" s="105"/>
      <c r="GV149" s="105"/>
      <c r="GW149" s="105"/>
      <c r="GX149" s="105"/>
      <c r="GY149" s="105"/>
      <c r="GZ149" s="105"/>
      <c r="HA149" s="105"/>
      <c r="HB149" s="105"/>
      <c r="HC149" s="105"/>
      <c r="HD149" s="105"/>
      <c r="HE149" s="105"/>
      <c r="HF149" s="105"/>
      <c r="HG149" s="105"/>
      <c r="HH149" s="105"/>
      <c r="HI149" s="105"/>
      <c r="HJ149" s="105"/>
      <c r="HK149" s="105"/>
      <c r="HL149" s="105"/>
      <c r="HM149" s="105"/>
      <c r="HN149" s="105"/>
      <c r="HO149" s="105"/>
      <c r="HP149" s="105"/>
      <c r="HQ149" s="105"/>
      <c r="HR149" s="105"/>
      <c r="HS149" s="105"/>
      <c r="HT149" s="105"/>
      <c r="HU149" s="105"/>
      <c r="HV149" s="105"/>
      <c r="HW149" s="105"/>
      <c r="HX149" s="105"/>
      <c r="HY149" s="105"/>
      <c r="HZ149" s="105"/>
      <c r="IA149" s="105"/>
      <c r="IB149" s="105"/>
      <c r="IC149" s="105"/>
      <c r="ID149" s="105"/>
      <c r="IE149" s="105"/>
      <c r="IF149" s="105"/>
      <c r="IG149" s="105"/>
      <c r="IH149" s="105"/>
      <c r="II149" s="105"/>
      <c r="IJ149" s="105"/>
      <c r="IK149" s="105"/>
      <c r="IL149" s="105"/>
      <c r="IM149" s="105"/>
      <c r="IN149" s="105"/>
      <c r="IO149" s="105"/>
      <c r="IP149" s="105"/>
      <c r="IQ149" s="105"/>
      <c r="IR149" s="105"/>
      <c r="IS149" s="105"/>
      <c r="IT149" s="105"/>
      <c r="IU149" s="105"/>
      <c r="IV149" s="105"/>
      <c r="IW149" s="105"/>
      <c r="IX149" s="105"/>
      <c r="IY149" s="105"/>
      <c r="IZ149" s="105"/>
      <c r="JA149" s="105"/>
      <c r="JB149" s="105"/>
      <c r="JC149" s="105"/>
      <c r="JD149" s="105"/>
      <c r="JE149" s="105"/>
      <c r="JF149" s="105"/>
      <c r="JG149" s="105"/>
      <c r="JH149" s="105"/>
      <c r="JI149" s="105"/>
      <c r="JJ149" s="105"/>
      <c r="JK149" s="105"/>
      <c r="JL149" s="105"/>
      <c r="JM149" s="105"/>
      <c r="JN149" s="105"/>
      <c r="JO149" s="105"/>
      <c r="JP149" s="105"/>
      <c r="JQ149" s="105"/>
      <c r="JR149" s="105"/>
      <c r="JS149" s="105"/>
      <c r="JT149" s="105"/>
      <c r="JU149" s="105"/>
      <c r="JV149" s="105"/>
      <c r="JW149" s="105"/>
      <c r="JX149" s="105"/>
      <c r="JY149" s="105"/>
      <c r="JZ149" s="105"/>
      <c r="KA149" s="105"/>
      <c r="KB149" s="105"/>
      <c r="KC149" s="105"/>
      <c r="KD149" s="105"/>
      <c r="KE149" s="105"/>
      <c r="KF149" s="105"/>
      <c r="KG149" s="105"/>
      <c r="KH149" s="105"/>
      <c r="KI149" s="105"/>
      <c r="KJ149" s="105"/>
      <c r="KK149" s="105"/>
      <c r="KL149" s="105"/>
      <c r="KM149" s="105"/>
      <c r="KN149" s="105"/>
      <c r="KO149" s="105"/>
      <c r="KP149" s="105"/>
    </row>
    <row r="150" spans="19:302">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105"/>
      <c r="CY150" s="105"/>
      <c r="CZ150" s="105"/>
      <c r="DA150" s="105"/>
      <c r="DB150" s="105"/>
      <c r="DC150" s="105"/>
      <c r="DD150" s="105"/>
      <c r="DE150" s="105"/>
      <c r="DF150" s="105"/>
      <c r="DG150" s="105"/>
      <c r="DH150" s="105"/>
      <c r="DI150" s="105"/>
      <c r="DJ150" s="105"/>
      <c r="DK150" s="105"/>
      <c r="DL150" s="105"/>
      <c r="DM150" s="105"/>
      <c r="DN150" s="105"/>
      <c r="DO150" s="105"/>
      <c r="DP150" s="105"/>
      <c r="DQ150" s="105"/>
      <c r="DR150" s="105"/>
      <c r="DS150" s="105"/>
      <c r="DT150" s="105"/>
      <c r="DU150" s="105"/>
      <c r="DV150" s="105"/>
      <c r="DW150" s="105"/>
      <c r="DX150" s="105"/>
      <c r="DY150" s="105"/>
      <c r="DZ150" s="105"/>
      <c r="EA150" s="105"/>
      <c r="EB150" s="105"/>
      <c r="EC150" s="105"/>
      <c r="ED150" s="105"/>
      <c r="EE150" s="105"/>
      <c r="EF150" s="105"/>
      <c r="EG150" s="105"/>
      <c r="EH150" s="105"/>
      <c r="EI150" s="105"/>
      <c r="EJ150" s="105"/>
      <c r="EK150" s="105"/>
      <c r="EL150" s="105"/>
      <c r="EM150" s="105"/>
      <c r="EN150" s="105"/>
      <c r="EO150" s="105"/>
      <c r="EP150" s="105"/>
      <c r="EQ150" s="105"/>
      <c r="ER150" s="105"/>
      <c r="ES150" s="105"/>
      <c r="ET150" s="105"/>
      <c r="EU150" s="105"/>
      <c r="EV150" s="105"/>
      <c r="EW150" s="105"/>
      <c r="EX150" s="105"/>
      <c r="EY150" s="105"/>
      <c r="EZ150" s="105"/>
      <c r="FA150" s="105"/>
      <c r="FB150" s="105"/>
      <c r="FC150" s="105"/>
      <c r="FD150" s="105"/>
      <c r="FE150" s="105"/>
      <c r="FF150" s="105"/>
      <c r="FG150" s="105"/>
      <c r="FH150" s="105"/>
      <c r="FI150" s="105"/>
      <c r="FJ150" s="105"/>
      <c r="FK150" s="105"/>
      <c r="FL150" s="105"/>
      <c r="FM150" s="105"/>
      <c r="FN150" s="105"/>
      <c r="FO150" s="105"/>
      <c r="FP150" s="105"/>
      <c r="FQ150" s="105"/>
      <c r="FR150" s="105"/>
      <c r="FS150" s="105"/>
      <c r="FT150" s="105"/>
      <c r="FU150" s="105"/>
      <c r="FV150" s="105"/>
      <c r="FW150" s="105"/>
      <c r="FX150" s="105"/>
      <c r="FY150" s="105"/>
      <c r="FZ150" s="105"/>
      <c r="GA150" s="105"/>
      <c r="GB150" s="105"/>
      <c r="GC150" s="105"/>
      <c r="GD150" s="105"/>
      <c r="GE150" s="105"/>
      <c r="GF150" s="105"/>
      <c r="GG150" s="105"/>
      <c r="GH150" s="105"/>
      <c r="GI150" s="105"/>
      <c r="GJ150" s="105"/>
      <c r="GK150" s="105"/>
      <c r="GL150" s="105"/>
      <c r="GM150" s="105"/>
      <c r="GN150" s="105"/>
      <c r="GO150" s="105"/>
      <c r="GP150" s="105"/>
      <c r="GQ150" s="105"/>
      <c r="GR150" s="105"/>
      <c r="GS150" s="105"/>
      <c r="GT150" s="105"/>
      <c r="GU150" s="105"/>
      <c r="GV150" s="105"/>
      <c r="GW150" s="105"/>
      <c r="GX150" s="105"/>
      <c r="GY150" s="105"/>
      <c r="GZ150" s="105"/>
      <c r="HA150" s="105"/>
      <c r="HB150" s="105"/>
      <c r="HC150" s="105"/>
      <c r="HD150" s="105"/>
      <c r="HE150" s="105"/>
      <c r="HF150" s="105"/>
      <c r="HG150" s="105"/>
      <c r="HH150" s="105"/>
      <c r="HI150" s="105"/>
      <c r="HJ150" s="105"/>
      <c r="HK150" s="105"/>
      <c r="HL150" s="105"/>
      <c r="HM150" s="105"/>
      <c r="HN150" s="105"/>
      <c r="HO150" s="105"/>
      <c r="HP150" s="105"/>
      <c r="HQ150" s="105"/>
      <c r="HR150" s="105"/>
      <c r="HS150" s="105"/>
      <c r="HT150" s="105"/>
      <c r="HU150" s="105"/>
      <c r="HV150" s="105"/>
      <c r="HW150" s="105"/>
      <c r="HX150" s="105"/>
      <c r="HY150" s="105"/>
      <c r="HZ150" s="105"/>
      <c r="IA150" s="105"/>
      <c r="IB150" s="105"/>
      <c r="IC150" s="105"/>
      <c r="ID150" s="105"/>
      <c r="IE150" s="105"/>
      <c r="IF150" s="105"/>
      <c r="IG150" s="105"/>
      <c r="IH150" s="105"/>
      <c r="II150" s="105"/>
      <c r="IJ150" s="105"/>
      <c r="IK150" s="105"/>
      <c r="IL150" s="105"/>
      <c r="IM150" s="105"/>
      <c r="IN150" s="105"/>
      <c r="IO150" s="105"/>
      <c r="IP150" s="105"/>
      <c r="IQ150" s="105"/>
      <c r="IR150" s="105"/>
      <c r="IS150" s="105"/>
      <c r="IT150" s="105"/>
      <c r="IU150" s="105"/>
      <c r="IV150" s="105"/>
      <c r="IW150" s="105"/>
      <c r="IX150" s="105"/>
      <c r="IY150" s="105"/>
      <c r="IZ150" s="105"/>
      <c r="JA150" s="105"/>
      <c r="JB150" s="105"/>
      <c r="JC150" s="105"/>
      <c r="JD150" s="105"/>
      <c r="JE150" s="105"/>
      <c r="JF150" s="105"/>
      <c r="JG150" s="105"/>
      <c r="JH150" s="105"/>
      <c r="JI150" s="105"/>
      <c r="JJ150" s="105"/>
      <c r="JK150" s="105"/>
      <c r="JL150" s="105"/>
      <c r="JM150" s="105"/>
      <c r="JN150" s="105"/>
      <c r="JO150" s="105"/>
      <c r="JP150" s="105"/>
      <c r="JQ150" s="105"/>
      <c r="JR150" s="105"/>
      <c r="JS150" s="105"/>
      <c r="JT150" s="105"/>
      <c r="JU150" s="105"/>
      <c r="JV150" s="105"/>
      <c r="JW150" s="105"/>
      <c r="JX150" s="105"/>
      <c r="JY150" s="105"/>
      <c r="JZ150" s="105"/>
      <c r="KA150" s="105"/>
      <c r="KB150" s="105"/>
      <c r="KC150" s="105"/>
      <c r="KD150" s="105"/>
      <c r="KE150" s="105"/>
      <c r="KF150" s="105"/>
      <c r="KG150" s="105"/>
      <c r="KH150" s="105"/>
      <c r="KI150" s="105"/>
      <c r="KJ150" s="105"/>
      <c r="KK150" s="105"/>
      <c r="KL150" s="105"/>
      <c r="KM150" s="105"/>
      <c r="KN150" s="105"/>
      <c r="KO150" s="105"/>
      <c r="KP150" s="105"/>
    </row>
    <row r="151" spans="19:302">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c r="GF151" s="105"/>
      <c r="GG151" s="105"/>
      <c r="GH151" s="105"/>
      <c r="GI151" s="105"/>
      <c r="GJ151" s="105"/>
      <c r="GK151" s="105"/>
      <c r="GL151" s="105"/>
      <c r="GM151" s="105"/>
      <c r="GN151" s="105"/>
      <c r="GO151" s="105"/>
      <c r="GP151" s="105"/>
      <c r="GQ151" s="105"/>
      <c r="GR151" s="105"/>
      <c r="GS151" s="105"/>
      <c r="GT151" s="105"/>
      <c r="GU151" s="105"/>
      <c r="GV151" s="105"/>
      <c r="GW151" s="105"/>
      <c r="GX151" s="105"/>
      <c r="GY151" s="105"/>
      <c r="GZ151" s="105"/>
      <c r="HA151" s="105"/>
      <c r="HB151" s="105"/>
      <c r="HC151" s="105"/>
      <c r="HD151" s="105"/>
      <c r="HE151" s="105"/>
      <c r="HF151" s="105"/>
      <c r="HG151" s="105"/>
      <c r="HH151" s="105"/>
      <c r="HI151" s="105"/>
      <c r="HJ151" s="105"/>
      <c r="HK151" s="105"/>
      <c r="HL151" s="105"/>
      <c r="HM151" s="105"/>
      <c r="HN151" s="105"/>
      <c r="HO151" s="105"/>
      <c r="HP151" s="105"/>
      <c r="HQ151" s="105"/>
      <c r="HR151" s="105"/>
      <c r="HS151" s="105"/>
      <c r="HT151" s="105"/>
      <c r="HU151" s="105"/>
      <c r="HV151" s="105"/>
      <c r="HW151" s="105"/>
      <c r="HX151" s="105"/>
      <c r="HY151" s="105"/>
      <c r="HZ151" s="105"/>
      <c r="IA151" s="105"/>
      <c r="IB151" s="105"/>
      <c r="IC151" s="105"/>
      <c r="ID151" s="105"/>
      <c r="IE151" s="105"/>
      <c r="IF151" s="105"/>
      <c r="IG151" s="105"/>
      <c r="IH151" s="105"/>
      <c r="II151" s="105"/>
      <c r="IJ151" s="105"/>
      <c r="IK151" s="105"/>
      <c r="IL151" s="105"/>
      <c r="IM151" s="105"/>
      <c r="IN151" s="105"/>
      <c r="IO151" s="105"/>
      <c r="IP151" s="105"/>
      <c r="IQ151" s="105"/>
      <c r="IR151" s="105"/>
      <c r="IS151" s="105"/>
      <c r="IT151" s="105"/>
      <c r="IU151" s="105"/>
      <c r="IV151" s="105"/>
      <c r="IW151" s="105"/>
      <c r="IX151" s="105"/>
      <c r="IY151" s="105"/>
      <c r="IZ151" s="105"/>
      <c r="JA151" s="105"/>
      <c r="JB151" s="105"/>
      <c r="JC151" s="105"/>
      <c r="JD151" s="105"/>
      <c r="JE151" s="105"/>
      <c r="JF151" s="105"/>
      <c r="JG151" s="105"/>
      <c r="JH151" s="105"/>
      <c r="JI151" s="105"/>
      <c r="JJ151" s="105"/>
      <c r="JK151" s="105"/>
      <c r="JL151" s="105"/>
      <c r="JM151" s="105"/>
      <c r="JN151" s="105"/>
      <c r="JO151" s="105"/>
      <c r="JP151" s="105"/>
      <c r="JQ151" s="105"/>
      <c r="JR151" s="105"/>
      <c r="JS151" s="105"/>
      <c r="JT151" s="105"/>
      <c r="JU151" s="105"/>
      <c r="JV151" s="105"/>
      <c r="JW151" s="105"/>
      <c r="JX151" s="105"/>
      <c r="JY151" s="105"/>
      <c r="JZ151" s="105"/>
      <c r="KA151" s="105"/>
      <c r="KB151" s="105"/>
      <c r="KC151" s="105"/>
      <c r="KD151" s="105"/>
      <c r="KE151" s="105"/>
      <c r="KF151" s="105"/>
      <c r="KG151" s="105"/>
      <c r="KH151" s="105"/>
      <c r="KI151" s="105"/>
      <c r="KJ151" s="105"/>
      <c r="KK151" s="105"/>
      <c r="KL151" s="105"/>
      <c r="KM151" s="105"/>
      <c r="KN151" s="105"/>
      <c r="KO151" s="105"/>
      <c r="KP151" s="105"/>
    </row>
    <row r="152" spans="19:302">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c r="GF152" s="105"/>
      <c r="GG152" s="105"/>
      <c r="GH152" s="105"/>
      <c r="GI152" s="105"/>
      <c r="GJ152" s="105"/>
      <c r="GK152" s="105"/>
      <c r="GL152" s="105"/>
      <c r="GM152" s="105"/>
      <c r="GN152" s="105"/>
      <c r="GO152" s="105"/>
      <c r="GP152" s="105"/>
      <c r="GQ152" s="105"/>
      <c r="GR152" s="105"/>
      <c r="GS152" s="105"/>
      <c r="GT152" s="105"/>
      <c r="GU152" s="105"/>
      <c r="GV152" s="105"/>
      <c r="GW152" s="105"/>
      <c r="GX152" s="105"/>
      <c r="GY152" s="105"/>
      <c r="GZ152" s="105"/>
      <c r="HA152" s="105"/>
      <c r="HB152" s="105"/>
      <c r="HC152" s="105"/>
      <c r="HD152" s="105"/>
      <c r="HE152" s="105"/>
      <c r="HF152" s="105"/>
      <c r="HG152" s="105"/>
      <c r="HH152" s="105"/>
      <c r="HI152" s="105"/>
      <c r="HJ152" s="105"/>
      <c r="HK152" s="105"/>
      <c r="HL152" s="105"/>
      <c r="HM152" s="105"/>
      <c r="HN152" s="105"/>
      <c r="HO152" s="105"/>
      <c r="HP152" s="105"/>
      <c r="HQ152" s="105"/>
      <c r="HR152" s="105"/>
      <c r="HS152" s="105"/>
      <c r="HT152" s="105"/>
      <c r="HU152" s="105"/>
      <c r="HV152" s="105"/>
      <c r="HW152" s="105"/>
      <c r="HX152" s="105"/>
      <c r="HY152" s="105"/>
      <c r="HZ152" s="105"/>
      <c r="IA152" s="105"/>
      <c r="IB152" s="105"/>
      <c r="IC152" s="105"/>
      <c r="ID152" s="105"/>
      <c r="IE152" s="105"/>
      <c r="IF152" s="105"/>
      <c r="IG152" s="105"/>
      <c r="IH152" s="105"/>
      <c r="II152" s="105"/>
      <c r="IJ152" s="105"/>
      <c r="IK152" s="105"/>
      <c r="IL152" s="105"/>
      <c r="IM152" s="105"/>
      <c r="IN152" s="105"/>
      <c r="IO152" s="105"/>
      <c r="IP152" s="105"/>
      <c r="IQ152" s="105"/>
      <c r="IR152" s="105"/>
      <c r="IS152" s="105"/>
      <c r="IT152" s="105"/>
      <c r="IU152" s="105"/>
      <c r="IV152" s="105"/>
      <c r="IW152" s="105"/>
      <c r="IX152" s="105"/>
      <c r="IY152" s="105"/>
      <c r="IZ152" s="105"/>
      <c r="JA152" s="105"/>
      <c r="JB152" s="105"/>
      <c r="JC152" s="105"/>
      <c r="JD152" s="105"/>
      <c r="JE152" s="105"/>
      <c r="JF152" s="105"/>
      <c r="JG152" s="105"/>
      <c r="JH152" s="105"/>
      <c r="JI152" s="105"/>
      <c r="JJ152" s="105"/>
      <c r="JK152" s="105"/>
      <c r="JL152" s="105"/>
      <c r="JM152" s="105"/>
      <c r="JN152" s="105"/>
      <c r="JO152" s="105"/>
      <c r="JP152" s="105"/>
      <c r="JQ152" s="105"/>
      <c r="JR152" s="105"/>
      <c r="JS152" s="105"/>
      <c r="JT152" s="105"/>
      <c r="JU152" s="105"/>
      <c r="JV152" s="105"/>
      <c r="JW152" s="105"/>
      <c r="JX152" s="105"/>
      <c r="JY152" s="105"/>
      <c r="JZ152" s="105"/>
      <c r="KA152" s="105"/>
      <c r="KB152" s="105"/>
      <c r="KC152" s="105"/>
      <c r="KD152" s="105"/>
      <c r="KE152" s="105"/>
      <c r="KF152" s="105"/>
      <c r="KG152" s="105"/>
      <c r="KH152" s="105"/>
      <c r="KI152" s="105"/>
      <c r="KJ152" s="105"/>
      <c r="KK152" s="105"/>
      <c r="KL152" s="105"/>
      <c r="KM152" s="105"/>
      <c r="KN152" s="105"/>
      <c r="KO152" s="105"/>
      <c r="KP152" s="105"/>
    </row>
    <row r="153" spans="19:302">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105"/>
      <c r="CY153" s="105"/>
      <c r="CZ153" s="105"/>
      <c r="DA153" s="105"/>
      <c r="DB153" s="105"/>
      <c r="DC153" s="105"/>
      <c r="DD153" s="105"/>
      <c r="DE153" s="105"/>
      <c r="DF153" s="105"/>
      <c r="DG153" s="105"/>
      <c r="DH153" s="105"/>
      <c r="DI153" s="105"/>
      <c r="DJ153" s="105"/>
      <c r="DK153" s="105"/>
      <c r="DL153" s="105"/>
      <c r="DM153" s="105"/>
      <c r="DN153" s="105"/>
      <c r="DO153" s="105"/>
      <c r="DP153" s="105"/>
      <c r="DQ153" s="105"/>
      <c r="DR153" s="105"/>
      <c r="DS153" s="105"/>
      <c r="DT153" s="105"/>
      <c r="DU153" s="105"/>
      <c r="DV153" s="105"/>
      <c r="DW153" s="105"/>
      <c r="DX153" s="105"/>
      <c r="DY153" s="105"/>
      <c r="DZ153" s="105"/>
      <c r="EA153" s="105"/>
      <c r="EB153" s="105"/>
      <c r="EC153" s="105"/>
      <c r="ED153" s="105"/>
      <c r="EE153" s="105"/>
      <c r="EF153" s="105"/>
      <c r="EG153" s="105"/>
      <c r="EH153" s="105"/>
      <c r="EI153" s="105"/>
      <c r="EJ153" s="105"/>
      <c r="EK153" s="105"/>
      <c r="EL153" s="105"/>
      <c r="EM153" s="105"/>
      <c r="EN153" s="105"/>
      <c r="EO153" s="105"/>
      <c r="EP153" s="105"/>
      <c r="EQ153" s="105"/>
      <c r="ER153" s="105"/>
      <c r="ES153" s="105"/>
      <c r="ET153" s="105"/>
      <c r="EU153" s="105"/>
      <c r="EV153" s="105"/>
      <c r="EW153" s="105"/>
      <c r="EX153" s="105"/>
      <c r="EY153" s="105"/>
      <c r="EZ153" s="105"/>
      <c r="FA153" s="105"/>
      <c r="FB153" s="105"/>
      <c r="FC153" s="105"/>
      <c r="FD153" s="105"/>
      <c r="FE153" s="105"/>
      <c r="FF153" s="105"/>
      <c r="FG153" s="105"/>
      <c r="FH153" s="105"/>
      <c r="FI153" s="105"/>
      <c r="FJ153" s="105"/>
      <c r="FK153" s="105"/>
      <c r="FL153" s="105"/>
      <c r="FM153" s="105"/>
      <c r="FN153" s="105"/>
      <c r="FO153" s="105"/>
      <c r="FP153" s="105"/>
      <c r="FQ153" s="105"/>
      <c r="FR153" s="105"/>
      <c r="FS153" s="105"/>
      <c r="FT153" s="105"/>
      <c r="FU153" s="105"/>
      <c r="FV153" s="105"/>
      <c r="FW153" s="105"/>
      <c r="FX153" s="105"/>
      <c r="FY153" s="105"/>
      <c r="FZ153" s="105"/>
      <c r="GA153" s="105"/>
      <c r="GB153" s="105"/>
      <c r="GC153" s="105"/>
      <c r="GD153" s="105"/>
      <c r="GE153" s="105"/>
      <c r="GF153" s="105"/>
      <c r="GG153" s="105"/>
      <c r="GH153" s="105"/>
      <c r="GI153" s="105"/>
      <c r="GJ153" s="105"/>
      <c r="GK153" s="105"/>
      <c r="GL153" s="105"/>
      <c r="GM153" s="105"/>
      <c r="GN153" s="105"/>
      <c r="GO153" s="105"/>
      <c r="GP153" s="105"/>
      <c r="GQ153" s="105"/>
      <c r="GR153" s="105"/>
      <c r="GS153" s="105"/>
      <c r="GT153" s="105"/>
      <c r="GU153" s="105"/>
      <c r="GV153" s="105"/>
      <c r="GW153" s="105"/>
      <c r="GX153" s="105"/>
      <c r="GY153" s="105"/>
      <c r="GZ153" s="105"/>
      <c r="HA153" s="105"/>
      <c r="HB153" s="105"/>
      <c r="HC153" s="105"/>
      <c r="HD153" s="105"/>
      <c r="HE153" s="105"/>
      <c r="HF153" s="105"/>
      <c r="HG153" s="105"/>
      <c r="HH153" s="105"/>
      <c r="HI153" s="105"/>
      <c r="HJ153" s="105"/>
      <c r="HK153" s="105"/>
      <c r="HL153" s="105"/>
      <c r="HM153" s="105"/>
      <c r="HN153" s="105"/>
      <c r="HO153" s="105"/>
      <c r="HP153" s="105"/>
      <c r="HQ153" s="105"/>
      <c r="HR153" s="105"/>
      <c r="HS153" s="105"/>
      <c r="HT153" s="105"/>
      <c r="HU153" s="105"/>
      <c r="HV153" s="105"/>
      <c r="HW153" s="105"/>
      <c r="HX153" s="105"/>
      <c r="HY153" s="105"/>
      <c r="HZ153" s="105"/>
      <c r="IA153" s="105"/>
      <c r="IB153" s="105"/>
      <c r="IC153" s="105"/>
      <c r="ID153" s="105"/>
      <c r="IE153" s="105"/>
      <c r="IF153" s="105"/>
      <c r="IG153" s="105"/>
      <c r="IH153" s="105"/>
      <c r="II153" s="105"/>
      <c r="IJ153" s="105"/>
      <c r="IK153" s="105"/>
      <c r="IL153" s="105"/>
      <c r="IM153" s="105"/>
      <c r="IN153" s="105"/>
      <c r="IO153" s="105"/>
      <c r="IP153" s="105"/>
      <c r="IQ153" s="105"/>
      <c r="IR153" s="105"/>
      <c r="IS153" s="105"/>
      <c r="IT153" s="105"/>
      <c r="IU153" s="105"/>
      <c r="IV153" s="105"/>
      <c r="IW153" s="105"/>
      <c r="IX153" s="105"/>
      <c r="IY153" s="105"/>
      <c r="IZ153" s="105"/>
      <c r="JA153" s="105"/>
      <c r="JB153" s="105"/>
      <c r="JC153" s="105"/>
      <c r="JD153" s="105"/>
      <c r="JE153" s="105"/>
      <c r="JF153" s="105"/>
      <c r="JG153" s="105"/>
      <c r="JH153" s="105"/>
      <c r="JI153" s="105"/>
      <c r="JJ153" s="105"/>
      <c r="JK153" s="105"/>
      <c r="JL153" s="105"/>
      <c r="JM153" s="105"/>
      <c r="JN153" s="105"/>
      <c r="JO153" s="105"/>
      <c r="JP153" s="105"/>
      <c r="JQ153" s="105"/>
      <c r="JR153" s="105"/>
      <c r="JS153" s="105"/>
      <c r="JT153" s="105"/>
      <c r="JU153" s="105"/>
      <c r="JV153" s="105"/>
      <c r="JW153" s="105"/>
      <c r="JX153" s="105"/>
      <c r="JY153" s="105"/>
      <c r="JZ153" s="105"/>
      <c r="KA153" s="105"/>
      <c r="KB153" s="105"/>
      <c r="KC153" s="105"/>
      <c r="KD153" s="105"/>
      <c r="KE153" s="105"/>
      <c r="KF153" s="105"/>
      <c r="KG153" s="105"/>
      <c r="KH153" s="105"/>
      <c r="KI153" s="105"/>
      <c r="KJ153" s="105"/>
      <c r="KK153" s="105"/>
      <c r="KL153" s="105"/>
      <c r="KM153" s="105"/>
      <c r="KN153" s="105"/>
      <c r="KO153" s="105"/>
      <c r="KP153" s="105"/>
    </row>
    <row r="154" spans="19:302">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105"/>
      <c r="CY154" s="105"/>
      <c r="CZ154" s="105"/>
      <c r="DA154" s="105"/>
      <c r="DB154" s="105"/>
      <c r="DC154" s="105"/>
      <c r="DD154" s="105"/>
      <c r="DE154" s="105"/>
      <c r="DF154" s="105"/>
      <c r="DG154" s="105"/>
      <c r="DH154" s="105"/>
      <c r="DI154" s="105"/>
      <c r="DJ154" s="105"/>
      <c r="DK154" s="105"/>
      <c r="DL154" s="105"/>
      <c r="DM154" s="105"/>
      <c r="DN154" s="105"/>
      <c r="DO154" s="105"/>
      <c r="DP154" s="105"/>
      <c r="DQ154" s="105"/>
      <c r="DR154" s="105"/>
      <c r="DS154" s="105"/>
      <c r="DT154" s="105"/>
      <c r="DU154" s="105"/>
      <c r="DV154" s="105"/>
      <c r="DW154" s="105"/>
      <c r="DX154" s="105"/>
      <c r="DY154" s="105"/>
      <c r="DZ154" s="105"/>
      <c r="EA154" s="105"/>
      <c r="EB154" s="105"/>
      <c r="EC154" s="105"/>
      <c r="ED154" s="105"/>
      <c r="EE154" s="105"/>
      <c r="EF154" s="105"/>
      <c r="EG154" s="105"/>
      <c r="EH154" s="105"/>
      <c r="EI154" s="105"/>
      <c r="EJ154" s="105"/>
      <c r="EK154" s="105"/>
      <c r="EL154" s="105"/>
      <c r="EM154" s="105"/>
      <c r="EN154" s="105"/>
      <c r="EO154" s="105"/>
      <c r="EP154" s="105"/>
      <c r="EQ154" s="105"/>
      <c r="ER154" s="105"/>
      <c r="ES154" s="105"/>
      <c r="ET154" s="105"/>
      <c r="EU154" s="105"/>
      <c r="EV154" s="105"/>
      <c r="EW154" s="105"/>
      <c r="EX154" s="105"/>
      <c r="EY154" s="105"/>
      <c r="EZ154" s="105"/>
      <c r="FA154" s="105"/>
      <c r="FB154" s="105"/>
      <c r="FC154" s="105"/>
      <c r="FD154" s="105"/>
      <c r="FE154" s="105"/>
      <c r="FF154" s="105"/>
      <c r="FG154" s="105"/>
      <c r="FH154" s="105"/>
      <c r="FI154" s="105"/>
      <c r="FJ154" s="105"/>
      <c r="FK154" s="105"/>
      <c r="FL154" s="105"/>
      <c r="FM154" s="105"/>
      <c r="FN154" s="105"/>
      <c r="FO154" s="105"/>
      <c r="FP154" s="105"/>
      <c r="FQ154" s="105"/>
      <c r="FR154" s="105"/>
      <c r="FS154" s="105"/>
      <c r="FT154" s="105"/>
      <c r="FU154" s="105"/>
      <c r="FV154" s="105"/>
      <c r="FW154" s="105"/>
      <c r="FX154" s="105"/>
      <c r="FY154" s="105"/>
      <c r="FZ154" s="105"/>
      <c r="GA154" s="105"/>
      <c r="GB154" s="105"/>
      <c r="GC154" s="105"/>
      <c r="GD154" s="105"/>
      <c r="GE154" s="105"/>
      <c r="GF154" s="105"/>
      <c r="GG154" s="105"/>
      <c r="GH154" s="105"/>
      <c r="GI154" s="105"/>
      <c r="GJ154" s="105"/>
      <c r="GK154" s="105"/>
      <c r="GL154" s="105"/>
      <c r="GM154" s="105"/>
      <c r="GN154" s="105"/>
      <c r="GO154" s="105"/>
      <c r="GP154" s="105"/>
      <c r="GQ154" s="105"/>
      <c r="GR154" s="105"/>
      <c r="GS154" s="105"/>
      <c r="GT154" s="105"/>
      <c r="GU154" s="105"/>
      <c r="GV154" s="105"/>
      <c r="GW154" s="105"/>
      <c r="GX154" s="105"/>
      <c r="GY154" s="105"/>
      <c r="GZ154" s="105"/>
      <c r="HA154" s="105"/>
      <c r="HB154" s="105"/>
      <c r="HC154" s="105"/>
      <c r="HD154" s="105"/>
      <c r="HE154" s="105"/>
      <c r="HF154" s="105"/>
      <c r="HG154" s="105"/>
      <c r="HH154" s="105"/>
      <c r="HI154" s="105"/>
      <c r="HJ154" s="105"/>
      <c r="HK154" s="105"/>
      <c r="HL154" s="105"/>
      <c r="HM154" s="105"/>
      <c r="HN154" s="105"/>
      <c r="HO154" s="105"/>
      <c r="HP154" s="105"/>
      <c r="HQ154" s="105"/>
      <c r="HR154" s="105"/>
      <c r="HS154" s="105"/>
      <c r="HT154" s="105"/>
      <c r="HU154" s="105"/>
      <c r="HV154" s="105"/>
      <c r="HW154" s="105"/>
      <c r="HX154" s="105"/>
      <c r="HY154" s="105"/>
      <c r="HZ154" s="105"/>
      <c r="IA154" s="105"/>
      <c r="IB154" s="105"/>
      <c r="IC154" s="105"/>
      <c r="ID154" s="105"/>
      <c r="IE154" s="105"/>
      <c r="IF154" s="105"/>
      <c r="IG154" s="105"/>
      <c r="IH154" s="105"/>
      <c r="II154" s="105"/>
      <c r="IJ154" s="105"/>
      <c r="IK154" s="105"/>
      <c r="IL154" s="105"/>
      <c r="IM154" s="105"/>
      <c r="IN154" s="105"/>
      <c r="IO154" s="105"/>
      <c r="IP154" s="105"/>
      <c r="IQ154" s="105"/>
      <c r="IR154" s="105"/>
      <c r="IS154" s="105"/>
      <c r="IT154" s="105"/>
      <c r="IU154" s="105"/>
      <c r="IV154" s="105"/>
      <c r="IW154" s="105"/>
      <c r="IX154" s="105"/>
      <c r="IY154" s="105"/>
      <c r="IZ154" s="105"/>
      <c r="JA154" s="105"/>
      <c r="JB154" s="105"/>
      <c r="JC154" s="105"/>
      <c r="JD154" s="105"/>
      <c r="JE154" s="105"/>
      <c r="JF154" s="105"/>
      <c r="JG154" s="105"/>
      <c r="JH154" s="105"/>
      <c r="JI154" s="105"/>
      <c r="JJ154" s="105"/>
      <c r="JK154" s="105"/>
      <c r="JL154" s="105"/>
      <c r="JM154" s="105"/>
      <c r="JN154" s="105"/>
      <c r="JO154" s="105"/>
      <c r="JP154" s="105"/>
      <c r="JQ154" s="105"/>
      <c r="JR154" s="105"/>
      <c r="JS154" s="105"/>
      <c r="JT154" s="105"/>
      <c r="JU154" s="105"/>
      <c r="JV154" s="105"/>
      <c r="JW154" s="105"/>
      <c r="JX154" s="105"/>
      <c r="JY154" s="105"/>
      <c r="JZ154" s="105"/>
      <c r="KA154" s="105"/>
      <c r="KB154" s="105"/>
      <c r="KC154" s="105"/>
      <c r="KD154" s="105"/>
      <c r="KE154" s="105"/>
      <c r="KF154" s="105"/>
      <c r="KG154" s="105"/>
      <c r="KH154" s="105"/>
      <c r="KI154" s="105"/>
      <c r="KJ154" s="105"/>
      <c r="KK154" s="105"/>
      <c r="KL154" s="105"/>
      <c r="KM154" s="105"/>
      <c r="KN154" s="105"/>
      <c r="KO154" s="105"/>
      <c r="KP154" s="105"/>
    </row>
    <row r="155" spans="19:302">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105"/>
      <c r="CY155" s="105"/>
      <c r="CZ155" s="105"/>
      <c r="DA155" s="105"/>
      <c r="DB155" s="105"/>
      <c r="DC155" s="105"/>
      <c r="DD155" s="105"/>
      <c r="DE155" s="105"/>
      <c r="DF155" s="105"/>
      <c r="DG155" s="105"/>
      <c r="DH155" s="105"/>
      <c r="DI155" s="105"/>
      <c r="DJ155" s="105"/>
      <c r="DK155" s="105"/>
      <c r="DL155" s="105"/>
      <c r="DM155" s="105"/>
      <c r="DN155" s="105"/>
      <c r="DO155" s="105"/>
      <c r="DP155" s="105"/>
      <c r="DQ155" s="105"/>
      <c r="DR155" s="105"/>
      <c r="DS155" s="105"/>
      <c r="DT155" s="105"/>
      <c r="DU155" s="105"/>
      <c r="DV155" s="105"/>
      <c r="DW155" s="105"/>
      <c r="DX155" s="105"/>
      <c r="DY155" s="105"/>
      <c r="DZ155" s="105"/>
      <c r="EA155" s="105"/>
      <c r="EB155" s="105"/>
      <c r="EC155" s="105"/>
      <c r="ED155" s="105"/>
      <c r="EE155" s="105"/>
      <c r="EF155" s="105"/>
      <c r="EG155" s="105"/>
      <c r="EH155" s="105"/>
      <c r="EI155" s="105"/>
      <c r="EJ155" s="105"/>
      <c r="EK155" s="105"/>
      <c r="EL155" s="105"/>
      <c r="EM155" s="105"/>
      <c r="EN155" s="105"/>
      <c r="EO155" s="105"/>
      <c r="EP155" s="105"/>
      <c r="EQ155" s="105"/>
      <c r="ER155" s="105"/>
      <c r="ES155" s="105"/>
      <c r="ET155" s="105"/>
      <c r="EU155" s="105"/>
      <c r="EV155" s="105"/>
      <c r="EW155" s="105"/>
      <c r="EX155" s="105"/>
      <c r="EY155" s="105"/>
      <c r="EZ155" s="105"/>
      <c r="FA155" s="105"/>
      <c r="FB155" s="105"/>
      <c r="FC155" s="105"/>
      <c r="FD155" s="105"/>
      <c r="FE155" s="105"/>
      <c r="FF155" s="105"/>
      <c r="FG155" s="105"/>
      <c r="FH155" s="105"/>
      <c r="FI155" s="105"/>
      <c r="FJ155" s="105"/>
      <c r="FK155" s="105"/>
      <c r="FL155" s="105"/>
      <c r="FM155" s="105"/>
      <c r="FN155" s="105"/>
      <c r="FO155" s="105"/>
      <c r="FP155" s="105"/>
      <c r="FQ155" s="105"/>
      <c r="FR155" s="105"/>
      <c r="FS155" s="105"/>
      <c r="FT155" s="105"/>
      <c r="FU155" s="105"/>
      <c r="FV155" s="105"/>
      <c r="FW155" s="105"/>
      <c r="FX155" s="105"/>
      <c r="FY155" s="105"/>
      <c r="FZ155" s="105"/>
      <c r="GA155" s="105"/>
      <c r="GB155" s="105"/>
      <c r="GC155" s="105"/>
      <c r="GD155" s="105"/>
      <c r="GE155" s="105"/>
      <c r="GF155" s="105"/>
      <c r="GG155" s="105"/>
      <c r="GH155" s="105"/>
      <c r="GI155" s="105"/>
      <c r="GJ155" s="105"/>
      <c r="GK155" s="105"/>
      <c r="GL155" s="105"/>
      <c r="GM155" s="105"/>
      <c r="GN155" s="105"/>
      <c r="GO155" s="105"/>
      <c r="GP155" s="105"/>
      <c r="GQ155" s="105"/>
      <c r="GR155" s="105"/>
      <c r="GS155" s="105"/>
      <c r="GT155" s="105"/>
      <c r="GU155" s="105"/>
      <c r="GV155" s="105"/>
      <c r="GW155" s="105"/>
      <c r="GX155" s="105"/>
      <c r="GY155" s="105"/>
      <c r="GZ155" s="105"/>
      <c r="HA155" s="105"/>
      <c r="HB155" s="105"/>
      <c r="HC155" s="105"/>
      <c r="HD155" s="105"/>
      <c r="HE155" s="105"/>
      <c r="HF155" s="105"/>
      <c r="HG155" s="105"/>
      <c r="HH155" s="105"/>
      <c r="HI155" s="105"/>
      <c r="HJ155" s="105"/>
      <c r="HK155" s="105"/>
      <c r="HL155" s="105"/>
      <c r="HM155" s="105"/>
      <c r="HN155" s="105"/>
      <c r="HO155" s="105"/>
      <c r="HP155" s="105"/>
      <c r="HQ155" s="105"/>
      <c r="HR155" s="105"/>
      <c r="HS155" s="105"/>
      <c r="HT155" s="105"/>
      <c r="HU155" s="105"/>
      <c r="HV155" s="105"/>
      <c r="HW155" s="105"/>
      <c r="HX155" s="105"/>
      <c r="HY155" s="105"/>
      <c r="HZ155" s="105"/>
      <c r="IA155" s="105"/>
      <c r="IB155" s="105"/>
      <c r="IC155" s="105"/>
      <c r="ID155" s="105"/>
      <c r="IE155" s="105"/>
      <c r="IF155" s="105"/>
      <c r="IG155" s="105"/>
      <c r="IH155" s="105"/>
      <c r="II155" s="105"/>
      <c r="IJ155" s="105"/>
      <c r="IK155" s="105"/>
      <c r="IL155" s="105"/>
      <c r="IM155" s="105"/>
      <c r="IN155" s="105"/>
      <c r="IO155" s="105"/>
      <c r="IP155" s="105"/>
      <c r="IQ155" s="105"/>
      <c r="IR155" s="105"/>
      <c r="IS155" s="105"/>
      <c r="IT155" s="105"/>
      <c r="IU155" s="105"/>
      <c r="IV155" s="105"/>
      <c r="IW155" s="105"/>
      <c r="IX155" s="105"/>
      <c r="IY155" s="105"/>
      <c r="IZ155" s="105"/>
      <c r="JA155" s="105"/>
      <c r="JB155" s="105"/>
      <c r="JC155" s="105"/>
      <c r="JD155" s="105"/>
      <c r="JE155" s="105"/>
      <c r="JF155" s="105"/>
      <c r="JG155" s="105"/>
      <c r="JH155" s="105"/>
      <c r="JI155" s="105"/>
      <c r="JJ155" s="105"/>
      <c r="JK155" s="105"/>
      <c r="JL155" s="105"/>
      <c r="JM155" s="105"/>
      <c r="JN155" s="105"/>
      <c r="JO155" s="105"/>
      <c r="JP155" s="105"/>
      <c r="JQ155" s="105"/>
      <c r="JR155" s="105"/>
      <c r="JS155" s="105"/>
      <c r="JT155" s="105"/>
      <c r="JU155" s="105"/>
      <c r="JV155" s="105"/>
      <c r="JW155" s="105"/>
      <c r="JX155" s="105"/>
      <c r="JY155" s="105"/>
      <c r="JZ155" s="105"/>
      <c r="KA155" s="105"/>
      <c r="KB155" s="105"/>
      <c r="KC155" s="105"/>
      <c r="KD155" s="105"/>
      <c r="KE155" s="105"/>
      <c r="KF155" s="105"/>
      <c r="KG155" s="105"/>
      <c r="KH155" s="105"/>
      <c r="KI155" s="105"/>
      <c r="KJ155" s="105"/>
      <c r="KK155" s="105"/>
      <c r="KL155" s="105"/>
      <c r="KM155" s="105"/>
      <c r="KN155" s="105"/>
      <c r="KO155" s="105"/>
      <c r="KP155" s="105"/>
    </row>
    <row r="156" spans="19:302">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105"/>
      <c r="CY156" s="105"/>
      <c r="CZ156" s="105"/>
      <c r="DA156" s="105"/>
      <c r="DB156" s="105"/>
      <c r="DC156" s="105"/>
      <c r="DD156" s="105"/>
      <c r="DE156" s="105"/>
      <c r="DF156" s="105"/>
      <c r="DG156" s="105"/>
      <c r="DH156" s="105"/>
      <c r="DI156" s="105"/>
      <c r="DJ156" s="105"/>
      <c r="DK156" s="105"/>
      <c r="DL156" s="105"/>
      <c r="DM156" s="105"/>
      <c r="DN156" s="105"/>
      <c r="DO156" s="105"/>
      <c r="DP156" s="105"/>
      <c r="DQ156" s="105"/>
      <c r="DR156" s="105"/>
      <c r="DS156" s="105"/>
      <c r="DT156" s="105"/>
      <c r="DU156" s="105"/>
      <c r="DV156" s="105"/>
      <c r="DW156" s="105"/>
      <c r="DX156" s="105"/>
      <c r="DY156" s="105"/>
      <c r="DZ156" s="105"/>
      <c r="EA156" s="105"/>
      <c r="EB156" s="105"/>
      <c r="EC156" s="105"/>
      <c r="ED156" s="105"/>
      <c r="EE156" s="105"/>
      <c r="EF156" s="105"/>
      <c r="EG156" s="105"/>
      <c r="EH156" s="105"/>
      <c r="EI156" s="105"/>
      <c r="EJ156" s="105"/>
      <c r="EK156" s="105"/>
      <c r="EL156" s="105"/>
      <c r="EM156" s="105"/>
      <c r="EN156" s="105"/>
      <c r="EO156" s="105"/>
      <c r="EP156" s="105"/>
      <c r="EQ156" s="105"/>
      <c r="ER156" s="105"/>
      <c r="ES156" s="105"/>
      <c r="ET156" s="105"/>
      <c r="EU156" s="105"/>
      <c r="EV156" s="105"/>
      <c r="EW156" s="105"/>
      <c r="EX156" s="105"/>
      <c r="EY156" s="105"/>
      <c r="EZ156" s="105"/>
      <c r="FA156" s="105"/>
      <c r="FB156" s="105"/>
      <c r="FC156" s="105"/>
      <c r="FD156" s="105"/>
      <c r="FE156" s="105"/>
      <c r="FF156" s="105"/>
      <c r="FG156" s="105"/>
      <c r="FH156" s="105"/>
      <c r="FI156" s="105"/>
      <c r="FJ156" s="105"/>
      <c r="FK156" s="105"/>
      <c r="FL156" s="105"/>
      <c r="FM156" s="105"/>
      <c r="FN156" s="105"/>
      <c r="FO156" s="105"/>
      <c r="FP156" s="105"/>
      <c r="FQ156" s="105"/>
      <c r="FR156" s="105"/>
      <c r="FS156" s="105"/>
      <c r="FT156" s="105"/>
      <c r="FU156" s="105"/>
      <c r="FV156" s="105"/>
      <c r="FW156" s="105"/>
      <c r="FX156" s="105"/>
      <c r="FY156" s="105"/>
      <c r="FZ156" s="105"/>
      <c r="GA156" s="105"/>
      <c r="GB156" s="105"/>
      <c r="GC156" s="105"/>
      <c r="GD156" s="105"/>
      <c r="GE156" s="105"/>
      <c r="GF156" s="105"/>
      <c r="GG156" s="105"/>
      <c r="GH156" s="105"/>
      <c r="GI156" s="105"/>
      <c r="GJ156" s="105"/>
      <c r="GK156" s="105"/>
      <c r="GL156" s="105"/>
      <c r="GM156" s="105"/>
      <c r="GN156" s="105"/>
      <c r="GO156" s="105"/>
      <c r="GP156" s="105"/>
      <c r="GQ156" s="105"/>
      <c r="GR156" s="105"/>
      <c r="GS156" s="105"/>
      <c r="GT156" s="105"/>
      <c r="GU156" s="105"/>
      <c r="GV156" s="105"/>
      <c r="GW156" s="105"/>
      <c r="GX156" s="105"/>
      <c r="GY156" s="105"/>
      <c r="GZ156" s="105"/>
      <c r="HA156" s="105"/>
      <c r="HB156" s="105"/>
      <c r="HC156" s="105"/>
      <c r="HD156" s="105"/>
      <c r="HE156" s="105"/>
      <c r="HF156" s="105"/>
      <c r="HG156" s="105"/>
      <c r="HH156" s="105"/>
      <c r="HI156" s="105"/>
      <c r="HJ156" s="105"/>
      <c r="HK156" s="105"/>
      <c r="HL156" s="105"/>
      <c r="HM156" s="105"/>
      <c r="HN156" s="105"/>
      <c r="HO156" s="105"/>
      <c r="HP156" s="105"/>
      <c r="HQ156" s="105"/>
      <c r="HR156" s="105"/>
      <c r="HS156" s="105"/>
      <c r="HT156" s="105"/>
      <c r="HU156" s="105"/>
      <c r="HV156" s="105"/>
      <c r="HW156" s="105"/>
      <c r="HX156" s="105"/>
      <c r="HY156" s="105"/>
      <c r="HZ156" s="105"/>
      <c r="IA156" s="105"/>
      <c r="IB156" s="105"/>
      <c r="IC156" s="105"/>
      <c r="ID156" s="105"/>
      <c r="IE156" s="105"/>
      <c r="IF156" s="105"/>
      <c r="IG156" s="105"/>
      <c r="IH156" s="105"/>
      <c r="II156" s="105"/>
      <c r="IJ156" s="105"/>
      <c r="IK156" s="105"/>
      <c r="IL156" s="105"/>
      <c r="IM156" s="105"/>
      <c r="IN156" s="105"/>
      <c r="IO156" s="105"/>
      <c r="IP156" s="105"/>
      <c r="IQ156" s="105"/>
      <c r="IR156" s="105"/>
      <c r="IS156" s="105"/>
      <c r="IT156" s="105"/>
      <c r="IU156" s="105"/>
      <c r="IV156" s="105"/>
      <c r="IW156" s="105"/>
      <c r="IX156" s="105"/>
      <c r="IY156" s="105"/>
      <c r="IZ156" s="105"/>
      <c r="JA156" s="105"/>
      <c r="JB156" s="105"/>
      <c r="JC156" s="105"/>
      <c r="JD156" s="105"/>
      <c r="JE156" s="105"/>
      <c r="JF156" s="105"/>
      <c r="JG156" s="105"/>
      <c r="JH156" s="105"/>
      <c r="JI156" s="105"/>
      <c r="JJ156" s="105"/>
      <c r="JK156" s="105"/>
      <c r="JL156" s="105"/>
      <c r="JM156" s="105"/>
      <c r="JN156" s="105"/>
      <c r="JO156" s="105"/>
      <c r="JP156" s="105"/>
      <c r="JQ156" s="105"/>
      <c r="JR156" s="105"/>
      <c r="JS156" s="105"/>
      <c r="JT156" s="105"/>
      <c r="JU156" s="105"/>
      <c r="JV156" s="105"/>
      <c r="JW156" s="105"/>
      <c r="JX156" s="105"/>
      <c r="JY156" s="105"/>
      <c r="JZ156" s="105"/>
      <c r="KA156" s="105"/>
      <c r="KB156" s="105"/>
      <c r="KC156" s="105"/>
      <c r="KD156" s="105"/>
      <c r="KE156" s="105"/>
      <c r="KF156" s="105"/>
      <c r="KG156" s="105"/>
      <c r="KH156" s="105"/>
      <c r="KI156" s="105"/>
      <c r="KJ156" s="105"/>
      <c r="KK156" s="105"/>
      <c r="KL156" s="105"/>
      <c r="KM156" s="105"/>
      <c r="KN156" s="105"/>
      <c r="KO156" s="105"/>
      <c r="KP156" s="105"/>
    </row>
    <row r="157" spans="19:302">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105"/>
      <c r="CY157" s="105"/>
      <c r="CZ157" s="105"/>
      <c r="DA157" s="105"/>
      <c r="DB157" s="105"/>
      <c r="DC157" s="105"/>
      <c r="DD157" s="105"/>
      <c r="DE157" s="105"/>
      <c r="DF157" s="105"/>
      <c r="DG157" s="105"/>
      <c r="DH157" s="105"/>
      <c r="DI157" s="105"/>
      <c r="DJ157" s="105"/>
      <c r="DK157" s="105"/>
      <c r="DL157" s="105"/>
      <c r="DM157" s="105"/>
      <c r="DN157" s="105"/>
      <c r="DO157" s="105"/>
      <c r="DP157" s="105"/>
      <c r="DQ157" s="105"/>
      <c r="DR157" s="105"/>
      <c r="DS157" s="105"/>
      <c r="DT157" s="105"/>
      <c r="DU157" s="105"/>
      <c r="DV157" s="105"/>
      <c r="DW157" s="105"/>
      <c r="DX157" s="105"/>
      <c r="DY157" s="105"/>
      <c r="DZ157" s="105"/>
      <c r="EA157" s="105"/>
      <c r="EB157" s="105"/>
      <c r="EC157" s="105"/>
      <c r="ED157" s="105"/>
      <c r="EE157" s="105"/>
      <c r="EF157" s="105"/>
      <c r="EG157" s="105"/>
      <c r="EH157" s="105"/>
      <c r="EI157" s="105"/>
      <c r="EJ157" s="105"/>
      <c r="EK157" s="105"/>
      <c r="EL157" s="105"/>
      <c r="EM157" s="105"/>
      <c r="EN157" s="105"/>
      <c r="EO157" s="105"/>
      <c r="EP157" s="105"/>
      <c r="EQ157" s="105"/>
      <c r="ER157" s="105"/>
      <c r="ES157" s="105"/>
      <c r="ET157" s="105"/>
      <c r="EU157" s="105"/>
      <c r="EV157" s="105"/>
      <c r="EW157" s="105"/>
      <c r="EX157" s="105"/>
      <c r="EY157" s="105"/>
      <c r="EZ157" s="105"/>
      <c r="FA157" s="105"/>
      <c r="FB157" s="105"/>
      <c r="FC157" s="105"/>
      <c r="FD157" s="105"/>
      <c r="FE157" s="105"/>
      <c r="FF157" s="105"/>
      <c r="FG157" s="105"/>
      <c r="FH157" s="105"/>
      <c r="FI157" s="105"/>
      <c r="FJ157" s="105"/>
      <c r="FK157" s="105"/>
      <c r="FL157" s="105"/>
      <c r="FM157" s="105"/>
      <c r="FN157" s="105"/>
      <c r="FO157" s="105"/>
      <c r="FP157" s="105"/>
      <c r="FQ157" s="105"/>
      <c r="FR157" s="105"/>
      <c r="FS157" s="105"/>
      <c r="FT157" s="105"/>
      <c r="FU157" s="105"/>
      <c r="FV157" s="105"/>
      <c r="FW157" s="105"/>
      <c r="FX157" s="105"/>
      <c r="FY157" s="105"/>
      <c r="FZ157" s="105"/>
      <c r="GA157" s="105"/>
      <c r="GB157" s="105"/>
      <c r="GC157" s="105"/>
      <c r="GD157" s="105"/>
      <c r="GE157" s="105"/>
      <c r="GF157" s="105"/>
      <c r="GG157" s="105"/>
      <c r="GH157" s="105"/>
      <c r="GI157" s="105"/>
      <c r="GJ157" s="105"/>
      <c r="GK157" s="105"/>
      <c r="GL157" s="105"/>
      <c r="GM157" s="105"/>
      <c r="GN157" s="105"/>
      <c r="GO157" s="105"/>
      <c r="GP157" s="105"/>
      <c r="GQ157" s="105"/>
      <c r="GR157" s="105"/>
      <c r="GS157" s="105"/>
      <c r="GT157" s="105"/>
      <c r="GU157" s="105"/>
      <c r="GV157" s="105"/>
      <c r="GW157" s="105"/>
      <c r="GX157" s="105"/>
      <c r="GY157" s="105"/>
      <c r="GZ157" s="105"/>
      <c r="HA157" s="105"/>
      <c r="HB157" s="105"/>
      <c r="HC157" s="105"/>
      <c r="HD157" s="105"/>
      <c r="HE157" s="105"/>
      <c r="HF157" s="105"/>
      <c r="HG157" s="105"/>
      <c r="HH157" s="105"/>
      <c r="HI157" s="105"/>
      <c r="HJ157" s="105"/>
      <c r="HK157" s="105"/>
      <c r="HL157" s="105"/>
      <c r="HM157" s="105"/>
      <c r="HN157" s="105"/>
      <c r="HO157" s="105"/>
      <c r="HP157" s="105"/>
      <c r="HQ157" s="105"/>
      <c r="HR157" s="105"/>
      <c r="HS157" s="105"/>
      <c r="HT157" s="105"/>
      <c r="HU157" s="105"/>
      <c r="HV157" s="105"/>
      <c r="HW157" s="105"/>
      <c r="HX157" s="105"/>
      <c r="HY157" s="105"/>
      <c r="HZ157" s="105"/>
      <c r="IA157" s="105"/>
      <c r="IB157" s="105"/>
      <c r="IC157" s="105"/>
      <c r="ID157" s="105"/>
      <c r="IE157" s="105"/>
      <c r="IF157" s="105"/>
      <c r="IG157" s="105"/>
      <c r="IH157" s="105"/>
      <c r="II157" s="105"/>
      <c r="IJ157" s="105"/>
      <c r="IK157" s="105"/>
      <c r="IL157" s="105"/>
      <c r="IM157" s="105"/>
      <c r="IN157" s="105"/>
      <c r="IO157" s="105"/>
      <c r="IP157" s="105"/>
      <c r="IQ157" s="105"/>
      <c r="IR157" s="105"/>
      <c r="IS157" s="105"/>
      <c r="IT157" s="105"/>
      <c r="IU157" s="105"/>
      <c r="IV157" s="105"/>
      <c r="IW157" s="105"/>
      <c r="IX157" s="105"/>
      <c r="IY157" s="105"/>
      <c r="IZ157" s="105"/>
      <c r="JA157" s="105"/>
      <c r="JB157" s="105"/>
      <c r="JC157" s="105"/>
      <c r="JD157" s="105"/>
      <c r="JE157" s="105"/>
      <c r="JF157" s="105"/>
      <c r="JG157" s="105"/>
      <c r="JH157" s="105"/>
      <c r="JI157" s="105"/>
      <c r="JJ157" s="105"/>
      <c r="JK157" s="105"/>
      <c r="JL157" s="105"/>
      <c r="JM157" s="105"/>
      <c r="JN157" s="105"/>
      <c r="JO157" s="105"/>
      <c r="JP157" s="105"/>
      <c r="JQ157" s="105"/>
      <c r="JR157" s="105"/>
      <c r="JS157" s="105"/>
      <c r="JT157" s="105"/>
      <c r="JU157" s="105"/>
      <c r="JV157" s="105"/>
      <c r="JW157" s="105"/>
      <c r="JX157" s="105"/>
      <c r="JY157" s="105"/>
      <c r="JZ157" s="105"/>
      <c r="KA157" s="105"/>
      <c r="KB157" s="105"/>
      <c r="KC157" s="105"/>
      <c r="KD157" s="105"/>
      <c r="KE157" s="105"/>
      <c r="KF157" s="105"/>
      <c r="KG157" s="105"/>
      <c r="KH157" s="105"/>
      <c r="KI157" s="105"/>
      <c r="KJ157" s="105"/>
      <c r="KK157" s="105"/>
      <c r="KL157" s="105"/>
      <c r="KM157" s="105"/>
      <c r="KN157" s="105"/>
      <c r="KO157" s="105"/>
      <c r="KP157" s="105"/>
    </row>
    <row r="158" spans="19:302">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105"/>
      <c r="CY158" s="105"/>
      <c r="CZ158" s="105"/>
      <c r="DA158" s="105"/>
      <c r="DB158" s="105"/>
      <c r="DC158" s="105"/>
      <c r="DD158" s="105"/>
      <c r="DE158" s="105"/>
      <c r="DF158" s="105"/>
      <c r="DG158" s="105"/>
      <c r="DH158" s="105"/>
      <c r="DI158" s="105"/>
      <c r="DJ158" s="105"/>
      <c r="DK158" s="105"/>
      <c r="DL158" s="105"/>
      <c r="DM158" s="105"/>
      <c r="DN158" s="105"/>
      <c r="DO158" s="105"/>
      <c r="DP158" s="105"/>
      <c r="DQ158" s="105"/>
      <c r="DR158" s="105"/>
      <c r="DS158" s="105"/>
      <c r="DT158" s="105"/>
      <c r="DU158" s="105"/>
      <c r="DV158" s="105"/>
      <c r="DW158" s="105"/>
      <c r="DX158" s="105"/>
      <c r="DY158" s="105"/>
      <c r="DZ158" s="105"/>
      <c r="EA158" s="105"/>
      <c r="EB158" s="105"/>
      <c r="EC158" s="105"/>
      <c r="ED158" s="105"/>
      <c r="EE158" s="105"/>
      <c r="EF158" s="105"/>
      <c r="EG158" s="105"/>
      <c r="EH158" s="105"/>
      <c r="EI158" s="105"/>
      <c r="EJ158" s="105"/>
      <c r="EK158" s="105"/>
      <c r="EL158" s="105"/>
      <c r="EM158" s="105"/>
      <c r="EN158" s="105"/>
      <c r="EO158" s="105"/>
      <c r="EP158" s="105"/>
      <c r="EQ158" s="105"/>
      <c r="ER158" s="105"/>
      <c r="ES158" s="105"/>
      <c r="ET158" s="105"/>
      <c r="EU158" s="105"/>
      <c r="EV158" s="105"/>
      <c r="EW158" s="105"/>
      <c r="EX158" s="105"/>
      <c r="EY158" s="105"/>
      <c r="EZ158" s="105"/>
      <c r="FA158" s="105"/>
      <c r="FB158" s="105"/>
      <c r="FC158" s="105"/>
      <c r="FD158" s="105"/>
      <c r="FE158" s="105"/>
      <c r="FF158" s="105"/>
      <c r="FG158" s="105"/>
      <c r="FH158" s="105"/>
      <c r="FI158" s="105"/>
      <c r="FJ158" s="105"/>
      <c r="FK158" s="105"/>
      <c r="FL158" s="105"/>
      <c r="FM158" s="105"/>
      <c r="FN158" s="105"/>
      <c r="FO158" s="105"/>
      <c r="FP158" s="105"/>
      <c r="FQ158" s="105"/>
      <c r="FR158" s="105"/>
      <c r="FS158" s="105"/>
      <c r="FT158" s="105"/>
      <c r="FU158" s="105"/>
      <c r="FV158" s="105"/>
      <c r="FW158" s="105"/>
      <c r="FX158" s="105"/>
      <c r="FY158" s="105"/>
      <c r="FZ158" s="105"/>
      <c r="GA158" s="105"/>
      <c r="GB158" s="105"/>
      <c r="GC158" s="105"/>
      <c r="GD158" s="105"/>
      <c r="GE158" s="105"/>
      <c r="GF158" s="105"/>
      <c r="GG158" s="105"/>
      <c r="GH158" s="105"/>
      <c r="GI158" s="105"/>
      <c r="GJ158" s="105"/>
      <c r="GK158" s="105"/>
      <c r="GL158" s="105"/>
      <c r="GM158" s="105"/>
      <c r="GN158" s="105"/>
      <c r="GO158" s="105"/>
      <c r="GP158" s="105"/>
      <c r="GQ158" s="105"/>
      <c r="GR158" s="105"/>
      <c r="GS158" s="105"/>
      <c r="GT158" s="105"/>
      <c r="GU158" s="105"/>
      <c r="GV158" s="105"/>
      <c r="GW158" s="105"/>
      <c r="GX158" s="105"/>
      <c r="GY158" s="105"/>
      <c r="GZ158" s="105"/>
      <c r="HA158" s="105"/>
      <c r="HB158" s="105"/>
      <c r="HC158" s="105"/>
      <c r="HD158" s="105"/>
      <c r="HE158" s="105"/>
      <c r="HF158" s="105"/>
      <c r="HG158" s="105"/>
      <c r="HH158" s="105"/>
      <c r="HI158" s="105"/>
      <c r="HJ158" s="105"/>
      <c r="HK158" s="105"/>
      <c r="HL158" s="105"/>
      <c r="HM158" s="105"/>
      <c r="HN158" s="105"/>
      <c r="HO158" s="105"/>
      <c r="HP158" s="105"/>
      <c r="HQ158" s="105"/>
      <c r="HR158" s="105"/>
      <c r="HS158" s="105"/>
      <c r="HT158" s="105"/>
      <c r="HU158" s="105"/>
      <c r="HV158" s="105"/>
      <c r="HW158" s="105"/>
      <c r="HX158" s="105"/>
      <c r="HY158" s="105"/>
      <c r="HZ158" s="105"/>
      <c r="IA158" s="105"/>
      <c r="IB158" s="105"/>
      <c r="IC158" s="105"/>
      <c r="ID158" s="105"/>
      <c r="IE158" s="105"/>
      <c r="IF158" s="105"/>
      <c r="IG158" s="105"/>
      <c r="IH158" s="105"/>
      <c r="II158" s="105"/>
      <c r="IJ158" s="105"/>
      <c r="IK158" s="105"/>
      <c r="IL158" s="105"/>
      <c r="IM158" s="105"/>
      <c r="IN158" s="105"/>
      <c r="IO158" s="105"/>
      <c r="IP158" s="105"/>
      <c r="IQ158" s="105"/>
      <c r="IR158" s="105"/>
      <c r="IS158" s="105"/>
      <c r="IT158" s="105"/>
      <c r="IU158" s="105"/>
      <c r="IV158" s="105"/>
      <c r="IW158" s="105"/>
      <c r="IX158" s="105"/>
      <c r="IY158" s="105"/>
      <c r="IZ158" s="105"/>
      <c r="JA158" s="105"/>
      <c r="JB158" s="105"/>
      <c r="JC158" s="105"/>
      <c r="JD158" s="105"/>
      <c r="JE158" s="105"/>
      <c r="JF158" s="105"/>
      <c r="JG158" s="105"/>
      <c r="JH158" s="105"/>
      <c r="JI158" s="105"/>
      <c r="JJ158" s="105"/>
      <c r="JK158" s="105"/>
      <c r="JL158" s="105"/>
      <c r="JM158" s="105"/>
      <c r="JN158" s="105"/>
      <c r="JO158" s="105"/>
      <c r="JP158" s="105"/>
      <c r="JQ158" s="105"/>
      <c r="JR158" s="105"/>
      <c r="JS158" s="105"/>
      <c r="JT158" s="105"/>
      <c r="JU158" s="105"/>
      <c r="JV158" s="105"/>
      <c r="JW158" s="105"/>
      <c r="JX158" s="105"/>
      <c r="JY158" s="105"/>
      <c r="JZ158" s="105"/>
      <c r="KA158" s="105"/>
      <c r="KB158" s="105"/>
      <c r="KC158" s="105"/>
      <c r="KD158" s="105"/>
      <c r="KE158" s="105"/>
      <c r="KF158" s="105"/>
      <c r="KG158" s="105"/>
      <c r="KH158" s="105"/>
      <c r="KI158" s="105"/>
      <c r="KJ158" s="105"/>
      <c r="KK158" s="105"/>
      <c r="KL158" s="105"/>
      <c r="KM158" s="105"/>
      <c r="KN158" s="105"/>
      <c r="KO158" s="105"/>
      <c r="KP158" s="105"/>
    </row>
    <row r="159" spans="19:302">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105"/>
      <c r="CY159" s="105"/>
      <c r="CZ159" s="105"/>
      <c r="DA159" s="105"/>
      <c r="DB159" s="105"/>
      <c r="DC159" s="105"/>
      <c r="DD159" s="105"/>
      <c r="DE159" s="105"/>
      <c r="DF159" s="105"/>
      <c r="DG159" s="105"/>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c r="GF159" s="105"/>
      <c r="GG159" s="105"/>
      <c r="GH159" s="105"/>
      <c r="GI159" s="105"/>
      <c r="GJ159" s="105"/>
      <c r="GK159" s="105"/>
      <c r="GL159" s="105"/>
      <c r="GM159" s="105"/>
      <c r="GN159" s="105"/>
      <c r="GO159" s="105"/>
      <c r="GP159" s="105"/>
      <c r="GQ159" s="105"/>
      <c r="GR159" s="105"/>
      <c r="GS159" s="105"/>
      <c r="GT159" s="105"/>
      <c r="GU159" s="105"/>
      <c r="GV159" s="105"/>
      <c r="GW159" s="105"/>
      <c r="GX159" s="105"/>
      <c r="GY159" s="105"/>
      <c r="GZ159" s="105"/>
      <c r="HA159" s="105"/>
      <c r="HB159" s="105"/>
      <c r="HC159" s="105"/>
      <c r="HD159" s="105"/>
      <c r="HE159" s="105"/>
      <c r="HF159" s="105"/>
      <c r="HG159" s="105"/>
      <c r="HH159" s="105"/>
      <c r="HI159" s="105"/>
      <c r="HJ159" s="105"/>
      <c r="HK159" s="105"/>
      <c r="HL159" s="105"/>
      <c r="HM159" s="105"/>
      <c r="HN159" s="105"/>
      <c r="HO159" s="105"/>
      <c r="HP159" s="105"/>
      <c r="HQ159" s="105"/>
      <c r="HR159" s="105"/>
      <c r="HS159" s="105"/>
      <c r="HT159" s="105"/>
      <c r="HU159" s="105"/>
      <c r="HV159" s="105"/>
      <c r="HW159" s="105"/>
      <c r="HX159" s="105"/>
      <c r="HY159" s="105"/>
      <c r="HZ159" s="105"/>
      <c r="IA159" s="105"/>
      <c r="IB159" s="105"/>
      <c r="IC159" s="105"/>
      <c r="ID159" s="105"/>
      <c r="IE159" s="105"/>
      <c r="IF159" s="105"/>
      <c r="IG159" s="105"/>
      <c r="IH159" s="105"/>
      <c r="II159" s="105"/>
      <c r="IJ159" s="105"/>
      <c r="IK159" s="105"/>
      <c r="IL159" s="105"/>
      <c r="IM159" s="105"/>
      <c r="IN159" s="105"/>
      <c r="IO159" s="105"/>
      <c r="IP159" s="105"/>
      <c r="IQ159" s="105"/>
      <c r="IR159" s="105"/>
      <c r="IS159" s="105"/>
      <c r="IT159" s="105"/>
      <c r="IU159" s="105"/>
      <c r="IV159" s="105"/>
      <c r="IW159" s="105"/>
      <c r="IX159" s="105"/>
      <c r="IY159" s="105"/>
      <c r="IZ159" s="105"/>
      <c r="JA159" s="105"/>
      <c r="JB159" s="105"/>
      <c r="JC159" s="105"/>
      <c r="JD159" s="105"/>
      <c r="JE159" s="105"/>
      <c r="JF159" s="105"/>
      <c r="JG159" s="105"/>
      <c r="JH159" s="105"/>
      <c r="JI159" s="105"/>
      <c r="JJ159" s="105"/>
      <c r="JK159" s="105"/>
      <c r="JL159" s="105"/>
      <c r="JM159" s="105"/>
      <c r="JN159" s="105"/>
      <c r="JO159" s="105"/>
      <c r="JP159" s="105"/>
      <c r="JQ159" s="105"/>
      <c r="JR159" s="105"/>
      <c r="JS159" s="105"/>
      <c r="JT159" s="105"/>
      <c r="JU159" s="105"/>
      <c r="JV159" s="105"/>
      <c r="JW159" s="105"/>
      <c r="JX159" s="105"/>
      <c r="JY159" s="105"/>
      <c r="JZ159" s="105"/>
      <c r="KA159" s="105"/>
      <c r="KB159" s="105"/>
      <c r="KC159" s="105"/>
      <c r="KD159" s="105"/>
      <c r="KE159" s="105"/>
      <c r="KF159" s="105"/>
      <c r="KG159" s="105"/>
      <c r="KH159" s="105"/>
      <c r="KI159" s="105"/>
      <c r="KJ159" s="105"/>
      <c r="KK159" s="105"/>
      <c r="KL159" s="105"/>
      <c r="KM159" s="105"/>
      <c r="KN159" s="105"/>
      <c r="KO159" s="105"/>
      <c r="KP159" s="105"/>
    </row>
    <row r="160" spans="19:302">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c r="CX160" s="105"/>
      <c r="CY160" s="105"/>
      <c r="CZ160" s="105"/>
      <c r="DA160" s="105"/>
      <c r="DB160" s="105"/>
      <c r="DC160" s="105"/>
      <c r="DD160" s="105"/>
      <c r="DE160" s="105"/>
      <c r="DF160" s="105"/>
      <c r="DG160" s="105"/>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c r="GF160" s="105"/>
      <c r="GG160" s="105"/>
      <c r="GH160" s="105"/>
      <c r="GI160" s="105"/>
      <c r="GJ160" s="105"/>
      <c r="GK160" s="105"/>
      <c r="GL160" s="105"/>
      <c r="GM160" s="105"/>
      <c r="GN160" s="105"/>
      <c r="GO160" s="105"/>
      <c r="GP160" s="105"/>
      <c r="GQ160" s="105"/>
      <c r="GR160" s="105"/>
      <c r="GS160" s="105"/>
      <c r="GT160" s="105"/>
      <c r="GU160" s="105"/>
      <c r="GV160" s="105"/>
      <c r="GW160" s="105"/>
      <c r="GX160" s="105"/>
      <c r="GY160" s="105"/>
      <c r="GZ160" s="105"/>
      <c r="HA160" s="105"/>
      <c r="HB160" s="105"/>
      <c r="HC160" s="105"/>
      <c r="HD160" s="105"/>
      <c r="HE160" s="105"/>
      <c r="HF160" s="105"/>
      <c r="HG160" s="105"/>
      <c r="HH160" s="105"/>
      <c r="HI160" s="105"/>
      <c r="HJ160" s="105"/>
      <c r="HK160" s="105"/>
      <c r="HL160" s="105"/>
      <c r="HM160" s="105"/>
      <c r="HN160" s="105"/>
      <c r="HO160" s="105"/>
      <c r="HP160" s="105"/>
      <c r="HQ160" s="105"/>
      <c r="HR160" s="105"/>
      <c r="HS160" s="105"/>
      <c r="HT160" s="105"/>
      <c r="HU160" s="105"/>
      <c r="HV160" s="105"/>
      <c r="HW160" s="105"/>
      <c r="HX160" s="105"/>
      <c r="HY160" s="105"/>
      <c r="HZ160" s="105"/>
      <c r="IA160" s="105"/>
      <c r="IB160" s="105"/>
      <c r="IC160" s="105"/>
      <c r="ID160" s="105"/>
      <c r="IE160" s="105"/>
      <c r="IF160" s="105"/>
      <c r="IG160" s="105"/>
      <c r="IH160" s="105"/>
      <c r="II160" s="105"/>
      <c r="IJ160" s="105"/>
      <c r="IK160" s="105"/>
      <c r="IL160" s="105"/>
      <c r="IM160" s="105"/>
      <c r="IN160" s="105"/>
      <c r="IO160" s="105"/>
      <c r="IP160" s="105"/>
      <c r="IQ160" s="105"/>
      <c r="IR160" s="105"/>
      <c r="IS160" s="105"/>
      <c r="IT160" s="105"/>
      <c r="IU160" s="105"/>
      <c r="IV160" s="105"/>
      <c r="IW160" s="105"/>
      <c r="IX160" s="105"/>
      <c r="IY160" s="105"/>
      <c r="IZ160" s="105"/>
      <c r="JA160" s="105"/>
      <c r="JB160" s="105"/>
      <c r="JC160" s="105"/>
      <c r="JD160" s="105"/>
      <c r="JE160" s="105"/>
      <c r="JF160" s="105"/>
      <c r="JG160" s="105"/>
      <c r="JH160" s="105"/>
      <c r="JI160" s="105"/>
      <c r="JJ160" s="105"/>
      <c r="JK160" s="105"/>
      <c r="JL160" s="105"/>
      <c r="JM160" s="105"/>
      <c r="JN160" s="105"/>
      <c r="JO160" s="105"/>
      <c r="JP160" s="105"/>
      <c r="JQ160" s="105"/>
      <c r="JR160" s="105"/>
      <c r="JS160" s="105"/>
      <c r="JT160" s="105"/>
      <c r="JU160" s="105"/>
      <c r="JV160" s="105"/>
      <c r="JW160" s="105"/>
      <c r="JX160" s="105"/>
      <c r="JY160" s="105"/>
      <c r="JZ160" s="105"/>
      <c r="KA160" s="105"/>
      <c r="KB160" s="105"/>
      <c r="KC160" s="105"/>
      <c r="KD160" s="105"/>
      <c r="KE160" s="105"/>
      <c r="KF160" s="105"/>
      <c r="KG160" s="105"/>
      <c r="KH160" s="105"/>
      <c r="KI160" s="105"/>
      <c r="KJ160" s="105"/>
      <c r="KK160" s="105"/>
      <c r="KL160" s="105"/>
      <c r="KM160" s="105"/>
      <c r="KN160" s="105"/>
      <c r="KO160" s="105"/>
      <c r="KP160" s="105"/>
    </row>
    <row r="161" spans="19:302">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c r="CX161" s="105"/>
      <c r="CY161" s="105"/>
      <c r="CZ161" s="105"/>
      <c r="DA161" s="105"/>
      <c r="DB161" s="105"/>
      <c r="DC161" s="105"/>
      <c r="DD161" s="105"/>
      <c r="DE161" s="105"/>
      <c r="DF161" s="105"/>
      <c r="DG161" s="105"/>
      <c r="DH161" s="105"/>
      <c r="DI161" s="105"/>
      <c r="DJ161" s="105"/>
      <c r="DK161" s="105"/>
      <c r="DL161" s="105"/>
      <c r="DM161" s="105"/>
      <c r="DN161" s="105"/>
      <c r="DO161" s="105"/>
      <c r="DP161" s="105"/>
      <c r="DQ161" s="105"/>
      <c r="DR161" s="105"/>
      <c r="DS161" s="105"/>
      <c r="DT161" s="105"/>
      <c r="DU161" s="105"/>
      <c r="DV161" s="105"/>
      <c r="DW161" s="105"/>
      <c r="DX161" s="105"/>
      <c r="DY161" s="105"/>
      <c r="DZ161" s="105"/>
      <c r="EA161" s="105"/>
      <c r="EB161" s="105"/>
      <c r="EC161" s="105"/>
      <c r="ED161" s="105"/>
      <c r="EE161" s="105"/>
      <c r="EF161" s="105"/>
      <c r="EG161" s="105"/>
      <c r="EH161" s="105"/>
      <c r="EI161" s="105"/>
      <c r="EJ161" s="105"/>
      <c r="EK161" s="105"/>
      <c r="EL161" s="105"/>
      <c r="EM161" s="105"/>
      <c r="EN161" s="105"/>
      <c r="EO161" s="105"/>
      <c r="EP161" s="105"/>
      <c r="EQ161" s="105"/>
      <c r="ER161" s="105"/>
      <c r="ES161" s="105"/>
      <c r="ET161" s="105"/>
      <c r="EU161" s="105"/>
      <c r="EV161" s="105"/>
      <c r="EW161" s="105"/>
      <c r="EX161" s="105"/>
      <c r="EY161" s="105"/>
      <c r="EZ161" s="105"/>
      <c r="FA161" s="105"/>
      <c r="FB161" s="105"/>
      <c r="FC161" s="105"/>
      <c r="FD161" s="105"/>
      <c r="FE161" s="105"/>
      <c r="FF161" s="105"/>
      <c r="FG161" s="105"/>
      <c r="FH161" s="105"/>
      <c r="FI161" s="105"/>
      <c r="FJ161" s="105"/>
      <c r="FK161" s="105"/>
      <c r="FL161" s="105"/>
      <c r="FM161" s="105"/>
      <c r="FN161" s="105"/>
      <c r="FO161" s="105"/>
      <c r="FP161" s="105"/>
      <c r="FQ161" s="105"/>
      <c r="FR161" s="105"/>
      <c r="FS161" s="105"/>
      <c r="FT161" s="105"/>
      <c r="FU161" s="105"/>
      <c r="FV161" s="105"/>
      <c r="FW161" s="105"/>
      <c r="FX161" s="105"/>
      <c r="FY161" s="105"/>
      <c r="FZ161" s="105"/>
      <c r="GA161" s="105"/>
      <c r="GB161" s="105"/>
      <c r="GC161" s="105"/>
      <c r="GD161" s="105"/>
      <c r="GE161" s="105"/>
      <c r="GF161" s="105"/>
      <c r="GG161" s="105"/>
      <c r="GH161" s="105"/>
      <c r="GI161" s="105"/>
      <c r="GJ161" s="105"/>
      <c r="GK161" s="105"/>
      <c r="GL161" s="105"/>
      <c r="GM161" s="105"/>
      <c r="GN161" s="105"/>
      <c r="GO161" s="105"/>
      <c r="GP161" s="105"/>
      <c r="GQ161" s="105"/>
      <c r="GR161" s="105"/>
      <c r="GS161" s="105"/>
      <c r="GT161" s="105"/>
      <c r="GU161" s="105"/>
      <c r="GV161" s="105"/>
      <c r="GW161" s="105"/>
      <c r="GX161" s="105"/>
      <c r="GY161" s="105"/>
      <c r="GZ161" s="105"/>
      <c r="HA161" s="105"/>
      <c r="HB161" s="105"/>
      <c r="HC161" s="105"/>
      <c r="HD161" s="105"/>
      <c r="HE161" s="105"/>
      <c r="HF161" s="105"/>
      <c r="HG161" s="105"/>
      <c r="HH161" s="105"/>
      <c r="HI161" s="105"/>
      <c r="HJ161" s="105"/>
      <c r="HK161" s="105"/>
      <c r="HL161" s="105"/>
      <c r="HM161" s="105"/>
      <c r="HN161" s="105"/>
      <c r="HO161" s="105"/>
      <c r="HP161" s="105"/>
      <c r="HQ161" s="105"/>
      <c r="HR161" s="105"/>
      <c r="HS161" s="105"/>
      <c r="HT161" s="105"/>
      <c r="HU161" s="105"/>
      <c r="HV161" s="105"/>
      <c r="HW161" s="105"/>
      <c r="HX161" s="105"/>
      <c r="HY161" s="105"/>
      <c r="HZ161" s="105"/>
      <c r="IA161" s="105"/>
      <c r="IB161" s="105"/>
      <c r="IC161" s="105"/>
      <c r="ID161" s="105"/>
      <c r="IE161" s="105"/>
      <c r="IF161" s="105"/>
      <c r="IG161" s="105"/>
      <c r="IH161" s="105"/>
      <c r="II161" s="105"/>
      <c r="IJ161" s="105"/>
      <c r="IK161" s="105"/>
      <c r="IL161" s="105"/>
      <c r="IM161" s="105"/>
      <c r="IN161" s="105"/>
      <c r="IO161" s="105"/>
      <c r="IP161" s="105"/>
      <c r="IQ161" s="105"/>
      <c r="IR161" s="105"/>
      <c r="IS161" s="105"/>
      <c r="IT161" s="105"/>
      <c r="IU161" s="105"/>
      <c r="IV161" s="105"/>
      <c r="IW161" s="105"/>
      <c r="IX161" s="105"/>
      <c r="IY161" s="105"/>
      <c r="IZ161" s="105"/>
      <c r="JA161" s="105"/>
      <c r="JB161" s="105"/>
      <c r="JC161" s="105"/>
      <c r="JD161" s="105"/>
      <c r="JE161" s="105"/>
      <c r="JF161" s="105"/>
      <c r="JG161" s="105"/>
      <c r="JH161" s="105"/>
      <c r="JI161" s="105"/>
      <c r="JJ161" s="105"/>
      <c r="JK161" s="105"/>
      <c r="JL161" s="105"/>
      <c r="JM161" s="105"/>
      <c r="JN161" s="105"/>
      <c r="JO161" s="105"/>
      <c r="JP161" s="105"/>
      <c r="JQ161" s="105"/>
      <c r="JR161" s="105"/>
      <c r="JS161" s="105"/>
      <c r="JT161" s="105"/>
      <c r="JU161" s="105"/>
      <c r="JV161" s="105"/>
      <c r="JW161" s="105"/>
      <c r="JX161" s="105"/>
      <c r="JY161" s="105"/>
      <c r="JZ161" s="105"/>
      <c r="KA161" s="105"/>
      <c r="KB161" s="105"/>
      <c r="KC161" s="105"/>
      <c r="KD161" s="105"/>
      <c r="KE161" s="105"/>
      <c r="KF161" s="105"/>
      <c r="KG161" s="105"/>
      <c r="KH161" s="105"/>
      <c r="KI161" s="105"/>
      <c r="KJ161" s="105"/>
      <c r="KK161" s="105"/>
      <c r="KL161" s="105"/>
      <c r="KM161" s="105"/>
      <c r="KN161" s="105"/>
      <c r="KO161" s="105"/>
      <c r="KP161" s="105"/>
    </row>
    <row r="162" spans="19:302">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c r="CX162" s="105"/>
      <c r="CY162" s="105"/>
      <c r="CZ162" s="105"/>
      <c r="DA162" s="105"/>
      <c r="DB162" s="105"/>
      <c r="DC162" s="105"/>
      <c r="DD162" s="105"/>
      <c r="DE162" s="105"/>
      <c r="DF162" s="105"/>
      <c r="DG162" s="105"/>
      <c r="DH162" s="105"/>
      <c r="DI162" s="105"/>
      <c r="DJ162" s="105"/>
      <c r="DK162" s="105"/>
      <c r="DL162" s="105"/>
      <c r="DM162" s="105"/>
      <c r="DN162" s="105"/>
      <c r="DO162" s="105"/>
      <c r="DP162" s="105"/>
      <c r="DQ162" s="105"/>
      <c r="DR162" s="105"/>
      <c r="DS162" s="105"/>
      <c r="DT162" s="105"/>
      <c r="DU162" s="105"/>
      <c r="DV162" s="105"/>
      <c r="DW162" s="105"/>
      <c r="DX162" s="105"/>
      <c r="DY162" s="105"/>
      <c r="DZ162" s="105"/>
      <c r="EA162" s="105"/>
      <c r="EB162" s="105"/>
      <c r="EC162" s="105"/>
      <c r="ED162" s="105"/>
      <c r="EE162" s="105"/>
      <c r="EF162" s="105"/>
      <c r="EG162" s="105"/>
      <c r="EH162" s="105"/>
      <c r="EI162" s="105"/>
      <c r="EJ162" s="105"/>
      <c r="EK162" s="105"/>
      <c r="EL162" s="105"/>
      <c r="EM162" s="105"/>
      <c r="EN162" s="105"/>
      <c r="EO162" s="105"/>
      <c r="EP162" s="105"/>
      <c r="EQ162" s="105"/>
      <c r="ER162" s="105"/>
      <c r="ES162" s="105"/>
      <c r="ET162" s="105"/>
      <c r="EU162" s="105"/>
      <c r="EV162" s="105"/>
      <c r="EW162" s="105"/>
      <c r="EX162" s="105"/>
      <c r="EY162" s="105"/>
      <c r="EZ162" s="105"/>
      <c r="FA162" s="105"/>
      <c r="FB162" s="105"/>
      <c r="FC162" s="105"/>
      <c r="FD162" s="105"/>
      <c r="FE162" s="105"/>
      <c r="FF162" s="105"/>
      <c r="FG162" s="105"/>
      <c r="FH162" s="105"/>
      <c r="FI162" s="105"/>
      <c r="FJ162" s="105"/>
      <c r="FK162" s="105"/>
      <c r="FL162" s="105"/>
      <c r="FM162" s="105"/>
      <c r="FN162" s="105"/>
      <c r="FO162" s="105"/>
      <c r="FP162" s="105"/>
      <c r="FQ162" s="105"/>
      <c r="FR162" s="105"/>
      <c r="FS162" s="105"/>
      <c r="FT162" s="105"/>
      <c r="FU162" s="105"/>
      <c r="FV162" s="105"/>
      <c r="FW162" s="105"/>
      <c r="FX162" s="105"/>
      <c r="FY162" s="105"/>
      <c r="FZ162" s="105"/>
      <c r="GA162" s="105"/>
      <c r="GB162" s="105"/>
      <c r="GC162" s="105"/>
      <c r="GD162" s="105"/>
      <c r="GE162" s="105"/>
      <c r="GF162" s="105"/>
      <c r="GG162" s="105"/>
      <c r="GH162" s="105"/>
      <c r="GI162" s="105"/>
      <c r="GJ162" s="105"/>
      <c r="GK162" s="105"/>
      <c r="GL162" s="105"/>
      <c r="GM162" s="105"/>
      <c r="GN162" s="105"/>
      <c r="GO162" s="105"/>
      <c r="GP162" s="105"/>
      <c r="GQ162" s="105"/>
      <c r="GR162" s="105"/>
      <c r="GS162" s="105"/>
      <c r="GT162" s="105"/>
      <c r="GU162" s="105"/>
      <c r="GV162" s="105"/>
      <c r="GW162" s="105"/>
      <c r="GX162" s="105"/>
      <c r="GY162" s="105"/>
      <c r="GZ162" s="105"/>
      <c r="HA162" s="105"/>
      <c r="HB162" s="105"/>
      <c r="HC162" s="105"/>
      <c r="HD162" s="105"/>
      <c r="HE162" s="105"/>
      <c r="HF162" s="105"/>
      <c r="HG162" s="105"/>
      <c r="HH162" s="105"/>
      <c r="HI162" s="105"/>
      <c r="HJ162" s="105"/>
      <c r="HK162" s="105"/>
      <c r="HL162" s="105"/>
      <c r="HM162" s="105"/>
      <c r="HN162" s="105"/>
      <c r="HO162" s="105"/>
      <c r="HP162" s="105"/>
      <c r="HQ162" s="105"/>
      <c r="HR162" s="105"/>
      <c r="HS162" s="105"/>
      <c r="HT162" s="105"/>
      <c r="HU162" s="105"/>
      <c r="HV162" s="105"/>
      <c r="HW162" s="105"/>
      <c r="HX162" s="105"/>
      <c r="HY162" s="105"/>
      <c r="HZ162" s="105"/>
      <c r="IA162" s="105"/>
      <c r="IB162" s="105"/>
      <c r="IC162" s="105"/>
      <c r="ID162" s="105"/>
      <c r="IE162" s="105"/>
      <c r="IF162" s="105"/>
      <c r="IG162" s="105"/>
      <c r="IH162" s="105"/>
      <c r="II162" s="105"/>
      <c r="IJ162" s="105"/>
      <c r="IK162" s="105"/>
      <c r="IL162" s="105"/>
      <c r="IM162" s="105"/>
      <c r="IN162" s="105"/>
      <c r="IO162" s="105"/>
      <c r="IP162" s="105"/>
      <c r="IQ162" s="105"/>
      <c r="IR162" s="105"/>
      <c r="IS162" s="105"/>
      <c r="IT162" s="105"/>
      <c r="IU162" s="105"/>
      <c r="IV162" s="105"/>
      <c r="IW162" s="105"/>
      <c r="IX162" s="105"/>
      <c r="IY162" s="105"/>
      <c r="IZ162" s="105"/>
      <c r="JA162" s="105"/>
      <c r="JB162" s="105"/>
      <c r="JC162" s="105"/>
      <c r="JD162" s="105"/>
      <c r="JE162" s="105"/>
      <c r="JF162" s="105"/>
      <c r="JG162" s="105"/>
      <c r="JH162" s="105"/>
      <c r="JI162" s="105"/>
      <c r="JJ162" s="105"/>
      <c r="JK162" s="105"/>
      <c r="JL162" s="105"/>
      <c r="JM162" s="105"/>
      <c r="JN162" s="105"/>
      <c r="JO162" s="105"/>
      <c r="JP162" s="105"/>
      <c r="JQ162" s="105"/>
      <c r="JR162" s="105"/>
      <c r="JS162" s="105"/>
      <c r="JT162" s="105"/>
      <c r="JU162" s="105"/>
      <c r="JV162" s="105"/>
      <c r="JW162" s="105"/>
      <c r="JX162" s="105"/>
      <c r="JY162" s="105"/>
      <c r="JZ162" s="105"/>
      <c r="KA162" s="105"/>
      <c r="KB162" s="105"/>
      <c r="KC162" s="105"/>
      <c r="KD162" s="105"/>
      <c r="KE162" s="105"/>
      <c r="KF162" s="105"/>
      <c r="KG162" s="105"/>
      <c r="KH162" s="105"/>
      <c r="KI162" s="105"/>
      <c r="KJ162" s="105"/>
      <c r="KK162" s="105"/>
      <c r="KL162" s="105"/>
      <c r="KM162" s="105"/>
      <c r="KN162" s="105"/>
      <c r="KO162" s="105"/>
      <c r="KP162" s="105"/>
    </row>
    <row r="163" spans="19:302">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c r="CX163" s="105"/>
      <c r="CY163" s="105"/>
      <c r="CZ163" s="105"/>
      <c r="DA163" s="105"/>
      <c r="DB163" s="105"/>
      <c r="DC163" s="105"/>
      <c r="DD163" s="105"/>
      <c r="DE163" s="105"/>
      <c r="DF163" s="105"/>
      <c r="DG163" s="105"/>
      <c r="DH163" s="105"/>
      <c r="DI163" s="105"/>
      <c r="DJ163" s="105"/>
      <c r="DK163" s="105"/>
      <c r="DL163" s="105"/>
      <c r="DM163" s="105"/>
      <c r="DN163" s="105"/>
      <c r="DO163" s="105"/>
      <c r="DP163" s="105"/>
      <c r="DQ163" s="105"/>
      <c r="DR163" s="105"/>
      <c r="DS163" s="105"/>
      <c r="DT163" s="105"/>
      <c r="DU163" s="105"/>
      <c r="DV163" s="105"/>
      <c r="DW163" s="105"/>
      <c r="DX163" s="105"/>
      <c r="DY163" s="105"/>
      <c r="DZ163" s="105"/>
      <c r="EA163" s="105"/>
      <c r="EB163" s="105"/>
      <c r="EC163" s="105"/>
      <c r="ED163" s="105"/>
      <c r="EE163" s="105"/>
      <c r="EF163" s="105"/>
      <c r="EG163" s="105"/>
      <c r="EH163" s="105"/>
      <c r="EI163" s="105"/>
      <c r="EJ163" s="105"/>
      <c r="EK163" s="105"/>
      <c r="EL163" s="105"/>
      <c r="EM163" s="105"/>
      <c r="EN163" s="105"/>
      <c r="EO163" s="105"/>
      <c r="EP163" s="105"/>
      <c r="EQ163" s="105"/>
      <c r="ER163" s="105"/>
      <c r="ES163" s="105"/>
      <c r="ET163" s="105"/>
      <c r="EU163" s="105"/>
      <c r="EV163" s="105"/>
      <c r="EW163" s="105"/>
      <c r="EX163" s="105"/>
      <c r="EY163" s="105"/>
      <c r="EZ163" s="105"/>
      <c r="FA163" s="105"/>
      <c r="FB163" s="105"/>
      <c r="FC163" s="105"/>
      <c r="FD163" s="105"/>
      <c r="FE163" s="105"/>
      <c r="FF163" s="105"/>
      <c r="FG163" s="105"/>
      <c r="FH163" s="105"/>
      <c r="FI163" s="105"/>
      <c r="FJ163" s="105"/>
      <c r="FK163" s="105"/>
      <c r="FL163" s="105"/>
      <c r="FM163" s="105"/>
      <c r="FN163" s="105"/>
      <c r="FO163" s="105"/>
      <c r="FP163" s="105"/>
      <c r="FQ163" s="105"/>
      <c r="FR163" s="105"/>
      <c r="FS163" s="105"/>
      <c r="FT163" s="105"/>
      <c r="FU163" s="105"/>
      <c r="FV163" s="105"/>
      <c r="FW163" s="105"/>
      <c r="FX163" s="105"/>
      <c r="FY163" s="105"/>
      <c r="FZ163" s="105"/>
      <c r="GA163" s="105"/>
      <c r="GB163" s="105"/>
      <c r="GC163" s="105"/>
      <c r="GD163" s="105"/>
      <c r="GE163" s="105"/>
      <c r="GF163" s="105"/>
      <c r="GG163" s="105"/>
      <c r="GH163" s="105"/>
      <c r="GI163" s="105"/>
      <c r="GJ163" s="105"/>
      <c r="GK163" s="105"/>
      <c r="GL163" s="105"/>
      <c r="GM163" s="105"/>
      <c r="GN163" s="105"/>
      <c r="GO163" s="105"/>
      <c r="GP163" s="105"/>
      <c r="GQ163" s="105"/>
      <c r="GR163" s="105"/>
      <c r="GS163" s="105"/>
      <c r="GT163" s="105"/>
      <c r="GU163" s="105"/>
      <c r="GV163" s="105"/>
      <c r="GW163" s="105"/>
      <c r="GX163" s="105"/>
      <c r="GY163" s="105"/>
      <c r="GZ163" s="105"/>
      <c r="HA163" s="105"/>
      <c r="HB163" s="105"/>
      <c r="HC163" s="105"/>
      <c r="HD163" s="105"/>
      <c r="HE163" s="105"/>
      <c r="HF163" s="105"/>
      <c r="HG163" s="105"/>
      <c r="HH163" s="105"/>
      <c r="HI163" s="105"/>
      <c r="HJ163" s="105"/>
      <c r="HK163" s="105"/>
      <c r="HL163" s="105"/>
      <c r="HM163" s="105"/>
      <c r="HN163" s="105"/>
      <c r="HO163" s="105"/>
      <c r="HP163" s="105"/>
      <c r="HQ163" s="105"/>
      <c r="HR163" s="105"/>
      <c r="HS163" s="105"/>
      <c r="HT163" s="105"/>
      <c r="HU163" s="105"/>
      <c r="HV163" s="105"/>
      <c r="HW163" s="105"/>
      <c r="HX163" s="105"/>
      <c r="HY163" s="105"/>
      <c r="HZ163" s="105"/>
      <c r="IA163" s="105"/>
      <c r="IB163" s="105"/>
      <c r="IC163" s="105"/>
      <c r="ID163" s="105"/>
      <c r="IE163" s="105"/>
      <c r="IF163" s="105"/>
      <c r="IG163" s="105"/>
      <c r="IH163" s="105"/>
      <c r="II163" s="105"/>
      <c r="IJ163" s="105"/>
      <c r="IK163" s="105"/>
      <c r="IL163" s="105"/>
      <c r="IM163" s="105"/>
      <c r="IN163" s="105"/>
      <c r="IO163" s="105"/>
      <c r="IP163" s="105"/>
      <c r="IQ163" s="105"/>
      <c r="IR163" s="105"/>
      <c r="IS163" s="105"/>
      <c r="IT163" s="105"/>
      <c r="IU163" s="105"/>
      <c r="IV163" s="105"/>
      <c r="IW163" s="105"/>
      <c r="IX163" s="105"/>
      <c r="IY163" s="105"/>
      <c r="IZ163" s="105"/>
      <c r="JA163" s="105"/>
      <c r="JB163" s="105"/>
      <c r="JC163" s="105"/>
      <c r="JD163" s="105"/>
      <c r="JE163" s="105"/>
      <c r="JF163" s="105"/>
      <c r="JG163" s="105"/>
      <c r="JH163" s="105"/>
      <c r="JI163" s="105"/>
      <c r="JJ163" s="105"/>
      <c r="JK163" s="105"/>
      <c r="JL163" s="105"/>
      <c r="JM163" s="105"/>
      <c r="JN163" s="105"/>
      <c r="JO163" s="105"/>
      <c r="JP163" s="105"/>
      <c r="JQ163" s="105"/>
      <c r="JR163" s="105"/>
      <c r="JS163" s="105"/>
      <c r="JT163" s="105"/>
      <c r="JU163" s="105"/>
      <c r="JV163" s="105"/>
      <c r="JW163" s="105"/>
      <c r="JX163" s="105"/>
      <c r="JY163" s="105"/>
      <c r="JZ163" s="105"/>
      <c r="KA163" s="105"/>
      <c r="KB163" s="105"/>
      <c r="KC163" s="105"/>
      <c r="KD163" s="105"/>
      <c r="KE163" s="105"/>
      <c r="KF163" s="105"/>
      <c r="KG163" s="105"/>
      <c r="KH163" s="105"/>
      <c r="KI163" s="105"/>
      <c r="KJ163" s="105"/>
      <c r="KK163" s="105"/>
      <c r="KL163" s="105"/>
      <c r="KM163" s="105"/>
      <c r="KN163" s="105"/>
      <c r="KO163" s="105"/>
      <c r="KP163" s="105"/>
    </row>
    <row r="164" spans="19:302">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c r="CX164" s="105"/>
      <c r="CY164" s="105"/>
      <c r="CZ164" s="105"/>
      <c r="DA164" s="105"/>
      <c r="DB164" s="105"/>
      <c r="DC164" s="105"/>
      <c r="DD164" s="105"/>
      <c r="DE164" s="105"/>
      <c r="DF164" s="105"/>
      <c r="DG164" s="105"/>
      <c r="DH164" s="105"/>
      <c r="DI164" s="105"/>
      <c r="DJ164" s="105"/>
      <c r="DK164" s="105"/>
      <c r="DL164" s="105"/>
      <c r="DM164" s="105"/>
      <c r="DN164" s="105"/>
      <c r="DO164" s="105"/>
      <c r="DP164" s="105"/>
      <c r="DQ164" s="105"/>
      <c r="DR164" s="105"/>
      <c r="DS164" s="105"/>
      <c r="DT164" s="105"/>
      <c r="DU164" s="105"/>
      <c r="DV164" s="105"/>
      <c r="DW164" s="105"/>
      <c r="DX164" s="105"/>
      <c r="DY164" s="105"/>
      <c r="DZ164" s="105"/>
      <c r="EA164" s="105"/>
      <c r="EB164" s="105"/>
      <c r="EC164" s="105"/>
      <c r="ED164" s="105"/>
      <c r="EE164" s="105"/>
      <c r="EF164" s="105"/>
      <c r="EG164" s="105"/>
      <c r="EH164" s="105"/>
      <c r="EI164" s="105"/>
      <c r="EJ164" s="105"/>
      <c r="EK164" s="105"/>
      <c r="EL164" s="105"/>
      <c r="EM164" s="105"/>
      <c r="EN164" s="105"/>
      <c r="EO164" s="105"/>
      <c r="EP164" s="105"/>
      <c r="EQ164" s="105"/>
      <c r="ER164" s="105"/>
      <c r="ES164" s="105"/>
      <c r="ET164" s="105"/>
      <c r="EU164" s="105"/>
      <c r="EV164" s="105"/>
      <c r="EW164" s="105"/>
      <c r="EX164" s="105"/>
      <c r="EY164" s="105"/>
      <c r="EZ164" s="105"/>
      <c r="FA164" s="105"/>
      <c r="FB164" s="105"/>
      <c r="FC164" s="105"/>
      <c r="FD164" s="105"/>
      <c r="FE164" s="105"/>
      <c r="FF164" s="105"/>
      <c r="FG164" s="105"/>
      <c r="FH164" s="105"/>
      <c r="FI164" s="105"/>
      <c r="FJ164" s="105"/>
      <c r="FK164" s="105"/>
      <c r="FL164" s="105"/>
      <c r="FM164" s="105"/>
      <c r="FN164" s="105"/>
      <c r="FO164" s="105"/>
      <c r="FP164" s="105"/>
      <c r="FQ164" s="105"/>
      <c r="FR164" s="105"/>
      <c r="FS164" s="105"/>
      <c r="FT164" s="105"/>
      <c r="FU164" s="105"/>
      <c r="FV164" s="105"/>
      <c r="FW164" s="105"/>
      <c r="FX164" s="105"/>
      <c r="FY164" s="105"/>
      <c r="FZ164" s="105"/>
      <c r="GA164" s="105"/>
      <c r="GB164" s="105"/>
      <c r="GC164" s="105"/>
      <c r="GD164" s="105"/>
      <c r="GE164" s="105"/>
      <c r="GF164" s="105"/>
      <c r="GG164" s="105"/>
      <c r="GH164" s="105"/>
      <c r="GI164" s="105"/>
      <c r="GJ164" s="105"/>
      <c r="GK164" s="105"/>
      <c r="GL164" s="105"/>
      <c r="GM164" s="105"/>
      <c r="GN164" s="105"/>
      <c r="GO164" s="105"/>
      <c r="GP164" s="105"/>
      <c r="GQ164" s="105"/>
      <c r="GR164" s="105"/>
      <c r="GS164" s="105"/>
      <c r="GT164" s="105"/>
      <c r="GU164" s="105"/>
      <c r="GV164" s="105"/>
      <c r="GW164" s="105"/>
      <c r="GX164" s="105"/>
      <c r="GY164" s="105"/>
      <c r="GZ164" s="105"/>
      <c r="HA164" s="105"/>
      <c r="HB164" s="105"/>
      <c r="HC164" s="105"/>
      <c r="HD164" s="105"/>
      <c r="HE164" s="105"/>
      <c r="HF164" s="105"/>
      <c r="HG164" s="105"/>
      <c r="HH164" s="105"/>
      <c r="HI164" s="105"/>
      <c r="HJ164" s="105"/>
      <c r="HK164" s="105"/>
      <c r="HL164" s="105"/>
      <c r="HM164" s="105"/>
      <c r="HN164" s="105"/>
      <c r="HO164" s="105"/>
      <c r="HP164" s="105"/>
      <c r="HQ164" s="105"/>
      <c r="HR164" s="105"/>
      <c r="HS164" s="105"/>
      <c r="HT164" s="105"/>
      <c r="HU164" s="105"/>
      <c r="HV164" s="105"/>
      <c r="HW164" s="105"/>
      <c r="HX164" s="105"/>
      <c r="HY164" s="105"/>
      <c r="HZ164" s="105"/>
      <c r="IA164" s="105"/>
      <c r="IB164" s="105"/>
      <c r="IC164" s="105"/>
      <c r="ID164" s="105"/>
      <c r="IE164" s="105"/>
      <c r="IF164" s="105"/>
      <c r="IG164" s="105"/>
      <c r="IH164" s="105"/>
      <c r="II164" s="105"/>
      <c r="IJ164" s="105"/>
      <c r="IK164" s="105"/>
      <c r="IL164" s="105"/>
      <c r="IM164" s="105"/>
      <c r="IN164" s="105"/>
      <c r="IO164" s="105"/>
      <c r="IP164" s="105"/>
      <c r="IQ164" s="105"/>
      <c r="IR164" s="105"/>
      <c r="IS164" s="105"/>
      <c r="IT164" s="105"/>
      <c r="IU164" s="105"/>
      <c r="IV164" s="105"/>
      <c r="IW164" s="105"/>
      <c r="IX164" s="105"/>
      <c r="IY164" s="105"/>
      <c r="IZ164" s="105"/>
      <c r="JA164" s="105"/>
      <c r="JB164" s="105"/>
      <c r="JC164" s="105"/>
      <c r="JD164" s="105"/>
      <c r="JE164" s="105"/>
      <c r="JF164" s="105"/>
      <c r="JG164" s="105"/>
      <c r="JH164" s="105"/>
      <c r="JI164" s="105"/>
      <c r="JJ164" s="105"/>
      <c r="JK164" s="105"/>
      <c r="JL164" s="105"/>
      <c r="JM164" s="105"/>
      <c r="JN164" s="105"/>
      <c r="JO164" s="105"/>
      <c r="JP164" s="105"/>
      <c r="JQ164" s="105"/>
      <c r="JR164" s="105"/>
      <c r="JS164" s="105"/>
      <c r="JT164" s="105"/>
      <c r="JU164" s="105"/>
      <c r="JV164" s="105"/>
      <c r="JW164" s="105"/>
      <c r="JX164" s="105"/>
      <c r="JY164" s="105"/>
      <c r="JZ164" s="105"/>
      <c r="KA164" s="105"/>
      <c r="KB164" s="105"/>
      <c r="KC164" s="105"/>
      <c r="KD164" s="105"/>
      <c r="KE164" s="105"/>
      <c r="KF164" s="105"/>
      <c r="KG164" s="105"/>
      <c r="KH164" s="105"/>
      <c r="KI164" s="105"/>
      <c r="KJ164" s="105"/>
      <c r="KK164" s="105"/>
      <c r="KL164" s="105"/>
      <c r="KM164" s="105"/>
      <c r="KN164" s="105"/>
      <c r="KO164" s="105"/>
      <c r="KP164" s="105"/>
    </row>
    <row r="165" spans="19:302">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c r="CX165" s="105"/>
      <c r="CY165" s="105"/>
      <c r="CZ165" s="105"/>
      <c r="DA165" s="105"/>
      <c r="DB165" s="105"/>
      <c r="DC165" s="105"/>
      <c r="DD165" s="105"/>
      <c r="DE165" s="105"/>
      <c r="DF165" s="105"/>
      <c r="DG165" s="105"/>
      <c r="DH165" s="105"/>
      <c r="DI165" s="105"/>
      <c r="DJ165" s="105"/>
      <c r="DK165" s="105"/>
      <c r="DL165" s="105"/>
      <c r="DM165" s="105"/>
      <c r="DN165" s="105"/>
      <c r="DO165" s="105"/>
      <c r="DP165" s="105"/>
      <c r="DQ165" s="105"/>
      <c r="DR165" s="105"/>
      <c r="DS165" s="105"/>
      <c r="DT165" s="105"/>
      <c r="DU165" s="105"/>
      <c r="DV165" s="105"/>
      <c r="DW165" s="105"/>
      <c r="DX165" s="105"/>
      <c r="DY165" s="105"/>
      <c r="DZ165" s="105"/>
      <c r="EA165" s="105"/>
      <c r="EB165" s="105"/>
      <c r="EC165" s="105"/>
      <c r="ED165" s="105"/>
      <c r="EE165" s="105"/>
      <c r="EF165" s="105"/>
      <c r="EG165" s="105"/>
      <c r="EH165" s="105"/>
      <c r="EI165" s="105"/>
      <c r="EJ165" s="105"/>
      <c r="EK165" s="105"/>
      <c r="EL165" s="105"/>
      <c r="EM165" s="105"/>
      <c r="EN165" s="105"/>
      <c r="EO165" s="105"/>
      <c r="EP165" s="105"/>
      <c r="EQ165" s="105"/>
      <c r="ER165" s="105"/>
      <c r="ES165" s="105"/>
      <c r="ET165" s="105"/>
      <c r="EU165" s="105"/>
      <c r="EV165" s="105"/>
      <c r="EW165" s="105"/>
      <c r="EX165" s="105"/>
      <c r="EY165" s="105"/>
      <c r="EZ165" s="105"/>
      <c r="FA165" s="105"/>
      <c r="FB165" s="105"/>
      <c r="FC165" s="105"/>
      <c r="FD165" s="105"/>
      <c r="FE165" s="105"/>
      <c r="FF165" s="105"/>
      <c r="FG165" s="105"/>
      <c r="FH165" s="105"/>
      <c r="FI165" s="105"/>
      <c r="FJ165" s="105"/>
      <c r="FK165" s="105"/>
      <c r="FL165" s="105"/>
      <c r="FM165" s="105"/>
      <c r="FN165" s="105"/>
      <c r="FO165" s="105"/>
      <c r="FP165" s="105"/>
      <c r="FQ165" s="105"/>
      <c r="FR165" s="105"/>
      <c r="FS165" s="105"/>
      <c r="FT165" s="105"/>
      <c r="FU165" s="105"/>
      <c r="FV165" s="105"/>
      <c r="FW165" s="105"/>
      <c r="FX165" s="105"/>
      <c r="FY165" s="105"/>
      <c r="FZ165" s="105"/>
      <c r="GA165" s="105"/>
      <c r="GB165" s="105"/>
      <c r="GC165" s="105"/>
      <c r="GD165" s="105"/>
      <c r="GE165" s="105"/>
      <c r="GF165" s="105"/>
      <c r="GG165" s="105"/>
      <c r="GH165" s="105"/>
      <c r="GI165" s="105"/>
      <c r="GJ165" s="105"/>
      <c r="GK165" s="105"/>
      <c r="GL165" s="105"/>
      <c r="GM165" s="105"/>
      <c r="GN165" s="105"/>
      <c r="GO165" s="105"/>
      <c r="GP165" s="105"/>
      <c r="GQ165" s="105"/>
      <c r="GR165" s="105"/>
      <c r="GS165" s="105"/>
      <c r="GT165" s="105"/>
      <c r="GU165" s="105"/>
      <c r="GV165" s="105"/>
      <c r="GW165" s="105"/>
      <c r="GX165" s="105"/>
      <c r="GY165" s="105"/>
      <c r="GZ165" s="105"/>
      <c r="HA165" s="105"/>
      <c r="HB165" s="105"/>
      <c r="HC165" s="105"/>
      <c r="HD165" s="105"/>
      <c r="HE165" s="105"/>
      <c r="HF165" s="105"/>
      <c r="HG165" s="105"/>
      <c r="HH165" s="105"/>
      <c r="HI165" s="105"/>
      <c r="HJ165" s="105"/>
      <c r="HK165" s="105"/>
      <c r="HL165" s="105"/>
      <c r="HM165" s="105"/>
      <c r="HN165" s="105"/>
      <c r="HO165" s="105"/>
      <c r="HP165" s="105"/>
      <c r="HQ165" s="105"/>
      <c r="HR165" s="105"/>
      <c r="HS165" s="105"/>
      <c r="HT165" s="105"/>
      <c r="HU165" s="105"/>
      <c r="HV165" s="105"/>
      <c r="HW165" s="105"/>
      <c r="HX165" s="105"/>
      <c r="HY165" s="105"/>
      <c r="HZ165" s="105"/>
      <c r="IA165" s="105"/>
      <c r="IB165" s="105"/>
      <c r="IC165" s="105"/>
      <c r="ID165" s="105"/>
      <c r="IE165" s="105"/>
      <c r="IF165" s="105"/>
      <c r="IG165" s="105"/>
      <c r="IH165" s="105"/>
      <c r="II165" s="105"/>
      <c r="IJ165" s="105"/>
      <c r="IK165" s="105"/>
      <c r="IL165" s="105"/>
      <c r="IM165" s="105"/>
      <c r="IN165" s="105"/>
      <c r="IO165" s="105"/>
      <c r="IP165" s="105"/>
      <c r="IQ165" s="105"/>
      <c r="IR165" s="105"/>
      <c r="IS165" s="105"/>
      <c r="IT165" s="105"/>
      <c r="IU165" s="105"/>
      <c r="IV165" s="105"/>
      <c r="IW165" s="105"/>
      <c r="IX165" s="105"/>
      <c r="IY165" s="105"/>
      <c r="IZ165" s="105"/>
      <c r="JA165" s="105"/>
      <c r="JB165" s="105"/>
      <c r="JC165" s="105"/>
      <c r="JD165" s="105"/>
      <c r="JE165" s="105"/>
      <c r="JF165" s="105"/>
      <c r="JG165" s="105"/>
      <c r="JH165" s="105"/>
      <c r="JI165" s="105"/>
      <c r="JJ165" s="105"/>
      <c r="JK165" s="105"/>
      <c r="JL165" s="105"/>
      <c r="JM165" s="105"/>
      <c r="JN165" s="105"/>
      <c r="JO165" s="105"/>
      <c r="JP165" s="105"/>
      <c r="JQ165" s="105"/>
      <c r="JR165" s="105"/>
      <c r="JS165" s="105"/>
      <c r="JT165" s="105"/>
      <c r="JU165" s="105"/>
      <c r="JV165" s="105"/>
      <c r="JW165" s="105"/>
      <c r="JX165" s="105"/>
      <c r="JY165" s="105"/>
      <c r="JZ165" s="105"/>
      <c r="KA165" s="105"/>
      <c r="KB165" s="105"/>
      <c r="KC165" s="105"/>
      <c r="KD165" s="105"/>
      <c r="KE165" s="105"/>
      <c r="KF165" s="105"/>
      <c r="KG165" s="105"/>
      <c r="KH165" s="105"/>
      <c r="KI165" s="105"/>
      <c r="KJ165" s="105"/>
      <c r="KK165" s="105"/>
      <c r="KL165" s="105"/>
      <c r="KM165" s="105"/>
      <c r="KN165" s="105"/>
      <c r="KO165" s="105"/>
      <c r="KP165" s="105"/>
    </row>
    <row r="166" spans="19:302">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c r="CX166" s="105"/>
      <c r="CY166" s="105"/>
      <c r="CZ166" s="105"/>
      <c r="DA166" s="105"/>
      <c r="DB166" s="105"/>
      <c r="DC166" s="105"/>
      <c r="DD166" s="105"/>
      <c r="DE166" s="105"/>
      <c r="DF166" s="105"/>
      <c r="DG166" s="105"/>
      <c r="DH166" s="105"/>
      <c r="DI166" s="105"/>
      <c r="DJ166" s="105"/>
      <c r="DK166" s="105"/>
      <c r="DL166" s="105"/>
      <c r="DM166" s="105"/>
      <c r="DN166" s="105"/>
      <c r="DO166" s="105"/>
      <c r="DP166" s="105"/>
      <c r="DQ166" s="105"/>
      <c r="DR166" s="105"/>
      <c r="DS166" s="105"/>
      <c r="DT166" s="105"/>
      <c r="DU166" s="105"/>
      <c r="DV166" s="105"/>
      <c r="DW166" s="105"/>
      <c r="DX166" s="105"/>
      <c r="DY166" s="105"/>
      <c r="DZ166" s="105"/>
      <c r="EA166" s="105"/>
      <c r="EB166" s="105"/>
      <c r="EC166" s="105"/>
      <c r="ED166" s="105"/>
      <c r="EE166" s="105"/>
      <c r="EF166" s="105"/>
      <c r="EG166" s="105"/>
      <c r="EH166" s="105"/>
      <c r="EI166" s="105"/>
      <c r="EJ166" s="105"/>
      <c r="EK166" s="105"/>
      <c r="EL166" s="105"/>
      <c r="EM166" s="105"/>
      <c r="EN166" s="105"/>
      <c r="EO166" s="105"/>
      <c r="EP166" s="105"/>
      <c r="EQ166" s="105"/>
      <c r="ER166" s="105"/>
      <c r="ES166" s="105"/>
      <c r="ET166" s="105"/>
      <c r="EU166" s="105"/>
      <c r="EV166" s="105"/>
      <c r="EW166" s="105"/>
      <c r="EX166" s="105"/>
      <c r="EY166" s="105"/>
      <c r="EZ166" s="105"/>
      <c r="FA166" s="105"/>
      <c r="FB166" s="105"/>
      <c r="FC166" s="105"/>
      <c r="FD166" s="105"/>
      <c r="FE166" s="105"/>
      <c r="FF166" s="105"/>
      <c r="FG166" s="105"/>
      <c r="FH166" s="105"/>
      <c r="FI166" s="105"/>
      <c r="FJ166" s="105"/>
      <c r="FK166" s="105"/>
      <c r="FL166" s="105"/>
      <c r="FM166" s="105"/>
      <c r="FN166" s="105"/>
      <c r="FO166" s="105"/>
      <c r="FP166" s="105"/>
      <c r="FQ166" s="105"/>
      <c r="FR166" s="105"/>
      <c r="FS166" s="105"/>
      <c r="FT166" s="105"/>
      <c r="FU166" s="105"/>
      <c r="FV166" s="105"/>
      <c r="FW166" s="105"/>
      <c r="FX166" s="105"/>
      <c r="FY166" s="105"/>
      <c r="FZ166" s="105"/>
      <c r="GA166" s="105"/>
      <c r="GB166" s="105"/>
      <c r="GC166" s="105"/>
      <c r="GD166" s="105"/>
      <c r="GE166" s="105"/>
      <c r="GF166" s="105"/>
      <c r="GG166" s="105"/>
      <c r="GH166" s="105"/>
      <c r="GI166" s="105"/>
      <c r="GJ166" s="105"/>
      <c r="GK166" s="105"/>
      <c r="GL166" s="105"/>
      <c r="GM166" s="105"/>
      <c r="GN166" s="105"/>
      <c r="GO166" s="105"/>
      <c r="GP166" s="105"/>
      <c r="GQ166" s="105"/>
      <c r="GR166" s="105"/>
      <c r="GS166" s="105"/>
      <c r="GT166" s="105"/>
      <c r="GU166" s="105"/>
      <c r="GV166" s="105"/>
      <c r="GW166" s="105"/>
      <c r="GX166" s="105"/>
      <c r="GY166" s="105"/>
      <c r="GZ166" s="105"/>
      <c r="HA166" s="105"/>
      <c r="HB166" s="105"/>
      <c r="HC166" s="105"/>
      <c r="HD166" s="105"/>
      <c r="HE166" s="105"/>
      <c r="HF166" s="105"/>
      <c r="HG166" s="105"/>
      <c r="HH166" s="105"/>
      <c r="HI166" s="105"/>
      <c r="HJ166" s="105"/>
      <c r="HK166" s="105"/>
      <c r="HL166" s="105"/>
      <c r="HM166" s="105"/>
      <c r="HN166" s="105"/>
      <c r="HO166" s="105"/>
      <c r="HP166" s="105"/>
      <c r="HQ166" s="105"/>
      <c r="HR166" s="105"/>
      <c r="HS166" s="105"/>
      <c r="HT166" s="105"/>
      <c r="HU166" s="105"/>
      <c r="HV166" s="105"/>
      <c r="HW166" s="105"/>
      <c r="HX166" s="105"/>
      <c r="HY166" s="105"/>
      <c r="HZ166" s="105"/>
      <c r="IA166" s="105"/>
      <c r="IB166" s="105"/>
      <c r="IC166" s="105"/>
      <c r="ID166" s="105"/>
      <c r="IE166" s="105"/>
      <c r="IF166" s="105"/>
      <c r="IG166" s="105"/>
      <c r="IH166" s="105"/>
      <c r="II166" s="105"/>
      <c r="IJ166" s="105"/>
      <c r="IK166" s="105"/>
      <c r="IL166" s="105"/>
      <c r="IM166" s="105"/>
      <c r="IN166" s="105"/>
      <c r="IO166" s="105"/>
      <c r="IP166" s="105"/>
      <c r="IQ166" s="105"/>
      <c r="IR166" s="105"/>
      <c r="IS166" s="105"/>
      <c r="IT166" s="105"/>
      <c r="IU166" s="105"/>
      <c r="IV166" s="105"/>
      <c r="IW166" s="105"/>
      <c r="IX166" s="105"/>
      <c r="IY166" s="105"/>
      <c r="IZ166" s="105"/>
      <c r="JA166" s="105"/>
      <c r="JB166" s="105"/>
      <c r="JC166" s="105"/>
      <c r="JD166" s="105"/>
      <c r="JE166" s="105"/>
      <c r="JF166" s="105"/>
      <c r="JG166" s="105"/>
      <c r="JH166" s="105"/>
      <c r="JI166" s="105"/>
      <c r="JJ166" s="105"/>
      <c r="JK166" s="105"/>
      <c r="JL166" s="105"/>
      <c r="JM166" s="105"/>
      <c r="JN166" s="105"/>
      <c r="JO166" s="105"/>
      <c r="JP166" s="105"/>
      <c r="JQ166" s="105"/>
      <c r="JR166" s="105"/>
      <c r="JS166" s="105"/>
      <c r="JT166" s="105"/>
      <c r="JU166" s="105"/>
      <c r="JV166" s="105"/>
      <c r="JW166" s="105"/>
      <c r="JX166" s="105"/>
      <c r="JY166" s="105"/>
      <c r="JZ166" s="105"/>
      <c r="KA166" s="105"/>
      <c r="KB166" s="105"/>
      <c r="KC166" s="105"/>
      <c r="KD166" s="105"/>
      <c r="KE166" s="105"/>
      <c r="KF166" s="105"/>
      <c r="KG166" s="105"/>
      <c r="KH166" s="105"/>
      <c r="KI166" s="105"/>
      <c r="KJ166" s="105"/>
      <c r="KK166" s="105"/>
      <c r="KL166" s="105"/>
      <c r="KM166" s="105"/>
      <c r="KN166" s="105"/>
      <c r="KO166" s="105"/>
      <c r="KP166" s="105"/>
    </row>
    <row r="167" spans="19:302">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c r="CX167" s="105"/>
      <c r="CY167" s="105"/>
      <c r="CZ167" s="105"/>
      <c r="DA167" s="105"/>
      <c r="DB167" s="105"/>
      <c r="DC167" s="105"/>
      <c r="DD167" s="105"/>
      <c r="DE167" s="105"/>
      <c r="DF167" s="105"/>
      <c r="DG167" s="105"/>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c r="GF167" s="105"/>
      <c r="GG167" s="105"/>
      <c r="GH167" s="105"/>
      <c r="GI167" s="105"/>
      <c r="GJ167" s="105"/>
      <c r="GK167" s="105"/>
      <c r="GL167" s="105"/>
      <c r="GM167" s="105"/>
      <c r="GN167" s="105"/>
      <c r="GO167" s="105"/>
      <c r="GP167" s="105"/>
      <c r="GQ167" s="105"/>
      <c r="GR167" s="105"/>
      <c r="GS167" s="105"/>
      <c r="GT167" s="105"/>
      <c r="GU167" s="105"/>
      <c r="GV167" s="105"/>
      <c r="GW167" s="105"/>
      <c r="GX167" s="105"/>
      <c r="GY167" s="105"/>
      <c r="GZ167" s="105"/>
      <c r="HA167" s="105"/>
      <c r="HB167" s="105"/>
      <c r="HC167" s="105"/>
      <c r="HD167" s="105"/>
      <c r="HE167" s="105"/>
      <c r="HF167" s="105"/>
      <c r="HG167" s="105"/>
      <c r="HH167" s="105"/>
      <c r="HI167" s="105"/>
      <c r="HJ167" s="105"/>
      <c r="HK167" s="105"/>
      <c r="HL167" s="105"/>
      <c r="HM167" s="105"/>
      <c r="HN167" s="105"/>
      <c r="HO167" s="105"/>
      <c r="HP167" s="105"/>
      <c r="HQ167" s="105"/>
      <c r="HR167" s="105"/>
      <c r="HS167" s="105"/>
      <c r="HT167" s="105"/>
      <c r="HU167" s="105"/>
      <c r="HV167" s="105"/>
      <c r="HW167" s="105"/>
      <c r="HX167" s="105"/>
      <c r="HY167" s="105"/>
      <c r="HZ167" s="105"/>
      <c r="IA167" s="105"/>
      <c r="IB167" s="105"/>
      <c r="IC167" s="105"/>
      <c r="ID167" s="105"/>
      <c r="IE167" s="105"/>
      <c r="IF167" s="105"/>
      <c r="IG167" s="105"/>
      <c r="IH167" s="105"/>
      <c r="II167" s="105"/>
      <c r="IJ167" s="105"/>
      <c r="IK167" s="105"/>
      <c r="IL167" s="105"/>
      <c r="IM167" s="105"/>
      <c r="IN167" s="105"/>
      <c r="IO167" s="105"/>
      <c r="IP167" s="105"/>
      <c r="IQ167" s="105"/>
      <c r="IR167" s="105"/>
      <c r="IS167" s="105"/>
      <c r="IT167" s="105"/>
      <c r="IU167" s="105"/>
      <c r="IV167" s="105"/>
      <c r="IW167" s="105"/>
      <c r="IX167" s="105"/>
      <c r="IY167" s="105"/>
      <c r="IZ167" s="105"/>
      <c r="JA167" s="105"/>
      <c r="JB167" s="105"/>
      <c r="JC167" s="105"/>
      <c r="JD167" s="105"/>
      <c r="JE167" s="105"/>
      <c r="JF167" s="105"/>
      <c r="JG167" s="105"/>
      <c r="JH167" s="105"/>
      <c r="JI167" s="105"/>
      <c r="JJ167" s="105"/>
      <c r="JK167" s="105"/>
      <c r="JL167" s="105"/>
      <c r="JM167" s="105"/>
      <c r="JN167" s="105"/>
      <c r="JO167" s="105"/>
      <c r="JP167" s="105"/>
      <c r="JQ167" s="105"/>
      <c r="JR167" s="105"/>
      <c r="JS167" s="105"/>
      <c r="JT167" s="105"/>
      <c r="JU167" s="105"/>
      <c r="JV167" s="105"/>
      <c r="JW167" s="105"/>
      <c r="JX167" s="105"/>
      <c r="JY167" s="105"/>
      <c r="JZ167" s="105"/>
      <c r="KA167" s="105"/>
      <c r="KB167" s="105"/>
      <c r="KC167" s="105"/>
      <c r="KD167" s="105"/>
      <c r="KE167" s="105"/>
      <c r="KF167" s="105"/>
      <c r="KG167" s="105"/>
      <c r="KH167" s="105"/>
      <c r="KI167" s="105"/>
      <c r="KJ167" s="105"/>
      <c r="KK167" s="105"/>
      <c r="KL167" s="105"/>
      <c r="KM167" s="105"/>
      <c r="KN167" s="105"/>
      <c r="KO167" s="105"/>
      <c r="KP167" s="105"/>
    </row>
    <row r="168" spans="19:302">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c r="CX168" s="105"/>
      <c r="CY168" s="105"/>
      <c r="CZ168" s="105"/>
      <c r="DA168" s="105"/>
      <c r="DB168" s="105"/>
      <c r="DC168" s="105"/>
      <c r="DD168" s="105"/>
      <c r="DE168" s="105"/>
      <c r="DF168" s="105"/>
      <c r="DG168" s="105"/>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c r="GF168" s="105"/>
      <c r="GG168" s="105"/>
      <c r="GH168" s="105"/>
      <c r="GI168" s="105"/>
      <c r="GJ168" s="105"/>
      <c r="GK168" s="105"/>
      <c r="GL168" s="105"/>
      <c r="GM168" s="105"/>
      <c r="GN168" s="105"/>
      <c r="GO168" s="105"/>
      <c r="GP168" s="105"/>
      <c r="GQ168" s="105"/>
      <c r="GR168" s="105"/>
      <c r="GS168" s="105"/>
      <c r="GT168" s="105"/>
      <c r="GU168" s="105"/>
      <c r="GV168" s="105"/>
      <c r="GW168" s="105"/>
      <c r="GX168" s="105"/>
      <c r="GY168" s="105"/>
      <c r="GZ168" s="105"/>
      <c r="HA168" s="105"/>
      <c r="HB168" s="105"/>
      <c r="HC168" s="105"/>
      <c r="HD168" s="105"/>
      <c r="HE168" s="105"/>
      <c r="HF168" s="105"/>
      <c r="HG168" s="105"/>
      <c r="HH168" s="105"/>
      <c r="HI168" s="105"/>
      <c r="HJ168" s="105"/>
      <c r="HK168" s="105"/>
      <c r="HL168" s="105"/>
      <c r="HM168" s="105"/>
      <c r="HN168" s="105"/>
      <c r="HO168" s="105"/>
      <c r="HP168" s="105"/>
      <c r="HQ168" s="105"/>
      <c r="HR168" s="105"/>
      <c r="HS168" s="105"/>
      <c r="HT168" s="105"/>
      <c r="HU168" s="105"/>
      <c r="HV168" s="105"/>
      <c r="HW168" s="105"/>
      <c r="HX168" s="105"/>
      <c r="HY168" s="105"/>
      <c r="HZ168" s="105"/>
      <c r="IA168" s="105"/>
      <c r="IB168" s="105"/>
      <c r="IC168" s="105"/>
      <c r="ID168" s="105"/>
      <c r="IE168" s="105"/>
      <c r="IF168" s="105"/>
      <c r="IG168" s="105"/>
      <c r="IH168" s="105"/>
      <c r="II168" s="105"/>
      <c r="IJ168" s="105"/>
      <c r="IK168" s="105"/>
      <c r="IL168" s="105"/>
      <c r="IM168" s="105"/>
      <c r="IN168" s="105"/>
      <c r="IO168" s="105"/>
      <c r="IP168" s="105"/>
      <c r="IQ168" s="105"/>
      <c r="IR168" s="105"/>
      <c r="IS168" s="105"/>
      <c r="IT168" s="105"/>
      <c r="IU168" s="105"/>
      <c r="IV168" s="105"/>
      <c r="IW168" s="105"/>
      <c r="IX168" s="105"/>
      <c r="IY168" s="105"/>
      <c r="IZ168" s="105"/>
      <c r="JA168" s="105"/>
      <c r="JB168" s="105"/>
      <c r="JC168" s="105"/>
      <c r="JD168" s="105"/>
      <c r="JE168" s="105"/>
      <c r="JF168" s="105"/>
      <c r="JG168" s="105"/>
      <c r="JH168" s="105"/>
      <c r="JI168" s="105"/>
      <c r="JJ168" s="105"/>
      <c r="JK168" s="105"/>
      <c r="JL168" s="105"/>
      <c r="JM168" s="105"/>
      <c r="JN168" s="105"/>
      <c r="JO168" s="105"/>
      <c r="JP168" s="105"/>
      <c r="JQ168" s="105"/>
      <c r="JR168" s="105"/>
      <c r="JS168" s="105"/>
      <c r="JT168" s="105"/>
      <c r="JU168" s="105"/>
      <c r="JV168" s="105"/>
      <c r="JW168" s="105"/>
      <c r="JX168" s="105"/>
      <c r="JY168" s="105"/>
      <c r="JZ168" s="105"/>
      <c r="KA168" s="105"/>
      <c r="KB168" s="105"/>
      <c r="KC168" s="105"/>
      <c r="KD168" s="105"/>
      <c r="KE168" s="105"/>
      <c r="KF168" s="105"/>
      <c r="KG168" s="105"/>
      <c r="KH168" s="105"/>
      <c r="KI168" s="105"/>
      <c r="KJ168" s="105"/>
      <c r="KK168" s="105"/>
      <c r="KL168" s="105"/>
      <c r="KM168" s="105"/>
      <c r="KN168" s="105"/>
      <c r="KO168" s="105"/>
      <c r="KP168" s="105"/>
    </row>
    <row r="169" spans="19:302">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c r="CX169" s="105"/>
      <c r="CY169" s="105"/>
      <c r="CZ169" s="105"/>
      <c r="DA169" s="105"/>
      <c r="DB169" s="105"/>
      <c r="DC169" s="105"/>
      <c r="DD169" s="105"/>
      <c r="DE169" s="105"/>
      <c r="DF169" s="105"/>
      <c r="DG169" s="105"/>
      <c r="DH169" s="105"/>
      <c r="DI169" s="105"/>
      <c r="DJ169" s="105"/>
      <c r="DK169" s="105"/>
      <c r="DL169" s="105"/>
      <c r="DM169" s="105"/>
      <c r="DN169" s="105"/>
      <c r="DO169" s="105"/>
      <c r="DP169" s="105"/>
      <c r="DQ169" s="105"/>
      <c r="DR169" s="105"/>
      <c r="DS169" s="105"/>
      <c r="DT169" s="105"/>
      <c r="DU169" s="105"/>
      <c r="DV169" s="105"/>
      <c r="DW169" s="105"/>
      <c r="DX169" s="105"/>
      <c r="DY169" s="105"/>
      <c r="DZ169" s="105"/>
      <c r="EA169" s="105"/>
      <c r="EB169" s="105"/>
      <c r="EC169" s="105"/>
      <c r="ED169" s="105"/>
      <c r="EE169" s="105"/>
      <c r="EF169" s="105"/>
      <c r="EG169" s="105"/>
      <c r="EH169" s="105"/>
      <c r="EI169" s="105"/>
      <c r="EJ169" s="105"/>
      <c r="EK169" s="105"/>
      <c r="EL169" s="105"/>
      <c r="EM169" s="105"/>
      <c r="EN169" s="105"/>
      <c r="EO169" s="105"/>
      <c r="EP169" s="105"/>
      <c r="EQ169" s="105"/>
      <c r="ER169" s="105"/>
      <c r="ES169" s="105"/>
      <c r="ET169" s="105"/>
      <c r="EU169" s="105"/>
      <c r="EV169" s="105"/>
      <c r="EW169" s="105"/>
      <c r="EX169" s="105"/>
      <c r="EY169" s="105"/>
      <c r="EZ169" s="105"/>
      <c r="FA169" s="105"/>
      <c r="FB169" s="105"/>
      <c r="FC169" s="105"/>
      <c r="FD169" s="105"/>
      <c r="FE169" s="105"/>
      <c r="FF169" s="105"/>
      <c r="FG169" s="105"/>
      <c r="FH169" s="105"/>
      <c r="FI169" s="105"/>
      <c r="FJ169" s="105"/>
      <c r="FK169" s="105"/>
      <c r="FL169" s="105"/>
      <c r="FM169" s="105"/>
      <c r="FN169" s="105"/>
      <c r="FO169" s="105"/>
      <c r="FP169" s="105"/>
      <c r="FQ169" s="105"/>
      <c r="FR169" s="105"/>
      <c r="FS169" s="105"/>
      <c r="FT169" s="105"/>
      <c r="FU169" s="105"/>
      <c r="FV169" s="105"/>
      <c r="FW169" s="105"/>
      <c r="FX169" s="105"/>
      <c r="FY169" s="105"/>
      <c r="FZ169" s="105"/>
      <c r="GA169" s="105"/>
      <c r="GB169" s="105"/>
      <c r="GC169" s="105"/>
      <c r="GD169" s="105"/>
      <c r="GE169" s="105"/>
      <c r="GF169" s="105"/>
      <c r="GG169" s="105"/>
      <c r="GH169" s="105"/>
      <c r="GI169" s="105"/>
      <c r="GJ169" s="105"/>
      <c r="GK169" s="105"/>
      <c r="GL169" s="105"/>
      <c r="GM169" s="105"/>
      <c r="GN169" s="105"/>
      <c r="GO169" s="105"/>
      <c r="GP169" s="105"/>
      <c r="GQ169" s="105"/>
      <c r="GR169" s="105"/>
      <c r="GS169" s="105"/>
      <c r="GT169" s="105"/>
      <c r="GU169" s="105"/>
      <c r="GV169" s="105"/>
      <c r="GW169" s="105"/>
      <c r="GX169" s="105"/>
      <c r="GY169" s="105"/>
      <c r="GZ169" s="105"/>
      <c r="HA169" s="105"/>
      <c r="HB169" s="105"/>
      <c r="HC169" s="105"/>
      <c r="HD169" s="105"/>
      <c r="HE169" s="105"/>
      <c r="HF169" s="105"/>
      <c r="HG169" s="105"/>
      <c r="HH169" s="105"/>
      <c r="HI169" s="105"/>
      <c r="HJ169" s="105"/>
      <c r="HK169" s="105"/>
      <c r="HL169" s="105"/>
      <c r="HM169" s="105"/>
      <c r="HN169" s="105"/>
      <c r="HO169" s="105"/>
      <c r="HP169" s="105"/>
      <c r="HQ169" s="105"/>
      <c r="HR169" s="105"/>
      <c r="HS169" s="105"/>
      <c r="HT169" s="105"/>
      <c r="HU169" s="105"/>
      <c r="HV169" s="105"/>
      <c r="HW169" s="105"/>
      <c r="HX169" s="105"/>
      <c r="HY169" s="105"/>
      <c r="HZ169" s="105"/>
      <c r="IA169" s="105"/>
      <c r="IB169" s="105"/>
      <c r="IC169" s="105"/>
      <c r="ID169" s="105"/>
      <c r="IE169" s="105"/>
      <c r="IF169" s="105"/>
      <c r="IG169" s="105"/>
      <c r="IH169" s="105"/>
      <c r="II169" s="105"/>
      <c r="IJ169" s="105"/>
      <c r="IK169" s="105"/>
      <c r="IL169" s="105"/>
      <c r="IM169" s="105"/>
      <c r="IN169" s="105"/>
      <c r="IO169" s="105"/>
      <c r="IP169" s="105"/>
      <c r="IQ169" s="105"/>
      <c r="IR169" s="105"/>
      <c r="IS169" s="105"/>
      <c r="IT169" s="105"/>
      <c r="IU169" s="105"/>
      <c r="IV169" s="105"/>
      <c r="IW169" s="105"/>
      <c r="IX169" s="105"/>
      <c r="IY169" s="105"/>
      <c r="IZ169" s="105"/>
      <c r="JA169" s="105"/>
      <c r="JB169" s="105"/>
      <c r="JC169" s="105"/>
      <c r="JD169" s="105"/>
      <c r="JE169" s="105"/>
      <c r="JF169" s="105"/>
      <c r="JG169" s="105"/>
      <c r="JH169" s="105"/>
      <c r="JI169" s="105"/>
      <c r="JJ169" s="105"/>
      <c r="JK169" s="105"/>
      <c r="JL169" s="105"/>
      <c r="JM169" s="105"/>
      <c r="JN169" s="105"/>
      <c r="JO169" s="105"/>
      <c r="JP169" s="105"/>
      <c r="JQ169" s="105"/>
      <c r="JR169" s="105"/>
      <c r="JS169" s="105"/>
      <c r="JT169" s="105"/>
      <c r="JU169" s="105"/>
      <c r="JV169" s="105"/>
      <c r="JW169" s="105"/>
      <c r="JX169" s="105"/>
      <c r="JY169" s="105"/>
      <c r="JZ169" s="105"/>
      <c r="KA169" s="105"/>
      <c r="KB169" s="105"/>
      <c r="KC169" s="105"/>
      <c r="KD169" s="105"/>
      <c r="KE169" s="105"/>
      <c r="KF169" s="105"/>
      <c r="KG169" s="105"/>
      <c r="KH169" s="105"/>
      <c r="KI169" s="105"/>
      <c r="KJ169" s="105"/>
      <c r="KK169" s="105"/>
      <c r="KL169" s="105"/>
      <c r="KM169" s="105"/>
      <c r="KN169" s="105"/>
      <c r="KO169" s="105"/>
      <c r="KP169" s="105"/>
    </row>
    <row r="170" spans="19:302">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c r="CX170" s="105"/>
      <c r="CY170" s="105"/>
      <c r="CZ170" s="105"/>
      <c r="DA170" s="105"/>
      <c r="DB170" s="105"/>
      <c r="DC170" s="105"/>
      <c r="DD170" s="105"/>
      <c r="DE170" s="105"/>
      <c r="DF170" s="105"/>
      <c r="DG170" s="105"/>
      <c r="DH170" s="105"/>
      <c r="DI170" s="105"/>
      <c r="DJ170" s="105"/>
      <c r="DK170" s="105"/>
      <c r="DL170" s="105"/>
      <c r="DM170" s="105"/>
      <c r="DN170" s="105"/>
      <c r="DO170" s="105"/>
      <c r="DP170" s="105"/>
      <c r="DQ170" s="105"/>
      <c r="DR170" s="105"/>
      <c r="DS170" s="105"/>
      <c r="DT170" s="105"/>
      <c r="DU170" s="105"/>
      <c r="DV170" s="105"/>
      <c r="DW170" s="105"/>
      <c r="DX170" s="105"/>
      <c r="DY170" s="105"/>
      <c r="DZ170" s="105"/>
      <c r="EA170" s="105"/>
      <c r="EB170" s="105"/>
      <c r="EC170" s="105"/>
      <c r="ED170" s="105"/>
      <c r="EE170" s="105"/>
      <c r="EF170" s="105"/>
      <c r="EG170" s="105"/>
      <c r="EH170" s="105"/>
      <c r="EI170" s="105"/>
      <c r="EJ170" s="105"/>
      <c r="EK170" s="105"/>
      <c r="EL170" s="105"/>
      <c r="EM170" s="105"/>
      <c r="EN170" s="105"/>
      <c r="EO170" s="105"/>
      <c r="EP170" s="105"/>
      <c r="EQ170" s="105"/>
      <c r="ER170" s="105"/>
      <c r="ES170" s="105"/>
      <c r="ET170" s="105"/>
      <c r="EU170" s="105"/>
      <c r="EV170" s="105"/>
      <c r="EW170" s="105"/>
      <c r="EX170" s="105"/>
      <c r="EY170" s="105"/>
      <c r="EZ170" s="105"/>
      <c r="FA170" s="105"/>
      <c r="FB170" s="105"/>
      <c r="FC170" s="105"/>
      <c r="FD170" s="105"/>
      <c r="FE170" s="105"/>
      <c r="FF170" s="105"/>
      <c r="FG170" s="105"/>
      <c r="FH170" s="105"/>
      <c r="FI170" s="105"/>
      <c r="FJ170" s="105"/>
      <c r="FK170" s="105"/>
      <c r="FL170" s="105"/>
      <c r="FM170" s="105"/>
      <c r="FN170" s="105"/>
      <c r="FO170" s="105"/>
      <c r="FP170" s="105"/>
      <c r="FQ170" s="105"/>
      <c r="FR170" s="105"/>
      <c r="FS170" s="105"/>
      <c r="FT170" s="105"/>
      <c r="FU170" s="105"/>
      <c r="FV170" s="105"/>
      <c r="FW170" s="105"/>
      <c r="FX170" s="105"/>
      <c r="FY170" s="105"/>
      <c r="FZ170" s="105"/>
      <c r="GA170" s="105"/>
      <c r="GB170" s="105"/>
      <c r="GC170" s="105"/>
      <c r="GD170" s="105"/>
      <c r="GE170" s="105"/>
      <c r="GF170" s="105"/>
      <c r="GG170" s="105"/>
      <c r="GH170" s="105"/>
      <c r="GI170" s="105"/>
      <c r="GJ170" s="105"/>
      <c r="GK170" s="105"/>
      <c r="GL170" s="105"/>
      <c r="GM170" s="105"/>
      <c r="GN170" s="105"/>
      <c r="GO170" s="105"/>
      <c r="GP170" s="105"/>
      <c r="GQ170" s="105"/>
      <c r="GR170" s="105"/>
      <c r="GS170" s="105"/>
      <c r="GT170" s="105"/>
      <c r="GU170" s="105"/>
      <c r="GV170" s="105"/>
      <c r="GW170" s="105"/>
      <c r="GX170" s="105"/>
      <c r="GY170" s="105"/>
      <c r="GZ170" s="105"/>
      <c r="HA170" s="105"/>
      <c r="HB170" s="105"/>
      <c r="HC170" s="105"/>
      <c r="HD170" s="105"/>
      <c r="HE170" s="105"/>
      <c r="HF170" s="105"/>
      <c r="HG170" s="105"/>
      <c r="HH170" s="105"/>
      <c r="HI170" s="105"/>
      <c r="HJ170" s="105"/>
      <c r="HK170" s="105"/>
      <c r="HL170" s="105"/>
      <c r="HM170" s="105"/>
      <c r="HN170" s="105"/>
      <c r="HO170" s="105"/>
      <c r="HP170" s="105"/>
      <c r="HQ170" s="105"/>
      <c r="HR170" s="105"/>
      <c r="HS170" s="105"/>
      <c r="HT170" s="105"/>
      <c r="HU170" s="105"/>
      <c r="HV170" s="105"/>
      <c r="HW170" s="105"/>
      <c r="HX170" s="105"/>
      <c r="HY170" s="105"/>
      <c r="HZ170" s="105"/>
      <c r="IA170" s="105"/>
      <c r="IB170" s="105"/>
      <c r="IC170" s="105"/>
      <c r="ID170" s="105"/>
      <c r="IE170" s="105"/>
      <c r="IF170" s="105"/>
      <c r="IG170" s="105"/>
      <c r="IH170" s="105"/>
      <c r="II170" s="105"/>
      <c r="IJ170" s="105"/>
      <c r="IK170" s="105"/>
      <c r="IL170" s="105"/>
      <c r="IM170" s="105"/>
      <c r="IN170" s="105"/>
      <c r="IO170" s="105"/>
      <c r="IP170" s="105"/>
      <c r="IQ170" s="105"/>
      <c r="IR170" s="105"/>
      <c r="IS170" s="105"/>
      <c r="IT170" s="105"/>
      <c r="IU170" s="105"/>
      <c r="IV170" s="105"/>
      <c r="IW170" s="105"/>
      <c r="IX170" s="105"/>
      <c r="IY170" s="105"/>
      <c r="IZ170" s="105"/>
      <c r="JA170" s="105"/>
      <c r="JB170" s="105"/>
      <c r="JC170" s="105"/>
      <c r="JD170" s="105"/>
      <c r="JE170" s="105"/>
      <c r="JF170" s="105"/>
      <c r="JG170" s="105"/>
      <c r="JH170" s="105"/>
      <c r="JI170" s="105"/>
      <c r="JJ170" s="105"/>
      <c r="JK170" s="105"/>
      <c r="JL170" s="105"/>
      <c r="JM170" s="105"/>
      <c r="JN170" s="105"/>
      <c r="JO170" s="105"/>
      <c r="JP170" s="105"/>
      <c r="JQ170" s="105"/>
      <c r="JR170" s="105"/>
      <c r="JS170" s="105"/>
      <c r="JT170" s="105"/>
      <c r="JU170" s="105"/>
      <c r="JV170" s="105"/>
      <c r="JW170" s="105"/>
      <c r="JX170" s="105"/>
      <c r="JY170" s="105"/>
      <c r="JZ170" s="105"/>
      <c r="KA170" s="105"/>
      <c r="KB170" s="105"/>
      <c r="KC170" s="105"/>
      <c r="KD170" s="105"/>
      <c r="KE170" s="105"/>
      <c r="KF170" s="105"/>
      <c r="KG170" s="105"/>
      <c r="KH170" s="105"/>
      <c r="KI170" s="105"/>
      <c r="KJ170" s="105"/>
      <c r="KK170" s="105"/>
      <c r="KL170" s="105"/>
      <c r="KM170" s="105"/>
      <c r="KN170" s="105"/>
      <c r="KO170" s="105"/>
      <c r="KP170" s="105"/>
    </row>
    <row r="171" spans="19:302">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c r="CX171" s="105"/>
      <c r="CY171" s="105"/>
      <c r="CZ171" s="105"/>
      <c r="DA171" s="105"/>
      <c r="DB171" s="105"/>
      <c r="DC171" s="105"/>
      <c r="DD171" s="105"/>
      <c r="DE171" s="105"/>
      <c r="DF171" s="105"/>
      <c r="DG171" s="105"/>
      <c r="DH171" s="105"/>
      <c r="DI171" s="105"/>
      <c r="DJ171" s="105"/>
      <c r="DK171" s="105"/>
      <c r="DL171" s="105"/>
      <c r="DM171" s="105"/>
      <c r="DN171" s="105"/>
      <c r="DO171" s="105"/>
      <c r="DP171" s="105"/>
      <c r="DQ171" s="105"/>
      <c r="DR171" s="105"/>
      <c r="DS171" s="105"/>
      <c r="DT171" s="105"/>
      <c r="DU171" s="105"/>
      <c r="DV171" s="105"/>
      <c r="DW171" s="105"/>
      <c r="DX171" s="105"/>
      <c r="DY171" s="105"/>
      <c r="DZ171" s="105"/>
      <c r="EA171" s="105"/>
      <c r="EB171" s="105"/>
      <c r="EC171" s="105"/>
      <c r="ED171" s="105"/>
      <c r="EE171" s="105"/>
      <c r="EF171" s="105"/>
      <c r="EG171" s="105"/>
      <c r="EH171" s="105"/>
      <c r="EI171" s="105"/>
      <c r="EJ171" s="105"/>
      <c r="EK171" s="105"/>
      <c r="EL171" s="105"/>
      <c r="EM171" s="105"/>
      <c r="EN171" s="105"/>
      <c r="EO171" s="105"/>
      <c r="EP171" s="105"/>
      <c r="EQ171" s="105"/>
      <c r="ER171" s="105"/>
      <c r="ES171" s="105"/>
      <c r="ET171" s="105"/>
      <c r="EU171" s="105"/>
      <c r="EV171" s="105"/>
      <c r="EW171" s="105"/>
      <c r="EX171" s="105"/>
      <c r="EY171" s="105"/>
      <c r="EZ171" s="105"/>
      <c r="FA171" s="105"/>
      <c r="FB171" s="105"/>
      <c r="FC171" s="105"/>
      <c r="FD171" s="105"/>
      <c r="FE171" s="105"/>
      <c r="FF171" s="105"/>
      <c r="FG171" s="105"/>
      <c r="FH171" s="105"/>
      <c r="FI171" s="105"/>
      <c r="FJ171" s="105"/>
      <c r="FK171" s="105"/>
      <c r="FL171" s="105"/>
      <c r="FM171" s="105"/>
      <c r="FN171" s="105"/>
      <c r="FO171" s="105"/>
      <c r="FP171" s="105"/>
      <c r="FQ171" s="105"/>
      <c r="FR171" s="105"/>
      <c r="FS171" s="105"/>
      <c r="FT171" s="105"/>
      <c r="FU171" s="105"/>
      <c r="FV171" s="105"/>
      <c r="FW171" s="105"/>
      <c r="FX171" s="105"/>
      <c r="FY171" s="105"/>
      <c r="FZ171" s="105"/>
      <c r="GA171" s="105"/>
      <c r="GB171" s="105"/>
      <c r="GC171" s="105"/>
      <c r="GD171" s="105"/>
      <c r="GE171" s="105"/>
      <c r="GF171" s="105"/>
      <c r="GG171" s="105"/>
      <c r="GH171" s="105"/>
      <c r="GI171" s="105"/>
      <c r="GJ171" s="105"/>
      <c r="GK171" s="105"/>
      <c r="GL171" s="105"/>
      <c r="GM171" s="105"/>
      <c r="GN171" s="105"/>
      <c r="GO171" s="105"/>
      <c r="GP171" s="105"/>
      <c r="GQ171" s="105"/>
      <c r="GR171" s="105"/>
      <c r="GS171" s="105"/>
      <c r="GT171" s="105"/>
      <c r="GU171" s="105"/>
      <c r="GV171" s="105"/>
      <c r="GW171" s="105"/>
      <c r="GX171" s="105"/>
      <c r="GY171" s="105"/>
      <c r="GZ171" s="105"/>
      <c r="HA171" s="105"/>
      <c r="HB171" s="105"/>
      <c r="HC171" s="105"/>
      <c r="HD171" s="105"/>
      <c r="HE171" s="105"/>
      <c r="HF171" s="105"/>
      <c r="HG171" s="105"/>
      <c r="HH171" s="105"/>
      <c r="HI171" s="105"/>
      <c r="HJ171" s="105"/>
      <c r="HK171" s="105"/>
      <c r="HL171" s="105"/>
      <c r="HM171" s="105"/>
      <c r="HN171" s="105"/>
      <c r="HO171" s="105"/>
      <c r="HP171" s="105"/>
      <c r="HQ171" s="105"/>
      <c r="HR171" s="105"/>
      <c r="HS171" s="105"/>
      <c r="HT171" s="105"/>
      <c r="HU171" s="105"/>
      <c r="HV171" s="105"/>
      <c r="HW171" s="105"/>
      <c r="HX171" s="105"/>
      <c r="HY171" s="105"/>
      <c r="HZ171" s="105"/>
      <c r="IA171" s="105"/>
      <c r="IB171" s="105"/>
      <c r="IC171" s="105"/>
      <c r="ID171" s="105"/>
      <c r="IE171" s="105"/>
      <c r="IF171" s="105"/>
      <c r="IG171" s="105"/>
      <c r="IH171" s="105"/>
      <c r="II171" s="105"/>
      <c r="IJ171" s="105"/>
      <c r="IK171" s="105"/>
      <c r="IL171" s="105"/>
      <c r="IM171" s="105"/>
      <c r="IN171" s="105"/>
      <c r="IO171" s="105"/>
      <c r="IP171" s="105"/>
      <c r="IQ171" s="105"/>
      <c r="IR171" s="105"/>
      <c r="IS171" s="105"/>
      <c r="IT171" s="105"/>
      <c r="IU171" s="105"/>
      <c r="IV171" s="105"/>
      <c r="IW171" s="105"/>
      <c r="IX171" s="105"/>
      <c r="IY171" s="105"/>
      <c r="IZ171" s="105"/>
      <c r="JA171" s="105"/>
      <c r="JB171" s="105"/>
      <c r="JC171" s="105"/>
      <c r="JD171" s="105"/>
      <c r="JE171" s="105"/>
      <c r="JF171" s="105"/>
      <c r="JG171" s="105"/>
      <c r="JH171" s="105"/>
      <c r="JI171" s="105"/>
      <c r="JJ171" s="105"/>
      <c r="JK171" s="105"/>
      <c r="JL171" s="105"/>
      <c r="JM171" s="105"/>
      <c r="JN171" s="105"/>
      <c r="JO171" s="105"/>
      <c r="JP171" s="105"/>
      <c r="JQ171" s="105"/>
      <c r="JR171" s="105"/>
      <c r="JS171" s="105"/>
      <c r="JT171" s="105"/>
      <c r="JU171" s="105"/>
      <c r="JV171" s="105"/>
      <c r="JW171" s="105"/>
      <c r="JX171" s="105"/>
      <c r="JY171" s="105"/>
      <c r="JZ171" s="105"/>
      <c r="KA171" s="105"/>
      <c r="KB171" s="105"/>
      <c r="KC171" s="105"/>
      <c r="KD171" s="105"/>
      <c r="KE171" s="105"/>
      <c r="KF171" s="105"/>
      <c r="KG171" s="105"/>
      <c r="KH171" s="105"/>
      <c r="KI171" s="105"/>
      <c r="KJ171" s="105"/>
      <c r="KK171" s="105"/>
      <c r="KL171" s="105"/>
      <c r="KM171" s="105"/>
      <c r="KN171" s="105"/>
      <c r="KO171" s="105"/>
      <c r="KP171" s="105"/>
    </row>
    <row r="172" spans="19:302">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105"/>
      <c r="CY172" s="105"/>
      <c r="CZ172" s="105"/>
      <c r="DA172" s="105"/>
      <c r="DB172" s="105"/>
      <c r="DC172" s="105"/>
      <c r="DD172" s="105"/>
      <c r="DE172" s="105"/>
      <c r="DF172" s="105"/>
      <c r="DG172" s="105"/>
      <c r="DH172" s="105"/>
      <c r="DI172" s="105"/>
      <c r="DJ172" s="105"/>
      <c r="DK172" s="105"/>
      <c r="DL172" s="105"/>
      <c r="DM172" s="105"/>
      <c r="DN172" s="105"/>
      <c r="DO172" s="105"/>
      <c r="DP172" s="105"/>
      <c r="DQ172" s="105"/>
      <c r="DR172" s="105"/>
      <c r="DS172" s="105"/>
      <c r="DT172" s="105"/>
      <c r="DU172" s="105"/>
      <c r="DV172" s="105"/>
      <c r="DW172" s="105"/>
      <c r="DX172" s="105"/>
      <c r="DY172" s="105"/>
      <c r="DZ172" s="105"/>
      <c r="EA172" s="105"/>
      <c r="EB172" s="105"/>
      <c r="EC172" s="105"/>
      <c r="ED172" s="105"/>
      <c r="EE172" s="105"/>
      <c r="EF172" s="105"/>
      <c r="EG172" s="105"/>
      <c r="EH172" s="105"/>
      <c r="EI172" s="105"/>
      <c r="EJ172" s="105"/>
      <c r="EK172" s="105"/>
      <c r="EL172" s="105"/>
      <c r="EM172" s="105"/>
      <c r="EN172" s="105"/>
      <c r="EO172" s="105"/>
      <c r="EP172" s="105"/>
      <c r="EQ172" s="105"/>
      <c r="ER172" s="105"/>
      <c r="ES172" s="105"/>
      <c r="ET172" s="105"/>
      <c r="EU172" s="105"/>
      <c r="EV172" s="105"/>
      <c r="EW172" s="105"/>
      <c r="EX172" s="105"/>
      <c r="EY172" s="105"/>
      <c r="EZ172" s="105"/>
      <c r="FA172" s="105"/>
      <c r="FB172" s="105"/>
      <c r="FC172" s="105"/>
      <c r="FD172" s="105"/>
      <c r="FE172" s="105"/>
      <c r="FF172" s="105"/>
      <c r="FG172" s="105"/>
      <c r="FH172" s="105"/>
      <c r="FI172" s="105"/>
      <c r="FJ172" s="105"/>
      <c r="FK172" s="105"/>
      <c r="FL172" s="105"/>
      <c r="FM172" s="105"/>
      <c r="FN172" s="105"/>
      <c r="FO172" s="105"/>
      <c r="FP172" s="105"/>
      <c r="FQ172" s="105"/>
      <c r="FR172" s="105"/>
      <c r="FS172" s="105"/>
      <c r="FT172" s="105"/>
      <c r="FU172" s="105"/>
      <c r="FV172" s="105"/>
      <c r="FW172" s="105"/>
      <c r="FX172" s="105"/>
      <c r="FY172" s="105"/>
      <c r="FZ172" s="105"/>
      <c r="GA172" s="105"/>
      <c r="GB172" s="105"/>
      <c r="GC172" s="105"/>
      <c r="GD172" s="105"/>
      <c r="GE172" s="105"/>
      <c r="GF172" s="105"/>
      <c r="GG172" s="105"/>
      <c r="GH172" s="105"/>
      <c r="GI172" s="105"/>
      <c r="GJ172" s="105"/>
      <c r="GK172" s="105"/>
      <c r="GL172" s="105"/>
      <c r="GM172" s="105"/>
      <c r="GN172" s="105"/>
      <c r="GO172" s="105"/>
      <c r="GP172" s="105"/>
      <c r="GQ172" s="105"/>
      <c r="GR172" s="105"/>
      <c r="GS172" s="105"/>
      <c r="GT172" s="105"/>
      <c r="GU172" s="105"/>
      <c r="GV172" s="105"/>
      <c r="GW172" s="105"/>
      <c r="GX172" s="105"/>
      <c r="GY172" s="105"/>
      <c r="GZ172" s="105"/>
      <c r="HA172" s="105"/>
      <c r="HB172" s="105"/>
      <c r="HC172" s="105"/>
      <c r="HD172" s="105"/>
      <c r="HE172" s="105"/>
      <c r="HF172" s="105"/>
      <c r="HG172" s="105"/>
      <c r="HH172" s="105"/>
      <c r="HI172" s="105"/>
      <c r="HJ172" s="105"/>
      <c r="HK172" s="105"/>
      <c r="HL172" s="105"/>
      <c r="HM172" s="105"/>
      <c r="HN172" s="105"/>
      <c r="HO172" s="105"/>
      <c r="HP172" s="105"/>
      <c r="HQ172" s="105"/>
      <c r="HR172" s="105"/>
      <c r="HS172" s="105"/>
      <c r="HT172" s="105"/>
      <c r="HU172" s="105"/>
      <c r="HV172" s="105"/>
      <c r="HW172" s="105"/>
      <c r="HX172" s="105"/>
      <c r="HY172" s="105"/>
      <c r="HZ172" s="105"/>
      <c r="IA172" s="105"/>
      <c r="IB172" s="105"/>
      <c r="IC172" s="105"/>
      <c r="ID172" s="105"/>
      <c r="IE172" s="105"/>
      <c r="IF172" s="105"/>
      <c r="IG172" s="105"/>
      <c r="IH172" s="105"/>
      <c r="II172" s="105"/>
      <c r="IJ172" s="105"/>
      <c r="IK172" s="105"/>
      <c r="IL172" s="105"/>
      <c r="IM172" s="105"/>
      <c r="IN172" s="105"/>
      <c r="IO172" s="105"/>
      <c r="IP172" s="105"/>
      <c r="IQ172" s="105"/>
      <c r="IR172" s="105"/>
      <c r="IS172" s="105"/>
      <c r="IT172" s="105"/>
      <c r="IU172" s="105"/>
      <c r="IV172" s="105"/>
      <c r="IW172" s="105"/>
      <c r="IX172" s="105"/>
      <c r="IY172" s="105"/>
      <c r="IZ172" s="105"/>
      <c r="JA172" s="105"/>
      <c r="JB172" s="105"/>
      <c r="JC172" s="105"/>
      <c r="JD172" s="105"/>
      <c r="JE172" s="105"/>
      <c r="JF172" s="105"/>
      <c r="JG172" s="105"/>
      <c r="JH172" s="105"/>
      <c r="JI172" s="105"/>
      <c r="JJ172" s="105"/>
      <c r="JK172" s="105"/>
      <c r="JL172" s="105"/>
      <c r="JM172" s="105"/>
      <c r="JN172" s="105"/>
      <c r="JO172" s="105"/>
      <c r="JP172" s="105"/>
      <c r="JQ172" s="105"/>
      <c r="JR172" s="105"/>
      <c r="JS172" s="105"/>
      <c r="JT172" s="105"/>
      <c r="JU172" s="105"/>
      <c r="JV172" s="105"/>
      <c r="JW172" s="105"/>
      <c r="JX172" s="105"/>
      <c r="JY172" s="105"/>
      <c r="JZ172" s="105"/>
      <c r="KA172" s="105"/>
      <c r="KB172" s="105"/>
      <c r="KC172" s="105"/>
      <c r="KD172" s="105"/>
      <c r="KE172" s="105"/>
      <c r="KF172" s="105"/>
      <c r="KG172" s="105"/>
      <c r="KH172" s="105"/>
      <c r="KI172" s="105"/>
      <c r="KJ172" s="105"/>
      <c r="KK172" s="105"/>
      <c r="KL172" s="105"/>
      <c r="KM172" s="105"/>
      <c r="KN172" s="105"/>
      <c r="KO172" s="105"/>
      <c r="KP172" s="105"/>
    </row>
    <row r="173" spans="19:302">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05"/>
      <c r="DP173" s="105"/>
      <c r="DQ173" s="105"/>
      <c r="DR173" s="105"/>
      <c r="DS173" s="105"/>
      <c r="DT173" s="105"/>
      <c r="DU173" s="105"/>
      <c r="DV173" s="105"/>
      <c r="DW173" s="105"/>
      <c r="DX173" s="105"/>
      <c r="DY173" s="105"/>
      <c r="DZ173" s="105"/>
      <c r="EA173" s="105"/>
      <c r="EB173" s="105"/>
      <c r="EC173" s="105"/>
      <c r="ED173" s="105"/>
      <c r="EE173" s="105"/>
      <c r="EF173" s="105"/>
      <c r="EG173" s="105"/>
      <c r="EH173" s="105"/>
      <c r="EI173" s="105"/>
      <c r="EJ173" s="105"/>
      <c r="EK173" s="105"/>
      <c r="EL173" s="105"/>
      <c r="EM173" s="105"/>
      <c r="EN173" s="105"/>
      <c r="EO173" s="105"/>
      <c r="EP173" s="105"/>
      <c r="EQ173" s="105"/>
      <c r="ER173" s="105"/>
      <c r="ES173" s="105"/>
      <c r="ET173" s="105"/>
      <c r="EU173" s="105"/>
      <c r="EV173" s="105"/>
      <c r="EW173" s="105"/>
      <c r="EX173" s="105"/>
      <c r="EY173" s="105"/>
      <c r="EZ173" s="105"/>
      <c r="FA173" s="105"/>
      <c r="FB173" s="105"/>
      <c r="FC173" s="105"/>
      <c r="FD173" s="105"/>
      <c r="FE173" s="105"/>
      <c r="FF173" s="105"/>
      <c r="FG173" s="105"/>
      <c r="FH173" s="105"/>
      <c r="FI173" s="105"/>
      <c r="FJ173" s="105"/>
      <c r="FK173" s="105"/>
      <c r="FL173" s="105"/>
      <c r="FM173" s="105"/>
      <c r="FN173" s="105"/>
      <c r="FO173" s="105"/>
      <c r="FP173" s="105"/>
      <c r="FQ173" s="105"/>
      <c r="FR173" s="105"/>
      <c r="FS173" s="105"/>
      <c r="FT173" s="105"/>
      <c r="FU173" s="105"/>
      <c r="FV173" s="105"/>
      <c r="FW173" s="105"/>
      <c r="FX173" s="105"/>
      <c r="FY173" s="105"/>
      <c r="FZ173" s="105"/>
      <c r="GA173" s="105"/>
      <c r="GB173" s="105"/>
      <c r="GC173" s="105"/>
      <c r="GD173" s="105"/>
      <c r="GE173" s="105"/>
      <c r="GF173" s="105"/>
      <c r="GG173" s="105"/>
      <c r="GH173" s="105"/>
      <c r="GI173" s="105"/>
      <c r="GJ173" s="105"/>
      <c r="GK173" s="105"/>
      <c r="GL173" s="105"/>
      <c r="GM173" s="105"/>
      <c r="GN173" s="105"/>
      <c r="GO173" s="105"/>
      <c r="GP173" s="105"/>
      <c r="GQ173" s="105"/>
      <c r="GR173" s="105"/>
      <c r="GS173" s="105"/>
      <c r="GT173" s="105"/>
      <c r="GU173" s="105"/>
      <c r="GV173" s="105"/>
      <c r="GW173" s="105"/>
      <c r="GX173" s="105"/>
      <c r="GY173" s="105"/>
      <c r="GZ173" s="105"/>
      <c r="HA173" s="105"/>
      <c r="HB173" s="105"/>
      <c r="HC173" s="105"/>
      <c r="HD173" s="105"/>
      <c r="HE173" s="105"/>
      <c r="HF173" s="105"/>
      <c r="HG173" s="105"/>
      <c r="HH173" s="105"/>
      <c r="HI173" s="105"/>
      <c r="HJ173" s="105"/>
      <c r="HK173" s="105"/>
      <c r="HL173" s="105"/>
      <c r="HM173" s="105"/>
      <c r="HN173" s="105"/>
      <c r="HO173" s="105"/>
      <c r="HP173" s="105"/>
      <c r="HQ173" s="105"/>
      <c r="HR173" s="105"/>
      <c r="HS173" s="105"/>
      <c r="HT173" s="105"/>
      <c r="HU173" s="105"/>
      <c r="HV173" s="105"/>
      <c r="HW173" s="105"/>
      <c r="HX173" s="105"/>
      <c r="HY173" s="105"/>
      <c r="HZ173" s="105"/>
      <c r="IA173" s="105"/>
      <c r="IB173" s="105"/>
      <c r="IC173" s="105"/>
      <c r="ID173" s="105"/>
      <c r="IE173" s="105"/>
      <c r="IF173" s="105"/>
      <c r="IG173" s="105"/>
      <c r="IH173" s="105"/>
      <c r="II173" s="105"/>
      <c r="IJ173" s="105"/>
      <c r="IK173" s="105"/>
      <c r="IL173" s="105"/>
      <c r="IM173" s="105"/>
      <c r="IN173" s="105"/>
      <c r="IO173" s="105"/>
      <c r="IP173" s="105"/>
      <c r="IQ173" s="105"/>
      <c r="IR173" s="105"/>
      <c r="IS173" s="105"/>
      <c r="IT173" s="105"/>
      <c r="IU173" s="105"/>
      <c r="IV173" s="105"/>
      <c r="IW173" s="105"/>
      <c r="IX173" s="105"/>
      <c r="IY173" s="105"/>
      <c r="IZ173" s="105"/>
      <c r="JA173" s="105"/>
      <c r="JB173" s="105"/>
      <c r="JC173" s="105"/>
      <c r="JD173" s="105"/>
      <c r="JE173" s="105"/>
      <c r="JF173" s="105"/>
      <c r="JG173" s="105"/>
      <c r="JH173" s="105"/>
      <c r="JI173" s="105"/>
      <c r="JJ173" s="105"/>
      <c r="JK173" s="105"/>
      <c r="JL173" s="105"/>
      <c r="JM173" s="105"/>
      <c r="JN173" s="105"/>
      <c r="JO173" s="105"/>
      <c r="JP173" s="105"/>
      <c r="JQ173" s="105"/>
      <c r="JR173" s="105"/>
      <c r="JS173" s="105"/>
      <c r="JT173" s="105"/>
      <c r="JU173" s="105"/>
      <c r="JV173" s="105"/>
      <c r="JW173" s="105"/>
      <c r="JX173" s="105"/>
      <c r="JY173" s="105"/>
      <c r="JZ173" s="105"/>
      <c r="KA173" s="105"/>
      <c r="KB173" s="105"/>
      <c r="KC173" s="105"/>
      <c r="KD173" s="105"/>
      <c r="KE173" s="105"/>
      <c r="KF173" s="105"/>
      <c r="KG173" s="105"/>
      <c r="KH173" s="105"/>
      <c r="KI173" s="105"/>
      <c r="KJ173" s="105"/>
      <c r="KK173" s="105"/>
      <c r="KL173" s="105"/>
      <c r="KM173" s="105"/>
      <c r="KN173" s="105"/>
      <c r="KO173" s="105"/>
      <c r="KP173" s="105"/>
    </row>
    <row r="174" spans="19:302">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c r="DQ174" s="105"/>
      <c r="DR174" s="105"/>
      <c r="DS174" s="105"/>
      <c r="DT174" s="105"/>
      <c r="DU174" s="105"/>
      <c r="DV174" s="105"/>
      <c r="DW174" s="105"/>
      <c r="DX174" s="105"/>
      <c r="DY174" s="105"/>
      <c r="DZ174" s="105"/>
      <c r="EA174" s="105"/>
      <c r="EB174" s="105"/>
      <c r="EC174" s="105"/>
      <c r="ED174" s="105"/>
      <c r="EE174" s="105"/>
      <c r="EF174" s="105"/>
      <c r="EG174" s="105"/>
      <c r="EH174" s="105"/>
      <c r="EI174" s="105"/>
      <c r="EJ174" s="105"/>
      <c r="EK174" s="105"/>
      <c r="EL174" s="105"/>
      <c r="EM174" s="105"/>
      <c r="EN174" s="105"/>
      <c r="EO174" s="105"/>
      <c r="EP174" s="105"/>
      <c r="EQ174" s="105"/>
      <c r="ER174" s="105"/>
      <c r="ES174" s="105"/>
      <c r="ET174" s="105"/>
      <c r="EU174" s="105"/>
      <c r="EV174" s="105"/>
      <c r="EW174" s="105"/>
      <c r="EX174" s="105"/>
      <c r="EY174" s="105"/>
      <c r="EZ174" s="105"/>
      <c r="FA174" s="105"/>
      <c r="FB174" s="105"/>
      <c r="FC174" s="105"/>
      <c r="FD174" s="105"/>
      <c r="FE174" s="105"/>
      <c r="FF174" s="105"/>
      <c r="FG174" s="105"/>
      <c r="FH174" s="105"/>
      <c r="FI174" s="105"/>
      <c r="FJ174" s="105"/>
      <c r="FK174" s="105"/>
      <c r="FL174" s="105"/>
      <c r="FM174" s="105"/>
      <c r="FN174" s="105"/>
      <c r="FO174" s="105"/>
      <c r="FP174" s="105"/>
      <c r="FQ174" s="105"/>
      <c r="FR174" s="105"/>
      <c r="FS174" s="105"/>
      <c r="FT174" s="105"/>
      <c r="FU174" s="105"/>
      <c r="FV174" s="105"/>
      <c r="FW174" s="105"/>
      <c r="FX174" s="105"/>
      <c r="FY174" s="105"/>
      <c r="FZ174" s="105"/>
      <c r="GA174" s="105"/>
      <c r="GB174" s="105"/>
      <c r="GC174" s="105"/>
      <c r="GD174" s="105"/>
      <c r="GE174" s="105"/>
      <c r="GF174" s="105"/>
      <c r="GG174" s="105"/>
      <c r="GH174" s="105"/>
      <c r="GI174" s="105"/>
      <c r="GJ174" s="105"/>
      <c r="GK174" s="105"/>
      <c r="GL174" s="105"/>
      <c r="GM174" s="105"/>
      <c r="GN174" s="105"/>
      <c r="GO174" s="105"/>
      <c r="GP174" s="105"/>
      <c r="GQ174" s="105"/>
      <c r="GR174" s="105"/>
      <c r="GS174" s="105"/>
      <c r="GT174" s="105"/>
      <c r="GU174" s="105"/>
      <c r="GV174" s="105"/>
      <c r="GW174" s="105"/>
      <c r="GX174" s="105"/>
      <c r="GY174" s="105"/>
      <c r="GZ174" s="105"/>
      <c r="HA174" s="105"/>
      <c r="HB174" s="105"/>
      <c r="HC174" s="105"/>
      <c r="HD174" s="105"/>
      <c r="HE174" s="105"/>
      <c r="HF174" s="105"/>
      <c r="HG174" s="105"/>
      <c r="HH174" s="105"/>
      <c r="HI174" s="105"/>
      <c r="HJ174" s="105"/>
      <c r="HK174" s="105"/>
      <c r="HL174" s="105"/>
      <c r="HM174" s="105"/>
      <c r="HN174" s="105"/>
      <c r="HO174" s="105"/>
      <c r="HP174" s="105"/>
      <c r="HQ174" s="105"/>
      <c r="HR174" s="105"/>
      <c r="HS174" s="105"/>
      <c r="HT174" s="105"/>
      <c r="HU174" s="105"/>
      <c r="HV174" s="105"/>
      <c r="HW174" s="105"/>
      <c r="HX174" s="105"/>
      <c r="HY174" s="105"/>
      <c r="HZ174" s="105"/>
      <c r="IA174" s="105"/>
      <c r="IB174" s="105"/>
      <c r="IC174" s="105"/>
      <c r="ID174" s="105"/>
      <c r="IE174" s="105"/>
      <c r="IF174" s="105"/>
      <c r="IG174" s="105"/>
      <c r="IH174" s="105"/>
      <c r="II174" s="105"/>
      <c r="IJ174" s="105"/>
      <c r="IK174" s="105"/>
      <c r="IL174" s="105"/>
      <c r="IM174" s="105"/>
      <c r="IN174" s="105"/>
      <c r="IO174" s="105"/>
      <c r="IP174" s="105"/>
      <c r="IQ174" s="105"/>
      <c r="IR174" s="105"/>
      <c r="IS174" s="105"/>
      <c r="IT174" s="105"/>
      <c r="IU174" s="105"/>
      <c r="IV174" s="105"/>
      <c r="IW174" s="105"/>
      <c r="IX174" s="105"/>
      <c r="IY174" s="105"/>
      <c r="IZ174" s="105"/>
      <c r="JA174" s="105"/>
      <c r="JB174" s="105"/>
      <c r="JC174" s="105"/>
      <c r="JD174" s="105"/>
      <c r="JE174" s="105"/>
      <c r="JF174" s="105"/>
      <c r="JG174" s="105"/>
      <c r="JH174" s="105"/>
      <c r="JI174" s="105"/>
      <c r="JJ174" s="105"/>
      <c r="JK174" s="105"/>
      <c r="JL174" s="105"/>
      <c r="JM174" s="105"/>
      <c r="JN174" s="105"/>
      <c r="JO174" s="105"/>
      <c r="JP174" s="105"/>
      <c r="JQ174" s="105"/>
      <c r="JR174" s="105"/>
      <c r="JS174" s="105"/>
      <c r="JT174" s="105"/>
      <c r="JU174" s="105"/>
      <c r="JV174" s="105"/>
      <c r="JW174" s="105"/>
      <c r="JX174" s="105"/>
      <c r="JY174" s="105"/>
      <c r="JZ174" s="105"/>
      <c r="KA174" s="105"/>
      <c r="KB174" s="105"/>
      <c r="KC174" s="105"/>
      <c r="KD174" s="105"/>
      <c r="KE174" s="105"/>
      <c r="KF174" s="105"/>
      <c r="KG174" s="105"/>
      <c r="KH174" s="105"/>
      <c r="KI174" s="105"/>
      <c r="KJ174" s="105"/>
      <c r="KK174" s="105"/>
      <c r="KL174" s="105"/>
      <c r="KM174" s="105"/>
      <c r="KN174" s="105"/>
      <c r="KO174" s="105"/>
      <c r="KP174" s="105"/>
    </row>
    <row r="175" spans="19:302">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c r="GF175" s="105"/>
      <c r="GG175" s="105"/>
      <c r="GH175" s="105"/>
      <c r="GI175" s="105"/>
      <c r="GJ175" s="105"/>
      <c r="GK175" s="105"/>
      <c r="GL175" s="105"/>
      <c r="GM175" s="105"/>
      <c r="GN175" s="105"/>
      <c r="GO175" s="105"/>
      <c r="GP175" s="105"/>
      <c r="GQ175" s="105"/>
      <c r="GR175" s="105"/>
      <c r="GS175" s="105"/>
      <c r="GT175" s="105"/>
      <c r="GU175" s="105"/>
      <c r="GV175" s="105"/>
      <c r="GW175" s="105"/>
      <c r="GX175" s="105"/>
      <c r="GY175" s="105"/>
      <c r="GZ175" s="105"/>
      <c r="HA175" s="105"/>
      <c r="HB175" s="105"/>
      <c r="HC175" s="105"/>
      <c r="HD175" s="105"/>
      <c r="HE175" s="105"/>
      <c r="HF175" s="105"/>
      <c r="HG175" s="105"/>
      <c r="HH175" s="105"/>
      <c r="HI175" s="105"/>
      <c r="HJ175" s="105"/>
      <c r="HK175" s="105"/>
      <c r="HL175" s="105"/>
      <c r="HM175" s="105"/>
      <c r="HN175" s="105"/>
      <c r="HO175" s="105"/>
      <c r="HP175" s="105"/>
      <c r="HQ175" s="105"/>
      <c r="HR175" s="105"/>
      <c r="HS175" s="105"/>
      <c r="HT175" s="105"/>
      <c r="HU175" s="105"/>
      <c r="HV175" s="105"/>
      <c r="HW175" s="105"/>
      <c r="HX175" s="105"/>
      <c r="HY175" s="105"/>
      <c r="HZ175" s="105"/>
      <c r="IA175" s="105"/>
      <c r="IB175" s="105"/>
      <c r="IC175" s="105"/>
      <c r="ID175" s="105"/>
      <c r="IE175" s="105"/>
      <c r="IF175" s="105"/>
      <c r="IG175" s="105"/>
      <c r="IH175" s="105"/>
      <c r="II175" s="105"/>
      <c r="IJ175" s="105"/>
      <c r="IK175" s="105"/>
      <c r="IL175" s="105"/>
      <c r="IM175" s="105"/>
      <c r="IN175" s="105"/>
      <c r="IO175" s="105"/>
      <c r="IP175" s="105"/>
      <c r="IQ175" s="105"/>
      <c r="IR175" s="105"/>
      <c r="IS175" s="105"/>
      <c r="IT175" s="105"/>
      <c r="IU175" s="105"/>
      <c r="IV175" s="105"/>
      <c r="IW175" s="105"/>
      <c r="IX175" s="105"/>
      <c r="IY175" s="105"/>
      <c r="IZ175" s="105"/>
      <c r="JA175" s="105"/>
      <c r="JB175" s="105"/>
      <c r="JC175" s="105"/>
      <c r="JD175" s="105"/>
      <c r="JE175" s="105"/>
      <c r="JF175" s="105"/>
      <c r="JG175" s="105"/>
      <c r="JH175" s="105"/>
      <c r="JI175" s="105"/>
      <c r="JJ175" s="105"/>
      <c r="JK175" s="105"/>
      <c r="JL175" s="105"/>
      <c r="JM175" s="105"/>
      <c r="JN175" s="105"/>
      <c r="JO175" s="105"/>
      <c r="JP175" s="105"/>
      <c r="JQ175" s="105"/>
      <c r="JR175" s="105"/>
      <c r="JS175" s="105"/>
      <c r="JT175" s="105"/>
      <c r="JU175" s="105"/>
      <c r="JV175" s="105"/>
      <c r="JW175" s="105"/>
      <c r="JX175" s="105"/>
      <c r="JY175" s="105"/>
      <c r="JZ175" s="105"/>
      <c r="KA175" s="105"/>
      <c r="KB175" s="105"/>
      <c r="KC175" s="105"/>
      <c r="KD175" s="105"/>
      <c r="KE175" s="105"/>
      <c r="KF175" s="105"/>
      <c r="KG175" s="105"/>
      <c r="KH175" s="105"/>
      <c r="KI175" s="105"/>
      <c r="KJ175" s="105"/>
      <c r="KK175" s="105"/>
      <c r="KL175" s="105"/>
      <c r="KM175" s="105"/>
      <c r="KN175" s="105"/>
      <c r="KO175" s="105"/>
      <c r="KP175" s="105"/>
    </row>
    <row r="176" spans="19:302">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c r="GF176" s="105"/>
      <c r="GG176" s="105"/>
      <c r="GH176" s="105"/>
      <c r="GI176" s="105"/>
      <c r="GJ176" s="105"/>
      <c r="GK176" s="105"/>
      <c r="GL176" s="105"/>
      <c r="GM176" s="105"/>
      <c r="GN176" s="105"/>
      <c r="GO176" s="105"/>
      <c r="GP176" s="105"/>
      <c r="GQ176" s="105"/>
      <c r="GR176" s="105"/>
      <c r="GS176" s="105"/>
      <c r="GT176" s="105"/>
      <c r="GU176" s="105"/>
      <c r="GV176" s="105"/>
      <c r="GW176" s="105"/>
      <c r="GX176" s="105"/>
      <c r="GY176" s="105"/>
      <c r="GZ176" s="105"/>
      <c r="HA176" s="105"/>
      <c r="HB176" s="105"/>
      <c r="HC176" s="105"/>
      <c r="HD176" s="105"/>
      <c r="HE176" s="105"/>
      <c r="HF176" s="105"/>
      <c r="HG176" s="105"/>
      <c r="HH176" s="105"/>
      <c r="HI176" s="105"/>
      <c r="HJ176" s="105"/>
      <c r="HK176" s="105"/>
      <c r="HL176" s="105"/>
      <c r="HM176" s="105"/>
      <c r="HN176" s="105"/>
      <c r="HO176" s="105"/>
      <c r="HP176" s="105"/>
      <c r="HQ176" s="105"/>
      <c r="HR176" s="105"/>
      <c r="HS176" s="105"/>
      <c r="HT176" s="105"/>
      <c r="HU176" s="105"/>
      <c r="HV176" s="105"/>
      <c r="HW176" s="105"/>
      <c r="HX176" s="105"/>
      <c r="HY176" s="105"/>
      <c r="HZ176" s="105"/>
      <c r="IA176" s="105"/>
      <c r="IB176" s="105"/>
      <c r="IC176" s="105"/>
      <c r="ID176" s="105"/>
      <c r="IE176" s="105"/>
      <c r="IF176" s="105"/>
      <c r="IG176" s="105"/>
      <c r="IH176" s="105"/>
      <c r="II176" s="105"/>
      <c r="IJ176" s="105"/>
      <c r="IK176" s="105"/>
      <c r="IL176" s="105"/>
      <c r="IM176" s="105"/>
      <c r="IN176" s="105"/>
      <c r="IO176" s="105"/>
      <c r="IP176" s="105"/>
      <c r="IQ176" s="105"/>
      <c r="IR176" s="105"/>
      <c r="IS176" s="105"/>
      <c r="IT176" s="105"/>
      <c r="IU176" s="105"/>
      <c r="IV176" s="105"/>
      <c r="IW176" s="105"/>
      <c r="IX176" s="105"/>
      <c r="IY176" s="105"/>
      <c r="IZ176" s="105"/>
      <c r="JA176" s="105"/>
      <c r="JB176" s="105"/>
      <c r="JC176" s="105"/>
      <c r="JD176" s="105"/>
      <c r="JE176" s="105"/>
      <c r="JF176" s="105"/>
      <c r="JG176" s="105"/>
      <c r="JH176" s="105"/>
      <c r="JI176" s="105"/>
      <c r="JJ176" s="105"/>
      <c r="JK176" s="105"/>
      <c r="JL176" s="105"/>
      <c r="JM176" s="105"/>
      <c r="JN176" s="105"/>
      <c r="JO176" s="105"/>
      <c r="JP176" s="105"/>
      <c r="JQ176" s="105"/>
      <c r="JR176" s="105"/>
      <c r="JS176" s="105"/>
      <c r="JT176" s="105"/>
      <c r="JU176" s="105"/>
      <c r="JV176" s="105"/>
      <c r="JW176" s="105"/>
      <c r="JX176" s="105"/>
      <c r="JY176" s="105"/>
      <c r="JZ176" s="105"/>
      <c r="KA176" s="105"/>
      <c r="KB176" s="105"/>
      <c r="KC176" s="105"/>
      <c r="KD176" s="105"/>
      <c r="KE176" s="105"/>
      <c r="KF176" s="105"/>
      <c r="KG176" s="105"/>
      <c r="KH176" s="105"/>
      <c r="KI176" s="105"/>
      <c r="KJ176" s="105"/>
      <c r="KK176" s="105"/>
      <c r="KL176" s="105"/>
      <c r="KM176" s="105"/>
      <c r="KN176" s="105"/>
      <c r="KO176" s="105"/>
      <c r="KP176" s="105"/>
    </row>
    <row r="177" spans="19:302">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105"/>
      <c r="CY177" s="105"/>
      <c r="CZ177" s="105"/>
      <c r="DA177" s="105"/>
      <c r="DB177" s="105"/>
      <c r="DC177" s="105"/>
      <c r="DD177" s="105"/>
      <c r="DE177" s="105"/>
      <c r="DF177" s="105"/>
      <c r="DG177" s="105"/>
      <c r="DH177" s="105"/>
      <c r="DI177" s="105"/>
      <c r="DJ177" s="105"/>
      <c r="DK177" s="105"/>
      <c r="DL177" s="105"/>
      <c r="DM177" s="105"/>
      <c r="DN177" s="105"/>
      <c r="DO177" s="105"/>
      <c r="DP177" s="105"/>
      <c r="DQ177" s="105"/>
      <c r="DR177" s="105"/>
      <c r="DS177" s="105"/>
      <c r="DT177" s="105"/>
      <c r="DU177" s="105"/>
      <c r="DV177" s="105"/>
      <c r="DW177" s="105"/>
      <c r="DX177" s="105"/>
      <c r="DY177" s="105"/>
      <c r="DZ177" s="105"/>
      <c r="EA177" s="105"/>
      <c r="EB177" s="105"/>
      <c r="EC177" s="105"/>
      <c r="ED177" s="105"/>
      <c r="EE177" s="105"/>
      <c r="EF177" s="105"/>
      <c r="EG177" s="105"/>
      <c r="EH177" s="105"/>
      <c r="EI177" s="105"/>
      <c r="EJ177" s="105"/>
      <c r="EK177" s="105"/>
      <c r="EL177" s="105"/>
      <c r="EM177" s="105"/>
      <c r="EN177" s="105"/>
      <c r="EO177" s="105"/>
      <c r="EP177" s="105"/>
      <c r="EQ177" s="105"/>
      <c r="ER177" s="105"/>
      <c r="ES177" s="105"/>
      <c r="ET177" s="105"/>
      <c r="EU177" s="105"/>
      <c r="EV177" s="105"/>
      <c r="EW177" s="105"/>
      <c r="EX177" s="105"/>
      <c r="EY177" s="105"/>
      <c r="EZ177" s="105"/>
      <c r="FA177" s="105"/>
      <c r="FB177" s="105"/>
      <c r="FC177" s="105"/>
      <c r="FD177" s="105"/>
      <c r="FE177" s="105"/>
      <c r="FF177" s="105"/>
      <c r="FG177" s="105"/>
      <c r="FH177" s="105"/>
      <c r="FI177" s="105"/>
      <c r="FJ177" s="105"/>
      <c r="FK177" s="105"/>
      <c r="FL177" s="105"/>
      <c r="FM177" s="105"/>
      <c r="FN177" s="105"/>
      <c r="FO177" s="105"/>
      <c r="FP177" s="105"/>
      <c r="FQ177" s="105"/>
      <c r="FR177" s="105"/>
      <c r="FS177" s="105"/>
      <c r="FT177" s="105"/>
      <c r="FU177" s="105"/>
      <c r="FV177" s="105"/>
      <c r="FW177" s="105"/>
      <c r="FX177" s="105"/>
      <c r="FY177" s="105"/>
      <c r="FZ177" s="105"/>
      <c r="GA177" s="105"/>
      <c r="GB177" s="105"/>
      <c r="GC177" s="105"/>
      <c r="GD177" s="105"/>
      <c r="GE177" s="105"/>
      <c r="GF177" s="105"/>
      <c r="GG177" s="105"/>
      <c r="GH177" s="105"/>
      <c r="GI177" s="105"/>
      <c r="GJ177" s="105"/>
      <c r="GK177" s="105"/>
      <c r="GL177" s="105"/>
      <c r="GM177" s="105"/>
      <c r="GN177" s="105"/>
      <c r="GO177" s="105"/>
      <c r="GP177" s="105"/>
      <c r="GQ177" s="105"/>
      <c r="GR177" s="105"/>
      <c r="GS177" s="105"/>
      <c r="GT177" s="105"/>
      <c r="GU177" s="105"/>
      <c r="GV177" s="105"/>
      <c r="GW177" s="105"/>
      <c r="GX177" s="105"/>
      <c r="GY177" s="105"/>
      <c r="GZ177" s="105"/>
      <c r="HA177" s="105"/>
      <c r="HB177" s="105"/>
      <c r="HC177" s="105"/>
      <c r="HD177" s="105"/>
      <c r="HE177" s="105"/>
      <c r="HF177" s="105"/>
      <c r="HG177" s="105"/>
      <c r="HH177" s="105"/>
      <c r="HI177" s="105"/>
      <c r="HJ177" s="105"/>
      <c r="HK177" s="105"/>
      <c r="HL177" s="105"/>
      <c r="HM177" s="105"/>
      <c r="HN177" s="105"/>
      <c r="HO177" s="105"/>
      <c r="HP177" s="105"/>
      <c r="HQ177" s="105"/>
      <c r="HR177" s="105"/>
      <c r="HS177" s="105"/>
      <c r="HT177" s="105"/>
      <c r="HU177" s="105"/>
      <c r="HV177" s="105"/>
      <c r="HW177" s="105"/>
      <c r="HX177" s="105"/>
      <c r="HY177" s="105"/>
      <c r="HZ177" s="105"/>
      <c r="IA177" s="105"/>
      <c r="IB177" s="105"/>
      <c r="IC177" s="105"/>
      <c r="ID177" s="105"/>
      <c r="IE177" s="105"/>
      <c r="IF177" s="105"/>
      <c r="IG177" s="105"/>
      <c r="IH177" s="105"/>
      <c r="II177" s="105"/>
      <c r="IJ177" s="105"/>
      <c r="IK177" s="105"/>
      <c r="IL177" s="105"/>
      <c r="IM177" s="105"/>
      <c r="IN177" s="105"/>
      <c r="IO177" s="105"/>
      <c r="IP177" s="105"/>
      <c r="IQ177" s="105"/>
      <c r="IR177" s="105"/>
      <c r="IS177" s="105"/>
      <c r="IT177" s="105"/>
      <c r="IU177" s="105"/>
      <c r="IV177" s="105"/>
      <c r="IW177" s="105"/>
      <c r="IX177" s="105"/>
      <c r="IY177" s="105"/>
      <c r="IZ177" s="105"/>
      <c r="JA177" s="105"/>
      <c r="JB177" s="105"/>
      <c r="JC177" s="105"/>
      <c r="JD177" s="105"/>
      <c r="JE177" s="105"/>
      <c r="JF177" s="105"/>
      <c r="JG177" s="105"/>
      <c r="JH177" s="105"/>
      <c r="JI177" s="105"/>
      <c r="JJ177" s="105"/>
      <c r="JK177" s="105"/>
      <c r="JL177" s="105"/>
      <c r="JM177" s="105"/>
      <c r="JN177" s="105"/>
      <c r="JO177" s="105"/>
      <c r="JP177" s="105"/>
      <c r="JQ177" s="105"/>
      <c r="JR177" s="105"/>
      <c r="JS177" s="105"/>
      <c r="JT177" s="105"/>
      <c r="JU177" s="105"/>
      <c r="JV177" s="105"/>
      <c r="JW177" s="105"/>
      <c r="JX177" s="105"/>
      <c r="JY177" s="105"/>
      <c r="JZ177" s="105"/>
      <c r="KA177" s="105"/>
      <c r="KB177" s="105"/>
      <c r="KC177" s="105"/>
      <c r="KD177" s="105"/>
      <c r="KE177" s="105"/>
      <c r="KF177" s="105"/>
      <c r="KG177" s="105"/>
      <c r="KH177" s="105"/>
      <c r="KI177" s="105"/>
      <c r="KJ177" s="105"/>
      <c r="KK177" s="105"/>
      <c r="KL177" s="105"/>
      <c r="KM177" s="105"/>
      <c r="KN177" s="105"/>
      <c r="KO177" s="105"/>
      <c r="KP177" s="105"/>
    </row>
    <row r="178" spans="19:302">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105"/>
      <c r="CY178" s="105"/>
      <c r="CZ178" s="105"/>
      <c r="DA178" s="105"/>
      <c r="DB178" s="105"/>
      <c r="DC178" s="105"/>
      <c r="DD178" s="105"/>
      <c r="DE178" s="105"/>
      <c r="DF178" s="105"/>
      <c r="DG178" s="105"/>
      <c r="DH178" s="105"/>
      <c r="DI178" s="105"/>
      <c r="DJ178" s="105"/>
      <c r="DK178" s="105"/>
      <c r="DL178" s="105"/>
      <c r="DM178" s="105"/>
      <c r="DN178" s="105"/>
      <c r="DO178" s="105"/>
      <c r="DP178" s="105"/>
      <c r="DQ178" s="105"/>
      <c r="DR178" s="105"/>
      <c r="DS178" s="105"/>
      <c r="DT178" s="105"/>
      <c r="DU178" s="105"/>
      <c r="DV178" s="105"/>
      <c r="DW178" s="105"/>
      <c r="DX178" s="105"/>
      <c r="DY178" s="105"/>
      <c r="DZ178" s="105"/>
      <c r="EA178" s="105"/>
      <c r="EB178" s="105"/>
      <c r="EC178" s="105"/>
      <c r="ED178" s="105"/>
      <c r="EE178" s="105"/>
      <c r="EF178" s="105"/>
      <c r="EG178" s="105"/>
      <c r="EH178" s="105"/>
      <c r="EI178" s="105"/>
      <c r="EJ178" s="105"/>
      <c r="EK178" s="105"/>
      <c r="EL178" s="105"/>
      <c r="EM178" s="105"/>
      <c r="EN178" s="105"/>
      <c r="EO178" s="105"/>
      <c r="EP178" s="105"/>
      <c r="EQ178" s="105"/>
      <c r="ER178" s="105"/>
      <c r="ES178" s="105"/>
      <c r="ET178" s="105"/>
      <c r="EU178" s="105"/>
      <c r="EV178" s="105"/>
      <c r="EW178" s="105"/>
      <c r="EX178" s="105"/>
      <c r="EY178" s="105"/>
      <c r="EZ178" s="105"/>
      <c r="FA178" s="105"/>
      <c r="FB178" s="105"/>
      <c r="FC178" s="105"/>
      <c r="FD178" s="105"/>
      <c r="FE178" s="105"/>
      <c r="FF178" s="105"/>
      <c r="FG178" s="105"/>
      <c r="FH178" s="105"/>
      <c r="FI178" s="105"/>
      <c r="FJ178" s="105"/>
      <c r="FK178" s="105"/>
      <c r="FL178" s="105"/>
      <c r="FM178" s="105"/>
      <c r="FN178" s="105"/>
      <c r="FO178" s="105"/>
      <c r="FP178" s="105"/>
      <c r="FQ178" s="105"/>
      <c r="FR178" s="105"/>
      <c r="FS178" s="105"/>
      <c r="FT178" s="105"/>
      <c r="FU178" s="105"/>
      <c r="FV178" s="105"/>
      <c r="FW178" s="105"/>
      <c r="FX178" s="105"/>
      <c r="FY178" s="105"/>
      <c r="FZ178" s="105"/>
      <c r="GA178" s="105"/>
      <c r="GB178" s="105"/>
      <c r="GC178" s="105"/>
      <c r="GD178" s="105"/>
      <c r="GE178" s="105"/>
      <c r="GF178" s="105"/>
      <c r="GG178" s="105"/>
      <c r="GH178" s="105"/>
      <c r="GI178" s="105"/>
      <c r="GJ178" s="105"/>
      <c r="GK178" s="105"/>
      <c r="GL178" s="105"/>
      <c r="GM178" s="105"/>
      <c r="GN178" s="105"/>
      <c r="GO178" s="105"/>
      <c r="GP178" s="105"/>
      <c r="GQ178" s="105"/>
      <c r="GR178" s="105"/>
      <c r="GS178" s="105"/>
      <c r="GT178" s="105"/>
      <c r="GU178" s="105"/>
      <c r="GV178" s="105"/>
      <c r="GW178" s="105"/>
      <c r="GX178" s="105"/>
      <c r="GY178" s="105"/>
      <c r="GZ178" s="105"/>
      <c r="HA178" s="105"/>
      <c r="HB178" s="105"/>
      <c r="HC178" s="105"/>
      <c r="HD178" s="105"/>
      <c r="HE178" s="105"/>
      <c r="HF178" s="105"/>
      <c r="HG178" s="105"/>
      <c r="HH178" s="105"/>
      <c r="HI178" s="105"/>
      <c r="HJ178" s="105"/>
      <c r="HK178" s="105"/>
      <c r="HL178" s="105"/>
      <c r="HM178" s="105"/>
      <c r="HN178" s="105"/>
      <c r="HO178" s="105"/>
      <c r="HP178" s="105"/>
      <c r="HQ178" s="105"/>
      <c r="HR178" s="105"/>
      <c r="HS178" s="105"/>
      <c r="HT178" s="105"/>
      <c r="HU178" s="105"/>
      <c r="HV178" s="105"/>
      <c r="HW178" s="105"/>
      <c r="HX178" s="105"/>
      <c r="HY178" s="105"/>
      <c r="HZ178" s="105"/>
      <c r="IA178" s="105"/>
      <c r="IB178" s="105"/>
      <c r="IC178" s="105"/>
      <c r="ID178" s="105"/>
      <c r="IE178" s="105"/>
      <c r="IF178" s="105"/>
      <c r="IG178" s="105"/>
      <c r="IH178" s="105"/>
      <c r="II178" s="105"/>
      <c r="IJ178" s="105"/>
      <c r="IK178" s="105"/>
      <c r="IL178" s="105"/>
      <c r="IM178" s="105"/>
      <c r="IN178" s="105"/>
      <c r="IO178" s="105"/>
      <c r="IP178" s="105"/>
      <c r="IQ178" s="105"/>
      <c r="IR178" s="105"/>
      <c r="IS178" s="105"/>
      <c r="IT178" s="105"/>
      <c r="IU178" s="105"/>
      <c r="IV178" s="105"/>
      <c r="IW178" s="105"/>
      <c r="IX178" s="105"/>
      <c r="IY178" s="105"/>
      <c r="IZ178" s="105"/>
      <c r="JA178" s="105"/>
      <c r="JB178" s="105"/>
      <c r="JC178" s="105"/>
      <c r="JD178" s="105"/>
      <c r="JE178" s="105"/>
      <c r="JF178" s="105"/>
      <c r="JG178" s="105"/>
      <c r="JH178" s="105"/>
      <c r="JI178" s="105"/>
      <c r="JJ178" s="105"/>
      <c r="JK178" s="105"/>
      <c r="JL178" s="105"/>
      <c r="JM178" s="105"/>
      <c r="JN178" s="105"/>
      <c r="JO178" s="105"/>
      <c r="JP178" s="105"/>
      <c r="JQ178" s="105"/>
      <c r="JR178" s="105"/>
      <c r="JS178" s="105"/>
      <c r="JT178" s="105"/>
      <c r="JU178" s="105"/>
      <c r="JV178" s="105"/>
      <c r="JW178" s="105"/>
      <c r="JX178" s="105"/>
      <c r="JY178" s="105"/>
      <c r="JZ178" s="105"/>
      <c r="KA178" s="105"/>
      <c r="KB178" s="105"/>
      <c r="KC178" s="105"/>
      <c r="KD178" s="105"/>
      <c r="KE178" s="105"/>
      <c r="KF178" s="105"/>
      <c r="KG178" s="105"/>
      <c r="KH178" s="105"/>
      <c r="KI178" s="105"/>
      <c r="KJ178" s="105"/>
      <c r="KK178" s="105"/>
      <c r="KL178" s="105"/>
      <c r="KM178" s="105"/>
      <c r="KN178" s="105"/>
      <c r="KO178" s="105"/>
      <c r="KP178" s="105"/>
    </row>
    <row r="179" spans="19:302">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105"/>
      <c r="CY179" s="105"/>
      <c r="CZ179" s="105"/>
      <c r="DA179" s="105"/>
      <c r="DB179" s="105"/>
      <c r="DC179" s="105"/>
      <c r="DD179" s="105"/>
      <c r="DE179" s="105"/>
      <c r="DF179" s="105"/>
      <c r="DG179" s="105"/>
      <c r="DH179" s="105"/>
      <c r="DI179" s="105"/>
      <c r="DJ179" s="105"/>
      <c r="DK179" s="105"/>
      <c r="DL179" s="105"/>
      <c r="DM179" s="105"/>
      <c r="DN179" s="105"/>
      <c r="DO179" s="105"/>
      <c r="DP179" s="105"/>
      <c r="DQ179" s="105"/>
      <c r="DR179" s="105"/>
      <c r="DS179" s="105"/>
      <c r="DT179" s="105"/>
      <c r="DU179" s="105"/>
      <c r="DV179" s="105"/>
      <c r="DW179" s="105"/>
      <c r="DX179" s="105"/>
      <c r="DY179" s="105"/>
      <c r="DZ179" s="105"/>
      <c r="EA179" s="105"/>
      <c r="EB179" s="105"/>
      <c r="EC179" s="105"/>
      <c r="ED179" s="105"/>
      <c r="EE179" s="105"/>
      <c r="EF179" s="105"/>
      <c r="EG179" s="105"/>
      <c r="EH179" s="105"/>
      <c r="EI179" s="105"/>
      <c r="EJ179" s="105"/>
      <c r="EK179" s="105"/>
      <c r="EL179" s="105"/>
      <c r="EM179" s="105"/>
      <c r="EN179" s="105"/>
      <c r="EO179" s="105"/>
      <c r="EP179" s="105"/>
      <c r="EQ179" s="105"/>
      <c r="ER179" s="105"/>
      <c r="ES179" s="105"/>
      <c r="ET179" s="105"/>
      <c r="EU179" s="105"/>
      <c r="EV179" s="105"/>
      <c r="EW179" s="105"/>
      <c r="EX179" s="105"/>
      <c r="EY179" s="105"/>
      <c r="EZ179" s="105"/>
      <c r="FA179" s="105"/>
      <c r="FB179" s="105"/>
      <c r="FC179" s="105"/>
      <c r="FD179" s="105"/>
      <c r="FE179" s="105"/>
      <c r="FF179" s="105"/>
      <c r="FG179" s="105"/>
      <c r="FH179" s="105"/>
      <c r="FI179" s="105"/>
      <c r="FJ179" s="105"/>
      <c r="FK179" s="105"/>
      <c r="FL179" s="105"/>
      <c r="FM179" s="105"/>
      <c r="FN179" s="105"/>
      <c r="FO179" s="105"/>
      <c r="FP179" s="105"/>
      <c r="FQ179" s="105"/>
      <c r="FR179" s="105"/>
      <c r="FS179" s="105"/>
      <c r="FT179" s="105"/>
      <c r="FU179" s="105"/>
      <c r="FV179" s="105"/>
      <c r="FW179" s="105"/>
      <c r="FX179" s="105"/>
      <c r="FY179" s="105"/>
      <c r="FZ179" s="105"/>
      <c r="GA179" s="105"/>
      <c r="GB179" s="105"/>
      <c r="GC179" s="105"/>
      <c r="GD179" s="105"/>
      <c r="GE179" s="105"/>
      <c r="GF179" s="105"/>
      <c r="GG179" s="105"/>
      <c r="GH179" s="105"/>
      <c r="GI179" s="105"/>
      <c r="GJ179" s="105"/>
      <c r="GK179" s="105"/>
      <c r="GL179" s="105"/>
      <c r="GM179" s="105"/>
      <c r="GN179" s="105"/>
      <c r="GO179" s="105"/>
      <c r="GP179" s="105"/>
      <c r="GQ179" s="105"/>
      <c r="GR179" s="105"/>
      <c r="GS179" s="105"/>
      <c r="GT179" s="105"/>
      <c r="GU179" s="105"/>
      <c r="GV179" s="105"/>
      <c r="GW179" s="105"/>
      <c r="GX179" s="105"/>
      <c r="GY179" s="105"/>
      <c r="GZ179" s="105"/>
      <c r="HA179" s="105"/>
      <c r="HB179" s="105"/>
      <c r="HC179" s="105"/>
      <c r="HD179" s="105"/>
      <c r="HE179" s="105"/>
      <c r="HF179" s="105"/>
      <c r="HG179" s="105"/>
      <c r="HH179" s="105"/>
      <c r="HI179" s="105"/>
      <c r="HJ179" s="105"/>
      <c r="HK179" s="105"/>
      <c r="HL179" s="105"/>
      <c r="HM179" s="105"/>
      <c r="HN179" s="105"/>
      <c r="HO179" s="105"/>
      <c r="HP179" s="105"/>
      <c r="HQ179" s="105"/>
      <c r="HR179" s="105"/>
      <c r="HS179" s="105"/>
      <c r="HT179" s="105"/>
      <c r="HU179" s="105"/>
      <c r="HV179" s="105"/>
      <c r="HW179" s="105"/>
      <c r="HX179" s="105"/>
      <c r="HY179" s="105"/>
      <c r="HZ179" s="105"/>
      <c r="IA179" s="105"/>
      <c r="IB179" s="105"/>
      <c r="IC179" s="105"/>
      <c r="ID179" s="105"/>
      <c r="IE179" s="105"/>
      <c r="IF179" s="105"/>
      <c r="IG179" s="105"/>
      <c r="IH179" s="105"/>
      <c r="II179" s="105"/>
      <c r="IJ179" s="105"/>
      <c r="IK179" s="105"/>
      <c r="IL179" s="105"/>
      <c r="IM179" s="105"/>
      <c r="IN179" s="105"/>
      <c r="IO179" s="105"/>
      <c r="IP179" s="105"/>
      <c r="IQ179" s="105"/>
      <c r="IR179" s="105"/>
      <c r="IS179" s="105"/>
      <c r="IT179" s="105"/>
      <c r="IU179" s="105"/>
      <c r="IV179" s="105"/>
      <c r="IW179" s="105"/>
      <c r="IX179" s="105"/>
      <c r="IY179" s="105"/>
      <c r="IZ179" s="105"/>
      <c r="JA179" s="105"/>
      <c r="JB179" s="105"/>
      <c r="JC179" s="105"/>
      <c r="JD179" s="105"/>
      <c r="JE179" s="105"/>
      <c r="JF179" s="105"/>
      <c r="JG179" s="105"/>
      <c r="JH179" s="105"/>
      <c r="JI179" s="105"/>
      <c r="JJ179" s="105"/>
      <c r="JK179" s="105"/>
      <c r="JL179" s="105"/>
      <c r="JM179" s="105"/>
      <c r="JN179" s="105"/>
      <c r="JO179" s="105"/>
      <c r="JP179" s="105"/>
      <c r="JQ179" s="105"/>
      <c r="JR179" s="105"/>
      <c r="JS179" s="105"/>
      <c r="JT179" s="105"/>
      <c r="JU179" s="105"/>
      <c r="JV179" s="105"/>
      <c r="JW179" s="105"/>
      <c r="JX179" s="105"/>
      <c r="JY179" s="105"/>
      <c r="JZ179" s="105"/>
      <c r="KA179" s="105"/>
      <c r="KB179" s="105"/>
      <c r="KC179" s="105"/>
      <c r="KD179" s="105"/>
      <c r="KE179" s="105"/>
      <c r="KF179" s="105"/>
      <c r="KG179" s="105"/>
      <c r="KH179" s="105"/>
      <c r="KI179" s="105"/>
      <c r="KJ179" s="105"/>
      <c r="KK179" s="105"/>
      <c r="KL179" s="105"/>
      <c r="KM179" s="105"/>
      <c r="KN179" s="105"/>
      <c r="KO179" s="105"/>
      <c r="KP179" s="105"/>
    </row>
    <row r="180" spans="19:302">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c r="CX180" s="105"/>
      <c r="CY180" s="105"/>
      <c r="CZ180" s="105"/>
      <c r="DA180" s="105"/>
      <c r="DB180" s="105"/>
      <c r="DC180" s="105"/>
      <c r="DD180" s="105"/>
      <c r="DE180" s="105"/>
      <c r="DF180" s="105"/>
      <c r="DG180" s="105"/>
      <c r="DH180" s="105"/>
      <c r="DI180" s="105"/>
      <c r="DJ180" s="105"/>
      <c r="DK180" s="105"/>
      <c r="DL180" s="105"/>
      <c r="DM180" s="105"/>
      <c r="DN180" s="105"/>
      <c r="DO180" s="105"/>
      <c r="DP180" s="105"/>
      <c r="DQ180" s="105"/>
      <c r="DR180" s="105"/>
      <c r="DS180" s="105"/>
      <c r="DT180" s="105"/>
      <c r="DU180" s="105"/>
      <c r="DV180" s="105"/>
      <c r="DW180" s="105"/>
      <c r="DX180" s="105"/>
      <c r="DY180" s="105"/>
      <c r="DZ180" s="105"/>
      <c r="EA180" s="105"/>
      <c r="EB180" s="105"/>
      <c r="EC180" s="105"/>
      <c r="ED180" s="105"/>
      <c r="EE180" s="105"/>
      <c r="EF180" s="105"/>
      <c r="EG180" s="105"/>
      <c r="EH180" s="105"/>
      <c r="EI180" s="105"/>
      <c r="EJ180" s="105"/>
      <c r="EK180" s="105"/>
      <c r="EL180" s="105"/>
      <c r="EM180" s="105"/>
      <c r="EN180" s="105"/>
      <c r="EO180" s="105"/>
      <c r="EP180" s="105"/>
      <c r="EQ180" s="105"/>
      <c r="ER180" s="105"/>
      <c r="ES180" s="105"/>
      <c r="ET180" s="105"/>
      <c r="EU180" s="105"/>
      <c r="EV180" s="105"/>
      <c r="EW180" s="105"/>
      <c r="EX180" s="105"/>
      <c r="EY180" s="105"/>
      <c r="EZ180" s="105"/>
      <c r="FA180" s="105"/>
      <c r="FB180" s="105"/>
      <c r="FC180" s="105"/>
      <c r="FD180" s="105"/>
      <c r="FE180" s="105"/>
      <c r="FF180" s="105"/>
      <c r="FG180" s="105"/>
      <c r="FH180" s="105"/>
      <c r="FI180" s="105"/>
      <c r="FJ180" s="105"/>
      <c r="FK180" s="105"/>
      <c r="FL180" s="105"/>
      <c r="FM180" s="105"/>
      <c r="FN180" s="105"/>
      <c r="FO180" s="105"/>
      <c r="FP180" s="105"/>
      <c r="FQ180" s="105"/>
      <c r="FR180" s="105"/>
      <c r="FS180" s="105"/>
      <c r="FT180" s="105"/>
      <c r="FU180" s="105"/>
      <c r="FV180" s="105"/>
      <c r="FW180" s="105"/>
      <c r="FX180" s="105"/>
      <c r="FY180" s="105"/>
      <c r="FZ180" s="105"/>
      <c r="GA180" s="105"/>
      <c r="GB180" s="105"/>
      <c r="GC180" s="105"/>
      <c r="GD180" s="105"/>
      <c r="GE180" s="105"/>
      <c r="GF180" s="105"/>
      <c r="GG180" s="105"/>
      <c r="GH180" s="105"/>
      <c r="GI180" s="105"/>
      <c r="GJ180" s="105"/>
      <c r="GK180" s="105"/>
      <c r="GL180" s="105"/>
      <c r="GM180" s="105"/>
      <c r="GN180" s="105"/>
      <c r="GO180" s="105"/>
      <c r="GP180" s="105"/>
      <c r="GQ180" s="105"/>
      <c r="GR180" s="105"/>
      <c r="GS180" s="105"/>
      <c r="GT180" s="105"/>
      <c r="GU180" s="105"/>
      <c r="GV180" s="105"/>
      <c r="GW180" s="105"/>
      <c r="GX180" s="105"/>
      <c r="GY180" s="105"/>
      <c r="GZ180" s="105"/>
      <c r="HA180" s="105"/>
      <c r="HB180" s="105"/>
      <c r="HC180" s="105"/>
      <c r="HD180" s="105"/>
      <c r="HE180" s="105"/>
      <c r="HF180" s="105"/>
      <c r="HG180" s="105"/>
      <c r="HH180" s="105"/>
      <c r="HI180" s="105"/>
      <c r="HJ180" s="105"/>
      <c r="HK180" s="105"/>
      <c r="HL180" s="105"/>
      <c r="HM180" s="105"/>
      <c r="HN180" s="105"/>
      <c r="HO180" s="105"/>
      <c r="HP180" s="105"/>
      <c r="HQ180" s="105"/>
      <c r="HR180" s="105"/>
      <c r="HS180" s="105"/>
      <c r="HT180" s="105"/>
      <c r="HU180" s="105"/>
      <c r="HV180" s="105"/>
      <c r="HW180" s="105"/>
      <c r="HX180" s="105"/>
      <c r="HY180" s="105"/>
      <c r="HZ180" s="105"/>
      <c r="IA180" s="105"/>
      <c r="IB180" s="105"/>
      <c r="IC180" s="105"/>
      <c r="ID180" s="105"/>
      <c r="IE180" s="105"/>
      <c r="IF180" s="105"/>
      <c r="IG180" s="105"/>
      <c r="IH180" s="105"/>
      <c r="II180" s="105"/>
      <c r="IJ180" s="105"/>
      <c r="IK180" s="105"/>
      <c r="IL180" s="105"/>
      <c r="IM180" s="105"/>
      <c r="IN180" s="105"/>
      <c r="IO180" s="105"/>
      <c r="IP180" s="105"/>
      <c r="IQ180" s="105"/>
      <c r="IR180" s="105"/>
      <c r="IS180" s="105"/>
      <c r="IT180" s="105"/>
      <c r="IU180" s="105"/>
      <c r="IV180" s="105"/>
      <c r="IW180" s="105"/>
      <c r="IX180" s="105"/>
      <c r="IY180" s="105"/>
      <c r="IZ180" s="105"/>
      <c r="JA180" s="105"/>
      <c r="JB180" s="105"/>
      <c r="JC180" s="105"/>
      <c r="JD180" s="105"/>
      <c r="JE180" s="105"/>
      <c r="JF180" s="105"/>
      <c r="JG180" s="105"/>
      <c r="JH180" s="105"/>
      <c r="JI180" s="105"/>
      <c r="JJ180" s="105"/>
      <c r="JK180" s="105"/>
      <c r="JL180" s="105"/>
      <c r="JM180" s="105"/>
      <c r="JN180" s="105"/>
      <c r="JO180" s="105"/>
      <c r="JP180" s="105"/>
      <c r="JQ180" s="105"/>
      <c r="JR180" s="105"/>
      <c r="JS180" s="105"/>
      <c r="JT180" s="105"/>
      <c r="JU180" s="105"/>
      <c r="JV180" s="105"/>
      <c r="JW180" s="105"/>
      <c r="JX180" s="105"/>
      <c r="JY180" s="105"/>
      <c r="JZ180" s="105"/>
      <c r="KA180" s="105"/>
      <c r="KB180" s="105"/>
      <c r="KC180" s="105"/>
      <c r="KD180" s="105"/>
      <c r="KE180" s="105"/>
      <c r="KF180" s="105"/>
      <c r="KG180" s="105"/>
      <c r="KH180" s="105"/>
      <c r="KI180" s="105"/>
      <c r="KJ180" s="105"/>
      <c r="KK180" s="105"/>
      <c r="KL180" s="105"/>
      <c r="KM180" s="105"/>
      <c r="KN180" s="105"/>
      <c r="KO180" s="105"/>
      <c r="KP180" s="105"/>
    </row>
    <row r="181" spans="19:302">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c r="CX181" s="105"/>
      <c r="CY181" s="105"/>
      <c r="CZ181" s="105"/>
      <c r="DA181" s="105"/>
      <c r="DB181" s="105"/>
      <c r="DC181" s="105"/>
      <c r="DD181" s="105"/>
      <c r="DE181" s="105"/>
      <c r="DF181" s="105"/>
      <c r="DG181" s="105"/>
      <c r="DH181" s="105"/>
      <c r="DI181" s="105"/>
      <c r="DJ181" s="105"/>
      <c r="DK181" s="105"/>
      <c r="DL181" s="105"/>
      <c r="DM181" s="105"/>
      <c r="DN181" s="105"/>
      <c r="DO181" s="105"/>
      <c r="DP181" s="105"/>
      <c r="DQ181" s="105"/>
      <c r="DR181" s="105"/>
      <c r="DS181" s="105"/>
      <c r="DT181" s="105"/>
      <c r="DU181" s="105"/>
      <c r="DV181" s="105"/>
      <c r="DW181" s="105"/>
      <c r="DX181" s="105"/>
      <c r="DY181" s="105"/>
      <c r="DZ181" s="105"/>
      <c r="EA181" s="105"/>
      <c r="EB181" s="105"/>
      <c r="EC181" s="105"/>
      <c r="ED181" s="105"/>
      <c r="EE181" s="105"/>
      <c r="EF181" s="105"/>
      <c r="EG181" s="105"/>
      <c r="EH181" s="105"/>
      <c r="EI181" s="105"/>
      <c r="EJ181" s="105"/>
      <c r="EK181" s="105"/>
      <c r="EL181" s="105"/>
      <c r="EM181" s="105"/>
      <c r="EN181" s="105"/>
      <c r="EO181" s="105"/>
      <c r="EP181" s="105"/>
      <c r="EQ181" s="105"/>
      <c r="ER181" s="105"/>
      <c r="ES181" s="105"/>
      <c r="ET181" s="105"/>
      <c r="EU181" s="105"/>
      <c r="EV181" s="105"/>
      <c r="EW181" s="105"/>
      <c r="EX181" s="105"/>
      <c r="EY181" s="105"/>
      <c r="EZ181" s="105"/>
      <c r="FA181" s="105"/>
      <c r="FB181" s="105"/>
      <c r="FC181" s="105"/>
      <c r="FD181" s="105"/>
      <c r="FE181" s="105"/>
      <c r="FF181" s="105"/>
      <c r="FG181" s="105"/>
      <c r="FH181" s="105"/>
      <c r="FI181" s="105"/>
      <c r="FJ181" s="105"/>
      <c r="FK181" s="105"/>
      <c r="FL181" s="105"/>
      <c r="FM181" s="105"/>
      <c r="FN181" s="105"/>
      <c r="FO181" s="105"/>
      <c r="FP181" s="105"/>
      <c r="FQ181" s="105"/>
      <c r="FR181" s="105"/>
      <c r="FS181" s="105"/>
      <c r="FT181" s="105"/>
      <c r="FU181" s="105"/>
      <c r="FV181" s="105"/>
      <c r="FW181" s="105"/>
      <c r="FX181" s="105"/>
      <c r="FY181" s="105"/>
      <c r="FZ181" s="105"/>
      <c r="GA181" s="105"/>
      <c r="GB181" s="105"/>
      <c r="GC181" s="105"/>
      <c r="GD181" s="105"/>
      <c r="GE181" s="105"/>
      <c r="GF181" s="105"/>
      <c r="GG181" s="105"/>
      <c r="GH181" s="105"/>
      <c r="GI181" s="105"/>
      <c r="GJ181" s="105"/>
      <c r="GK181" s="105"/>
      <c r="GL181" s="105"/>
      <c r="GM181" s="105"/>
      <c r="GN181" s="105"/>
      <c r="GO181" s="105"/>
      <c r="GP181" s="105"/>
      <c r="GQ181" s="105"/>
      <c r="GR181" s="105"/>
      <c r="GS181" s="105"/>
      <c r="GT181" s="105"/>
      <c r="GU181" s="105"/>
      <c r="GV181" s="105"/>
      <c r="GW181" s="105"/>
      <c r="GX181" s="105"/>
      <c r="GY181" s="105"/>
      <c r="GZ181" s="105"/>
      <c r="HA181" s="105"/>
      <c r="HB181" s="105"/>
      <c r="HC181" s="105"/>
      <c r="HD181" s="105"/>
      <c r="HE181" s="105"/>
      <c r="HF181" s="105"/>
      <c r="HG181" s="105"/>
      <c r="HH181" s="105"/>
      <c r="HI181" s="105"/>
      <c r="HJ181" s="105"/>
      <c r="HK181" s="105"/>
      <c r="HL181" s="105"/>
      <c r="HM181" s="105"/>
      <c r="HN181" s="105"/>
      <c r="HO181" s="105"/>
      <c r="HP181" s="105"/>
      <c r="HQ181" s="105"/>
      <c r="HR181" s="105"/>
      <c r="HS181" s="105"/>
      <c r="HT181" s="105"/>
      <c r="HU181" s="105"/>
      <c r="HV181" s="105"/>
      <c r="HW181" s="105"/>
      <c r="HX181" s="105"/>
      <c r="HY181" s="105"/>
      <c r="HZ181" s="105"/>
      <c r="IA181" s="105"/>
      <c r="IB181" s="105"/>
      <c r="IC181" s="105"/>
      <c r="ID181" s="105"/>
      <c r="IE181" s="105"/>
      <c r="IF181" s="105"/>
      <c r="IG181" s="105"/>
      <c r="IH181" s="105"/>
      <c r="II181" s="105"/>
      <c r="IJ181" s="105"/>
      <c r="IK181" s="105"/>
      <c r="IL181" s="105"/>
      <c r="IM181" s="105"/>
      <c r="IN181" s="105"/>
      <c r="IO181" s="105"/>
      <c r="IP181" s="105"/>
      <c r="IQ181" s="105"/>
      <c r="IR181" s="105"/>
      <c r="IS181" s="105"/>
      <c r="IT181" s="105"/>
      <c r="IU181" s="105"/>
      <c r="IV181" s="105"/>
      <c r="IW181" s="105"/>
      <c r="IX181" s="105"/>
      <c r="IY181" s="105"/>
      <c r="IZ181" s="105"/>
      <c r="JA181" s="105"/>
      <c r="JB181" s="105"/>
      <c r="JC181" s="105"/>
      <c r="JD181" s="105"/>
      <c r="JE181" s="105"/>
      <c r="JF181" s="105"/>
      <c r="JG181" s="105"/>
      <c r="JH181" s="105"/>
      <c r="JI181" s="105"/>
      <c r="JJ181" s="105"/>
      <c r="JK181" s="105"/>
      <c r="JL181" s="105"/>
      <c r="JM181" s="105"/>
      <c r="JN181" s="105"/>
      <c r="JO181" s="105"/>
      <c r="JP181" s="105"/>
      <c r="JQ181" s="105"/>
      <c r="JR181" s="105"/>
      <c r="JS181" s="105"/>
      <c r="JT181" s="105"/>
      <c r="JU181" s="105"/>
      <c r="JV181" s="105"/>
      <c r="JW181" s="105"/>
      <c r="JX181" s="105"/>
      <c r="JY181" s="105"/>
      <c r="JZ181" s="105"/>
      <c r="KA181" s="105"/>
      <c r="KB181" s="105"/>
      <c r="KC181" s="105"/>
      <c r="KD181" s="105"/>
      <c r="KE181" s="105"/>
      <c r="KF181" s="105"/>
      <c r="KG181" s="105"/>
      <c r="KH181" s="105"/>
      <c r="KI181" s="105"/>
      <c r="KJ181" s="105"/>
      <c r="KK181" s="105"/>
      <c r="KL181" s="105"/>
      <c r="KM181" s="105"/>
      <c r="KN181" s="105"/>
      <c r="KO181" s="105"/>
      <c r="KP181" s="105"/>
    </row>
    <row r="182" spans="19:302">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c r="CX182" s="105"/>
      <c r="CY182" s="105"/>
      <c r="CZ182" s="105"/>
      <c r="DA182" s="105"/>
      <c r="DB182" s="105"/>
      <c r="DC182" s="105"/>
      <c r="DD182" s="105"/>
      <c r="DE182" s="105"/>
      <c r="DF182" s="105"/>
      <c r="DG182" s="105"/>
      <c r="DH182" s="105"/>
      <c r="DI182" s="105"/>
      <c r="DJ182" s="105"/>
      <c r="DK182" s="105"/>
      <c r="DL182" s="105"/>
      <c r="DM182" s="105"/>
      <c r="DN182" s="105"/>
      <c r="DO182" s="105"/>
      <c r="DP182" s="105"/>
      <c r="DQ182" s="105"/>
      <c r="DR182" s="105"/>
      <c r="DS182" s="105"/>
      <c r="DT182" s="105"/>
      <c r="DU182" s="105"/>
      <c r="DV182" s="105"/>
      <c r="DW182" s="105"/>
      <c r="DX182" s="105"/>
      <c r="DY182" s="105"/>
      <c r="DZ182" s="105"/>
      <c r="EA182" s="105"/>
      <c r="EB182" s="105"/>
      <c r="EC182" s="105"/>
      <c r="ED182" s="105"/>
      <c r="EE182" s="105"/>
      <c r="EF182" s="105"/>
      <c r="EG182" s="105"/>
      <c r="EH182" s="105"/>
      <c r="EI182" s="105"/>
      <c r="EJ182" s="105"/>
      <c r="EK182" s="105"/>
      <c r="EL182" s="105"/>
      <c r="EM182" s="105"/>
      <c r="EN182" s="105"/>
      <c r="EO182" s="105"/>
      <c r="EP182" s="105"/>
      <c r="EQ182" s="105"/>
      <c r="ER182" s="105"/>
      <c r="ES182" s="105"/>
      <c r="ET182" s="105"/>
      <c r="EU182" s="105"/>
      <c r="EV182" s="105"/>
      <c r="EW182" s="105"/>
      <c r="EX182" s="105"/>
      <c r="EY182" s="105"/>
      <c r="EZ182" s="105"/>
      <c r="FA182" s="105"/>
      <c r="FB182" s="105"/>
      <c r="FC182" s="105"/>
      <c r="FD182" s="105"/>
      <c r="FE182" s="105"/>
      <c r="FF182" s="105"/>
      <c r="FG182" s="105"/>
      <c r="FH182" s="105"/>
      <c r="FI182" s="105"/>
      <c r="FJ182" s="105"/>
      <c r="FK182" s="105"/>
      <c r="FL182" s="105"/>
      <c r="FM182" s="105"/>
      <c r="FN182" s="105"/>
      <c r="FO182" s="105"/>
      <c r="FP182" s="105"/>
      <c r="FQ182" s="105"/>
      <c r="FR182" s="105"/>
      <c r="FS182" s="105"/>
      <c r="FT182" s="105"/>
      <c r="FU182" s="105"/>
      <c r="FV182" s="105"/>
      <c r="FW182" s="105"/>
      <c r="FX182" s="105"/>
      <c r="FY182" s="105"/>
      <c r="FZ182" s="105"/>
      <c r="GA182" s="105"/>
      <c r="GB182" s="105"/>
      <c r="GC182" s="105"/>
      <c r="GD182" s="105"/>
      <c r="GE182" s="105"/>
      <c r="GF182" s="105"/>
      <c r="GG182" s="105"/>
      <c r="GH182" s="105"/>
      <c r="GI182" s="105"/>
      <c r="GJ182" s="105"/>
      <c r="GK182" s="105"/>
      <c r="GL182" s="105"/>
      <c r="GM182" s="105"/>
      <c r="GN182" s="105"/>
      <c r="GO182" s="105"/>
      <c r="GP182" s="105"/>
      <c r="GQ182" s="105"/>
      <c r="GR182" s="105"/>
      <c r="GS182" s="105"/>
      <c r="GT182" s="105"/>
      <c r="GU182" s="105"/>
      <c r="GV182" s="105"/>
      <c r="GW182" s="105"/>
      <c r="GX182" s="105"/>
      <c r="GY182" s="105"/>
      <c r="GZ182" s="105"/>
      <c r="HA182" s="105"/>
      <c r="HB182" s="105"/>
      <c r="HC182" s="105"/>
      <c r="HD182" s="105"/>
      <c r="HE182" s="105"/>
      <c r="HF182" s="105"/>
      <c r="HG182" s="105"/>
      <c r="HH182" s="105"/>
      <c r="HI182" s="105"/>
      <c r="HJ182" s="105"/>
      <c r="HK182" s="105"/>
      <c r="HL182" s="105"/>
      <c r="HM182" s="105"/>
      <c r="HN182" s="105"/>
      <c r="HO182" s="105"/>
      <c r="HP182" s="105"/>
      <c r="HQ182" s="105"/>
      <c r="HR182" s="105"/>
      <c r="HS182" s="105"/>
      <c r="HT182" s="105"/>
      <c r="HU182" s="105"/>
      <c r="HV182" s="105"/>
      <c r="HW182" s="105"/>
      <c r="HX182" s="105"/>
      <c r="HY182" s="105"/>
      <c r="HZ182" s="105"/>
      <c r="IA182" s="105"/>
      <c r="IB182" s="105"/>
      <c r="IC182" s="105"/>
      <c r="ID182" s="105"/>
      <c r="IE182" s="105"/>
      <c r="IF182" s="105"/>
      <c r="IG182" s="105"/>
      <c r="IH182" s="105"/>
      <c r="II182" s="105"/>
      <c r="IJ182" s="105"/>
      <c r="IK182" s="105"/>
      <c r="IL182" s="105"/>
      <c r="IM182" s="105"/>
      <c r="IN182" s="105"/>
      <c r="IO182" s="105"/>
      <c r="IP182" s="105"/>
      <c r="IQ182" s="105"/>
      <c r="IR182" s="105"/>
      <c r="IS182" s="105"/>
      <c r="IT182" s="105"/>
      <c r="IU182" s="105"/>
      <c r="IV182" s="105"/>
      <c r="IW182" s="105"/>
      <c r="IX182" s="105"/>
      <c r="IY182" s="105"/>
      <c r="IZ182" s="105"/>
      <c r="JA182" s="105"/>
      <c r="JB182" s="105"/>
      <c r="JC182" s="105"/>
      <c r="JD182" s="105"/>
      <c r="JE182" s="105"/>
      <c r="JF182" s="105"/>
      <c r="JG182" s="105"/>
      <c r="JH182" s="105"/>
      <c r="JI182" s="105"/>
      <c r="JJ182" s="105"/>
      <c r="JK182" s="105"/>
      <c r="JL182" s="105"/>
      <c r="JM182" s="105"/>
      <c r="JN182" s="105"/>
      <c r="JO182" s="105"/>
      <c r="JP182" s="105"/>
      <c r="JQ182" s="105"/>
      <c r="JR182" s="105"/>
      <c r="JS182" s="105"/>
      <c r="JT182" s="105"/>
      <c r="JU182" s="105"/>
      <c r="JV182" s="105"/>
      <c r="JW182" s="105"/>
      <c r="JX182" s="105"/>
      <c r="JY182" s="105"/>
      <c r="JZ182" s="105"/>
      <c r="KA182" s="105"/>
      <c r="KB182" s="105"/>
      <c r="KC182" s="105"/>
      <c r="KD182" s="105"/>
      <c r="KE182" s="105"/>
      <c r="KF182" s="105"/>
      <c r="KG182" s="105"/>
      <c r="KH182" s="105"/>
      <c r="KI182" s="105"/>
      <c r="KJ182" s="105"/>
      <c r="KK182" s="105"/>
      <c r="KL182" s="105"/>
      <c r="KM182" s="105"/>
      <c r="KN182" s="105"/>
      <c r="KO182" s="105"/>
      <c r="KP182" s="105"/>
    </row>
    <row r="183" spans="19:302">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c r="CX183" s="105"/>
      <c r="CY183" s="105"/>
      <c r="CZ183" s="105"/>
      <c r="DA183" s="105"/>
      <c r="DB183" s="105"/>
      <c r="DC183" s="105"/>
      <c r="DD183" s="105"/>
      <c r="DE183" s="105"/>
      <c r="DF183" s="105"/>
      <c r="DG183" s="105"/>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c r="GF183" s="105"/>
      <c r="GG183" s="105"/>
      <c r="GH183" s="105"/>
      <c r="GI183" s="105"/>
      <c r="GJ183" s="105"/>
      <c r="GK183" s="105"/>
      <c r="GL183" s="105"/>
      <c r="GM183" s="105"/>
      <c r="GN183" s="105"/>
      <c r="GO183" s="105"/>
      <c r="GP183" s="105"/>
      <c r="GQ183" s="105"/>
      <c r="GR183" s="105"/>
      <c r="GS183" s="105"/>
      <c r="GT183" s="105"/>
      <c r="GU183" s="105"/>
      <c r="GV183" s="105"/>
      <c r="GW183" s="105"/>
      <c r="GX183" s="105"/>
      <c r="GY183" s="105"/>
      <c r="GZ183" s="105"/>
      <c r="HA183" s="105"/>
      <c r="HB183" s="105"/>
      <c r="HC183" s="105"/>
      <c r="HD183" s="105"/>
      <c r="HE183" s="105"/>
      <c r="HF183" s="105"/>
      <c r="HG183" s="105"/>
      <c r="HH183" s="105"/>
      <c r="HI183" s="105"/>
      <c r="HJ183" s="105"/>
      <c r="HK183" s="105"/>
      <c r="HL183" s="105"/>
      <c r="HM183" s="105"/>
      <c r="HN183" s="105"/>
      <c r="HO183" s="105"/>
      <c r="HP183" s="105"/>
      <c r="HQ183" s="105"/>
      <c r="HR183" s="105"/>
      <c r="HS183" s="105"/>
      <c r="HT183" s="105"/>
      <c r="HU183" s="105"/>
      <c r="HV183" s="105"/>
      <c r="HW183" s="105"/>
      <c r="HX183" s="105"/>
      <c r="HY183" s="105"/>
      <c r="HZ183" s="105"/>
      <c r="IA183" s="105"/>
      <c r="IB183" s="105"/>
      <c r="IC183" s="105"/>
      <c r="ID183" s="105"/>
      <c r="IE183" s="105"/>
      <c r="IF183" s="105"/>
      <c r="IG183" s="105"/>
      <c r="IH183" s="105"/>
      <c r="II183" s="105"/>
      <c r="IJ183" s="105"/>
      <c r="IK183" s="105"/>
      <c r="IL183" s="105"/>
      <c r="IM183" s="105"/>
      <c r="IN183" s="105"/>
      <c r="IO183" s="105"/>
      <c r="IP183" s="105"/>
      <c r="IQ183" s="105"/>
      <c r="IR183" s="105"/>
      <c r="IS183" s="105"/>
      <c r="IT183" s="105"/>
      <c r="IU183" s="105"/>
      <c r="IV183" s="105"/>
      <c r="IW183" s="105"/>
      <c r="IX183" s="105"/>
      <c r="IY183" s="105"/>
      <c r="IZ183" s="105"/>
      <c r="JA183" s="105"/>
      <c r="JB183" s="105"/>
      <c r="JC183" s="105"/>
      <c r="JD183" s="105"/>
      <c r="JE183" s="105"/>
      <c r="JF183" s="105"/>
      <c r="JG183" s="105"/>
      <c r="JH183" s="105"/>
      <c r="JI183" s="105"/>
      <c r="JJ183" s="105"/>
      <c r="JK183" s="105"/>
      <c r="JL183" s="105"/>
      <c r="JM183" s="105"/>
      <c r="JN183" s="105"/>
      <c r="JO183" s="105"/>
      <c r="JP183" s="105"/>
      <c r="JQ183" s="105"/>
      <c r="JR183" s="105"/>
      <c r="JS183" s="105"/>
      <c r="JT183" s="105"/>
      <c r="JU183" s="105"/>
      <c r="JV183" s="105"/>
      <c r="JW183" s="105"/>
      <c r="JX183" s="105"/>
      <c r="JY183" s="105"/>
      <c r="JZ183" s="105"/>
      <c r="KA183" s="105"/>
      <c r="KB183" s="105"/>
      <c r="KC183" s="105"/>
      <c r="KD183" s="105"/>
      <c r="KE183" s="105"/>
      <c r="KF183" s="105"/>
      <c r="KG183" s="105"/>
      <c r="KH183" s="105"/>
      <c r="KI183" s="105"/>
      <c r="KJ183" s="105"/>
      <c r="KK183" s="105"/>
      <c r="KL183" s="105"/>
      <c r="KM183" s="105"/>
      <c r="KN183" s="105"/>
      <c r="KO183" s="105"/>
      <c r="KP183" s="105"/>
    </row>
    <row r="184" spans="19:302">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c r="CX184" s="105"/>
      <c r="CY184" s="105"/>
      <c r="CZ184" s="105"/>
      <c r="DA184" s="105"/>
      <c r="DB184" s="105"/>
      <c r="DC184" s="105"/>
      <c r="DD184" s="105"/>
      <c r="DE184" s="105"/>
      <c r="DF184" s="105"/>
      <c r="DG184" s="105"/>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c r="GF184" s="105"/>
      <c r="GG184" s="105"/>
      <c r="GH184" s="105"/>
      <c r="GI184" s="105"/>
      <c r="GJ184" s="105"/>
      <c r="GK184" s="105"/>
      <c r="GL184" s="105"/>
      <c r="GM184" s="105"/>
      <c r="GN184" s="105"/>
      <c r="GO184" s="105"/>
      <c r="GP184" s="105"/>
      <c r="GQ184" s="105"/>
      <c r="GR184" s="105"/>
      <c r="GS184" s="105"/>
      <c r="GT184" s="105"/>
      <c r="GU184" s="105"/>
      <c r="GV184" s="105"/>
      <c r="GW184" s="105"/>
      <c r="GX184" s="105"/>
      <c r="GY184" s="105"/>
      <c r="GZ184" s="105"/>
      <c r="HA184" s="105"/>
      <c r="HB184" s="105"/>
      <c r="HC184" s="105"/>
      <c r="HD184" s="105"/>
      <c r="HE184" s="105"/>
      <c r="HF184" s="105"/>
      <c r="HG184" s="105"/>
      <c r="HH184" s="105"/>
      <c r="HI184" s="105"/>
      <c r="HJ184" s="105"/>
      <c r="HK184" s="105"/>
      <c r="HL184" s="105"/>
      <c r="HM184" s="105"/>
      <c r="HN184" s="105"/>
      <c r="HO184" s="105"/>
      <c r="HP184" s="105"/>
      <c r="HQ184" s="105"/>
      <c r="HR184" s="105"/>
      <c r="HS184" s="105"/>
      <c r="HT184" s="105"/>
      <c r="HU184" s="105"/>
      <c r="HV184" s="105"/>
      <c r="HW184" s="105"/>
      <c r="HX184" s="105"/>
      <c r="HY184" s="105"/>
      <c r="HZ184" s="105"/>
      <c r="IA184" s="105"/>
      <c r="IB184" s="105"/>
      <c r="IC184" s="105"/>
      <c r="ID184" s="105"/>
      <c r="IE184" s="105"/>
      <c r="IF184" s="105"/>
      <c r="IG184" s="105"/>
      <c r="IH184" s="105"/>
      <c r="II184" s="105"/>
      <c r="IJ184" s="105"/>
      <c r="IK184" s="105"/>
      <c r="IL184" s="105"/>
      <c r="IM184" s="105"/>
      <c r="IN184" s="105"/>
      <c r="IO184" s="105"/>
      <c r="IP184" s="105"/>
      <c r="IQ184" s="105"/>
      <c r="IR184" s="105"/>
      <c r="IS184" s="105"/>
      <c r="IT184" s="105"/>
      <c r="IU184" s="105"/>
      <c r="IV184" s="105"/>
      <c r="IW184" s="105"/>
      <c r="IX184" s="105"/>
      <c r="IY184" s="105"/>
      <c r="IZ184" s="105"/>
      <c r="JA184" s="105"/>
      <c r="JB184" s="105"/>
      <c r="JC184" s="105"/>
      <c r="JD184" s="105"/>
      <c r="JE184" s="105"/>
      <c r="JF184" s="105"/>
      <c r="JG184" s="105"/>
      <c r="JH184" s="105"/>
      <c r="JI184" s="105"/>
      <c r="JJ184" s="105"/>
      <c r="JK184" s="105"/>
      <c r="JL184" s="105"/>
      <c r="JM184" s="105"/>
      <c r="JN184" s="105"/>
      <c r="JO184" s="105"/>
      <c r="JP184" s="105"/>
      <c r="JQ184" s="105"/>
      <c r="JR184" s="105"/>
      <c r="JS184" s="105"/>
      <c r="JT184" s="105"/>
      <c r="JU184" s="105"/>
      <c r="JV184" s="105"/>
      <c r="JW184" s="105"/>
      <c r="JX184" s="105"/>
      <c r="JY184" s="105"/>
      <c r="JZ184" s="105"/>
      <c r="KA184" s="105"/>
      <c r="KB184" s="105"/>
      <c r="KC184" s="105"/>
      <c r="KD184" s="105"/>
      <c r="KE184" s="105"/>
      <c r="KF184" s="105"/>
      <c r="KG184" s="105"/>
      <c r="KH184" s="105"/>
      <c r="KI184" s="105"/>
      <c r="KJ184" s="105"/>
      <c r="KK184" s="105"/>
      <c r="KL184" s="105"/>
      <c r="KM184" s="105"/>
      <c r="KN184" s="105"/>
      <c r="KO184" s="105"/>
      <c r="KP184" s="105"/>
    </row>
    <row r="185" spans="19:302">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c r="CX185" s="105"/>
      <c r="CY185" s="105"/>
      <c r="CZ185" s="105"/>
      <c r="DA185" s="105"/>
      <c r="DB185" s="105"/>
      <c r="DC185" s="105"/>
      <c r="DD185" s="105"/>
      <c r="DE185" s="105"/>
      <c r="DF185" s="105"/>
      <c r="DG185" s="105"/>
      <c r="DH185" s="105"/>
      <c r="DI185" s="105"/>
      <c r="DJ185" s="105"/>
      <c r="DK185" s="105"/>
      <c r="DL185" s="105"/>
      <c r="DM185" s="105"/>
      <c r="DN185" s="105"/>
      <c r="DO185" s="105"/>
      <c r="DP185" s="105"/>
      <c r="DQ185" s="105"/>
      <c r="DR185" s="105"/>
      <c r="DS185" s="105"/>
      <c r="DT185" s="105"/>
      <c r="DU185" s="105"/>
      <c r="DV185" s="105"/>
      <c r="DW185" s="105"/>
      <c r="DX185" s="105"/>
      <c r="DY185" s="105"/>
      <c r="DZ185" s="105"/>
      <c r="EA185" s="105"/>
      <c r="EB185" s="105"/>
      <c r="EC185" s="105"/>
      <c r="ED185" s="105"/>
      <c r="EE185" s="105"/>
      <c r="EF185" s="105"/>
      <c r="EG185" s="105"/>
      <c r="EH185" s="105"/>
      <c r="EI185" s="105"/>
      <c r="EJ185" s="105"/>
      <c r="EK185" s="105"/>
      <c r="EL185" s="105"/>
      <c r="EM185" s="105"/>
      <c r="EN185" s="105"/>
      <c r="EO185" s="105"/>
      <c r="EP185" s="105"/>
      <c r="EQ185" s="105"/>
      <c r="ER185" s="105"/>
      <c r="ES185" s="105"/>
      <c r="ET185" s="105"/>
      <c r="EU185" s="105"/>
      <c r="EV185" s="105"/>
      <c r="EW185" s="105"/>
      <c r="EX185" s="105"/>
      <c r="EY185" s="105"/>
      <c r="EZ185" s="105"/>
      <c r="FA185" s="105"/>
      <c r="FB185" s="105"/>
      <c r="FC185" s="105"/>
      <c r="FD185" s="105"/>
      <c r="FE185" s="105"/>
      <c r="FF185" s="105"/>
      <c r="FG185" s="105"/>
      <c r="FH185" s="105"/>
      <c r="FI185" s="105"/>
      <c r="FJ185" s="105"/>
      <c r="FK185" s="105"/>
      <c r="FL185" s="105"/>
      <c r="FM185" s="105"/>
      <c r="FN185" s="105"/>
      <c r="FO185" s="105"/>
      <c r="FP185" s="105"/>
      <c r="FQ185" s="105"/>
      <c r="FR185" s="105"/>
      <c r="FS185" s="105"/>
      <c r="FT185" s="105"/>
      <c r="FU185" s="105"/>
      <c r="FV185" s="105"/>
      <c r="FW185" s="105"/>
      <c r="FX185" s="105"/>
      <c r="FY185" s="105"/>
      <c r="FZ185" s="105"/>
      <c r="GA185" s="105"/>
      <c r="GB185" s="105"/>
      <c r="GC185" s="105"/>
      <c r="GD185" s="105"/>
      <c r="GE185" s="105"/>
      <c r="GF185" s="105"/>
      <c r="GG185" s="105"/>
      <c r="GH185" s="105"/>
      <c r="GI185" s="105"/>
      <c r="GJ185" s="105"/>
      <c r="GK185" s="105"/>
      <c r="GL185" s="105"/>
      <c r="GM185" s="105"/>
      <c r="GN185" s="105"/>
      <c r="GO185" s="105"/>
      <c r="GP185" s="105"/>
      <c r="GQ185" s="105"/>
      <c r="GR185" s="105"/>
      <c r="GS185" s="105"/>
      <c r="GT185" s="105"/>
      <c r="GU185" s="105"/>
      <c r="GV185" s="105"/>
      <c r="GW185" s="105"/>
      <c r="GX185" s="105"/>
      <c r="GY185" s="105"/>
      <c r="GZ185" s="105"/>
      <c r="HA185" s="105"/>
      <c r="HB185" s="105"/>
      <c r="HC185" s="105"/>
      <c r="HD185" s="105"/>
      <c r="HE185" s="105"/>
      <c r="HF185" s="105"/>
      <c r="HG185" s="105"/>
      <c r="HH185" s="105"/>
      <c r="HI185" s="105"/>
      <c r="HJ185" s="105"/>
      <c r="HK185" s="105"/>
      <c r="HL185" s="105"/>
      <c r="HM185" s="105"/>
      <c r="HN185" s="105"/>
      <c r="HO185" s="105"/>
      <c r="HP185" s="105"/>
      <c r="HQ185" s="105"/>
      <c r="HR185" s="105"/>
      <c r="HS185" s="105"/>
      <c r="HT185" s="105"/>
      <c r="HU185" s="105"/>
      <c r="HV185" s="105"/>
      <c r="HW185" s="105"/>
      <c r="HX185" s="105"/>
      <c r="HY185" s="105"/>
      <c r="HZ185" s="105"/>
      <c r="IA185" s="105"/>
      <c r="IB185" s="105"/>
      <c r="IC185" s="105"/>
      <c r="ID185" s="105"/>
      <c r="IE185" s="105"/>
      <c r="IF185" s="105"/>
      <c r="IG185" s="105"/>
      <c r="IH185" s="105"/>
      <c r="II185" s="105"/>
      <c r="IJ185" s="105"/>
      <c r="IK185" s="105"/>
      <c r="IL185" s="105"/>
      <c r="IM185" s="105"/>
      <c r="IN185" s="105"/>
      <c r="IO185" s="105"/>
      <c r="IP185" s="105"/>
      <c r="IQ185" s="105"/>
      <c r="IR185" s="105"/>
      <c r="IS185" s="105"/>
      <c r="IT185" s="105"/>
      <c r="IU185" s="105"/>
      <c r="IV185" s="105"/>
      <c r="IW185" s="105"/>
      <c r="IX185" s="105"/>
      <c r="IY185" s="105"/>
      <c r="IZ185" s="105"/>
      <c r="JA185" s="105"/>
      <c r="JB185" s="105"/>
      <c r="JC185" s="105"/>
      <c r="JD185" s="105"/>
      <c r="JE185" s="105"/>
      <c r="JF185" s="105"/>
      <c r="JG185" s="105"/>
      <c r="JH185" s="105"/>
      <c r="JI185" s="105"/>
      <c r="JJ185" s="105"/>
      <c r="JK185" s="105"/>
      <c r="JL185" s="105"/>
      <c r="JM185" s="105"/>
      <c r="JN185" s="105"/>
      <c r="JO185" s="105"/>
      <c r="JP185" s="105"/>
      <c r="JQ185" s="105"/>
      <c r="JR185" s="105"/>
      <c r="JS185" s="105"/>
      <c r="JT185" s="105"/>
      <c r="JU185" s="105"/>
      <c r="JV185" s="105"/>
      <c r="JW185" s="105"/>
      <c r="JX185" s="105"/>
      <c r="JY185" s="105"/>
      <c r="JZ185" s="105"/>
      <c r="KA185" s="105"/>
      <c r="KB185" s="105"/>
      <c r="KC185" s="105"/>
      <c r="KD185" s="105"/>
      <c r="KE185" s="105"/>
      <c r="KF185" s="105"/>
      <c r="KG185" s="105"/>
      <c r="KH185" s="105"/>
      <c r="KI185" s="105"/>
      <c r="KJ185" s="105"/>
      <c r="KK185" s="105"/>
      <c r="KL185" s="105"/>
      <c r="KM185" s="105"/>
      <c r="KN185" s="105"/>
      <c r="KO185" s="105"/>
      <c r="KP185" s="105"/>
    </row>
    <row r="186" spans="19:302">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c r="CX186" s="105"/>
      <c r="CY186" s="105"/>
      <c r="CZ186" s="105"/>
      <c r="DA186" s="105"/>
      <c r="DB186" s="105"/>
      <c r="DC186" s="105"/>
      <c r="DD186" s="105"/>
      <c r="DE186" s="105"/>
      <c r="DF186" s="105"/>
      <c r="DG186" s="105"/>
      <c r="DH186" s="105"/>
      <c r="DI186" s="105"/>
      <c r="DJ186" s="105"/>
      <c r="DK186" s="105"/>
      <c r="DL186" s="105"/>
      <c r="DM186" s="105"/>
      <c r="DN186" s="105"/>
      <c r="DO186" s="105"/>
      <c r="DP186" s="105"/>
      <c r="DQ186" s="105"/>
      <c r="DR186" s="105"/>
      <c r="DS186" s="105"/>
      <c r="DT186" s="105"/>
      <c r="DU186" s="105"/>
      <c r="DV186" s="105"/>
      <c r="DW186" s="105"/>
      <c r="DX186" s="105"/>
      <c r="DY186" s="105"/>
      <c r="DZ186" s="105"/>
      <c r="EA186" s="105"/>
      <c r="EB186" s="105"/>
      <c r="EC186" s="105"/>
      <c r="ED186" s="105"/>
      <c r="EE186" s="105"/>
      <c r="EF186" s="105"/>
      <c r="EG186" s="105"/>
      <c r="EH186" s="105"/>
      <c r="EI186" s="105"/>
      <c r="EJ186" s="105"/>
      <c r="EK186" s="105"/>
      <c r="EL186" s="105"/>
      <c r="EM186" s="105"/>
      <c r="EN186" s="105"/>
      <c r="EO186" s="105"/>
      <c r="EP186" s="105"/>
      <c r="EQ186" s="105"/>
      <c r="ER186" s="105"/>
      <c r="ES186" s="105"/>
      <c r="ET186" s="105"/>
      <c r="EU186" s="105"/>
      <c r="EV186" s="105"/>
      <c r="EW186" s="105"/>
      <c r="EX186" s="105"/>
      <c r="EY186" s="105"/>
      <c r="EZ186" s="105"/>
      <c r="FA186" s="105"/>
      <c r="FB186" s="105"/>
      <c r="FC186" s="105"/>
      <c r="FD186" s="105"/>
      <c r="FE186" s="105"/>
      <c r="FF186" s="105"/>
      <c r="FG186" s="105"/>
      <c r="FH186" s="105"/>
      <c r="FI186" s="105"/>
      <c r="FJ186" s="105"/>
      <c r="FK186" s="105"/>
      <c r="FL186" s="105"/>
      <c r="FM186" s="105"/>
      <c r="FN186" s="105"/>
      <c r="FO186" s="105"/>
      <c r="FP186" s="105"/>
      <c r="FQ186" s="105"/>
      <c r="FR186" s="105"/>
      <c r="FS186" s="105"/>
      <c r="FT186" s="105"/>
      <c r="FU186" s="105"/>
      <c r="FV186" s="105"/>
      <c r="FW186" s="105"/>
      <c r="FX186" s="105"/>
      <c r="FY186" s="105"/>
      <c r="FZ186" s="105"/>
      <c r="GA186" s="105"/>
      <c r="GB186" s="105"/>
      <c r="GC186" s="105"/>
      <c r="GD186" s="105"/>
      <c r="GE186" s="105"/>
      <c r="GF186" s="105"/>
      <c r="GG186" s="105"/>
      <c r="GH186" s="105"/>
      <c r="GI186" s="105"/>
      <c r="GJ186" s="105"/>
      <c r="GK186" s="105"/>
      <c r="GL186" s="105"/>
      <c r="GM186" s="105"/>
      <c r="GN186" s="105"/>
      <c r="GO186" s="105"/>
      <c r="GP186" s="105"/>
      <c r="GQ186" s="105"/>
      <c r="GR186" s="105"/>
      <c r="GS186" s="105"/>
      <c r="GT186" s="105"/>
      <c r="GU186" s="105"/>
      <c r="GV186" s="105"/>
      <c r="GW186" s="105"/>
      <c r="GX186" s="105"/>
      <c r="GY186" s="105"/>
      <c r="GZ186" s="105"/>
      <c r="HA186" s="105"/>
      <c r="HB186" s="105"/>
      <c r="HC186" s="105"/>
      <c r="HD186" s="105"/>
      <c r="HE186" s="105"/>
      <c r="HF186" s="105"/>
      <c r="HG186" s="105"/>
      <c r="HH186" s="105"/>
      <c r="HI186" s="105"/>
      <c r="HJ186" s="105"/>
      <c r="HK186" s="105"/>
      <c r="HL186" s="105"/>
      <c r="HM186" s="105"/>
      <c r="HN186" s="105"/>
      <c r="HO186" s="105"/>
      <c r="HP186" s="105"/>
      <c r="HQ186" s="105"/>
      <c r="HR186" s="105"/>
      <c r="HS186" s="105"/>
      <c r="HT186" s="105"/>
      <c r="HU186" s="105"/>
      <c r="HV186" s="105"/>
      <c r="HW186" s="105"/>
      <c r="HX186" s="105"/>
      <c r="HY186" s="105"/>
      <c r="HZ186" s="105"/>
      <c r="IA186" s="105"/>
      <c r="IB186" s="105"/>
      <c r="IC186" s="105"/>
      <c r="ID186" s="105"/>
      <c r="IE186" s="105"/>
      <c r="IF186" s="105"/>
      <c r="IG186" s="105"/>
      <c r="IH186" s="105"/>
      <c r="II186" s="105"/>
      <c r="IJ186" s="105"/>
      <c r="IK186" s="105"/>
      <c r="IL186" s="105"/>
      <c r="IM186" s="105"/>
      <c r="IN186" s="105"/>
      <c r="IO186" s="105"/>
      <c r="IP186" s="105"/>
      <c r="IQ186" s="105"/>
      <c r="IR186" s="105"/>
      <c r="IS186" s="105"/>
      <c r="IT186" s="105"/>
      <c r="IU186" s="105"/>
      <c r="IV186" s="105"/>
      <c r="IW186" s="105"/>
      <c r="IX186" s="105"/>
      <c r="IY186" s="105"/>
      <c r="IZ186" s="105"/>
      <c r="JA186" s="105"/>
      <c r="JB186" s="105"/>
      <c r="JC186" s="105"/>
      <c r="JD186" s="105"/>
      <c r="JE186" s="105"/>
      <c r="JF186" s="105"/>
      <c r="JG186" s="105"/>
      <c r="JH186" s="105"/>
      <c r="JI186" s="105"/>
      <c r="JJ186" s="105"/>
      <c r="JK186" s="105"/>
      <c r="JL186" s="105"/>
      <c r="JM186" s="105"/>
      <c r="JN186" s="105"/>
      <c r="JO186" s="105"/>
      <c r="JP186" s="105"/>
      <c r="JQ186" s="105"/>
      <c r="JR186" s="105"/>
      <c r="JS186" s="105"/>
      <c r="JT186" s="105"/>
      <c r="JU186" s="105"/>
      <c r="JV186" s="105"/>
      <c r="JW186" s="105"/>
      <c r="JX186" s="105"/>
      <c r="JY186" s="105"/>
      <c r="JZ186" s="105"/>
      <c r="KA186" s="105"/>
      <c r="KB186" s="105"/>
      <c r="KC186" s="105"/>
      <c r="KD186" s="105"/>
      <c r="KE186" s="105"/>
      <c r="KF186" s="105"/>
      <c r="KG186" s="105"/>
      <c r="KH186" s="105"/>
      <c r="KI186" s="105"/>
      <c r="KJ186" s="105"/>
      <c r="KK186" s="105"/>
      <c r="KL186" s="105"/>
      <c r="KM186" s="105"/>
      <c r="KN186" s="105"/>
      <c r="KO186" s="105"/>
      <c r="KP186" s="105"/>
    </row>
    <row r="187" spans="19:302">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c r="CX187" s="105"/>
      <c r="CY187" s="105"/>
      <c r="CZ187" s="105"/>
      <c r="DA187" s="105"/>
      <c r="DB187" s="105"/>
      <c r="DC187" s="105"/>
      <c r="DD187" s="105"/>
      <c r="DE187" s="105"/>
      <c r="DF187" s="105"/>
      <c r="DG187" s="105"/>
      <c r="DH187" s="105"/>
      <c r="DI187" s="105"/>
      <c r="DJ187" s="105"/>
      <c r="DK187" s="105"/>
      <c r="DL187" s="105"/>
      <c r="DM187" s="105"/>
      <c r="DN187" s="105"/>
      <c r="DO187" s="105"/>
      <c r="DP187" s="105"/>
      <c r="DQ187" s="105"/>
      <c r="DR187" s="105"/>
      <c r="DS187" s="105"/>
      <c r="DT187" s="105"/>
      <c r="DU187" s="105"/>
      <c r="DV187" s="105"/>
      <c r="DW187" s="105"/>
      <c r="DX187" s="105"/>
      <c r="DY187" s="105"/>
      <c r="DZ187" s="105"/>
      <c r="EA187" s="105"/>
      <c r="EB187" s="105"/>
      <c r="EC187" s="105"/>
      <c r="ED187" s="105"/>
      <c r="EE187" s="105"/>
      <c r="EF187" s="105"/>
      <c r="EG187" s="105"/>
      <c r="EH187" s="105"/>
      <c r="EI187" s="105"/>
      <c r="EJ187" s="105"/>
      <c r="EK187" s="105"/>
      <c r="EL187" s="105"/>
      <c r="EM187" s="105"/>
      <c r="EN187" s="105"/>
      <c r="EO187" s="105"/>
      <c r="EP187" s="105"/>
      <c r="EQ187" s="105"/>
      <c r="ER187" s="105"/>
      <c r="ES187" s="105"/>
      <c r="ET187" s="105"/>
      <c r="EU187" s="105"/>
      <c r="EV187" s="105"/>
      <c r="EW187" s="105"/>
      <c r="EX187" s="105"/>
      <c r="EY187" s="105"/>
      <c r="EZ187" s="105"/>
      <c r="FA187" s="105"/>
      <c r="FB187" s="105"/>
      <c r="FC187" s="105"/>
      <c r="FD187" s="105"/>
      <c r="FE187" s="105"/>
      <c r="FF187" s="105"/>
      <c r="FG187" s="105"/>
      <c r="FH187" s="105"/>
      <c r="FI187" s="105"/>
      <c r="FJ187" s="105"/>
      <c r="FK187" s="105"/>
      <c r="FL187" s="105"/>
      <c r="FM187" s="105"/>
      <c r="FN187" s="105"/>
      <c r="FO187" s="105"/>
      <c r="FP187" s="105"/>
      <c r="FQ187" s="105"/>
      <c r="FR187" s="105"/>
      <c r="FS187" s="105"/>
      <c r="FT187" s="105"/>
      <c r="FU187" s="105"/>
      <c r="FV187" s="105"/>
      <c r="FW187" s="105"/>
      <c r="FX187" s="105"/>
      <c r="FY187" s="105"/>
      <c r="FZ187" s="105"/>
      <c r="GA187" s="105"/>
      <c r="GB187" s="105"/>
      <c r="GC187" s="105"/>
      <c r="GD187" s="105"/>
      <c r="GE187" s="105"/>
      <c r="GF187" s="105"/>
      <c r="GG187" s="105"/>
      <c r="GH187" s="105"/>
      <c r="GI187" s="105"/>
      <c r="GJ187" s="105"/>
      <c r="GK187" s="105"/>
      <c r="GL187" s="105"/>
      <c r="GM187" s="105"/>
      <c r="GN187" s="105"/>
      <c r="GO187" s="105"/>
      <c r="GP187" s="105"/>
      <c r="GQ187" s="105"/>
      <c r="GR187" s="105"/>
      <c r="GS187" s="105"/>
      <c r="GT187" s="105"/>
      <c r="GU187" s="105"/>
      <c r="GV187" s="105"/>
      <c r="GW187" s="105"/>
      <c r="GX187" s="105"/>
      <c r="GY187" s="105"/>
      <c r="GZ187" s="105"/>
      <c r="HA187" s="105"/>
      <c r="HB187" s="105"/>
      <c r="HC187" s="105"/>
      <c r="HD187" s="105"/>
      <c r="HE187" s="105"/>
      <c r="HF187" s="105"/>
      <c r="HG187" s="105"/>
      <c r="HH187" s="105"/>
      <c r="HI187" s="105"/>
      <c r="HJ187" s="105"/>
      <c r="HK187" s="105"/>
      <c r="HL187" s="105"/>
      <c r="HM187" s="105"/>
      <c r="HN187" s="105"/>
      <c r="HO187" s="105"/>
      <c r="HP187" s="105"/>
      <c r="HQ187" s="105"/>
      <c r="HR187" s="105"/>
      <c r="HS187" s="105"/>
      <c r="HT187" s="105"/>
      <c r="HU187" s="105"/>
      <c r="HV187" s="105"/>
      <c r="HW187" s="105"/>
      <c r="HX187" s="105"/>
      <c r="HY187" s="105"/>
      <c r="HZ187" s="105"/>
      <c r="IA187" s="105"/>
      <c r="IB187" s="105"/>
      <c r="IC187" s="105"/>
      <c r="ID187" s="105"/>
      <c r="IE187" s="105"/>
      <c r="IF187" s="105"/>
      <c r="IG187" s="105"/>
      <c r="IH187" s="105"/>
      <c r="II187" s="105"/>
      <c r="IJ187" s="105"/>
      <c r="IK187" s="105"/>
      <c r="IL187" s="105"/>
      <c r="IM187" s="105"/>
      <c r="IN187" s="105"/>
      <c r="IO187" s="105"/>
      <c r="IP187" s="105"/>
      <c r="IQ187" s="105"/>
      <c r="IR187" s="105"/>
      <c r="IS187" s="105"/>
      <c r="IT187" s="105"/>
      <c r="IU187" s="105"/>
      <c r="IV187" s="105"/>
      <c r="IW187" s="105"/>
      <c r="IX187" s="105"/>
      <c r="IY187" s="105"/>
      <c r="IZ187" s="105"/>
      <c r="JA187" s="105"/>
      <c r="JB187" s="105"/>
      <c r="JC187" s="105"/>
      <c r="JD187" s="105"/>
      <c r="JE187" s="105"/>
      <c r="JF187" s="105"/>
      <c r="JG187" s="105"/>
      <c r="JH187" s="105"/>
      <c r="JI187" s="105"/>
      <c r="JJ187" s="105"/>
      <c r="JK187" s="105"/>
      <c r="JL187" s="105"/>
      <c r="JM187" s="105"/>
      <c r="JN187" s="105"/>
      <c r="JO187" s="105"/>
      <c r="JP187" s="105"/>
      <c r="JQ187" s="105"/>
      <c r="JR187" s="105"/>
      <c r="JS187" s="105"/>
      <c r="JT187" s="105"/>
      <c r="JU187" s="105"/>
      <c r="JV187" s="105"/>
      <c r="JW187" s="105"/>
      <c r="JX187" s="105"/>
      <c r="JY187" s="105"/>
      <c r="JZ187" s="105"/>
      <c r="KA187" s="105"/>
      <c r="KB187" s="105"/>
      <c r="KC187" s="105"/>
      <c r="KD187" s="105"/>
      <c r="KE187" s="105"/>
      <c r="KF187" s="105"/>
      <c r="KG187" s="105"/>
      <c r="KH187" s="105"/>
      <c r="KI187" s="105"/>
      <c r="KJ187" s="105"/>
      <c r="KK187" s="105"/>
      <c r="KL187" s="105"/>
      <c r="KM187" s="105"/>
      <c r="KN187" s="105"/>
      <c r="KO187" s="105"/>
      <c r="KP187" s="105"/>
    </row>
    <row r="188" spans="19:302">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c r="CX188" s="105"/>
      <c r="CY188" s="105"/>
      <c r="CZ188" s="105"/>
      <c r="DA188" s="105"/>
      <c r="DB188" s="105"/>
      <c r="DC188" s="105"/>
      <c r="DD188" s="105"/>
      <c r="DE188" s="105"/>
      <c r="DF188" s="105"/>
      <c r="DG188" s="105"/>
      <c r="DH188" s="105"/>
      <c r="DI188" s="105"/>
      <c r="DJ188" s="105"/>
      <c r="DK188" s="105"/>
      <c r="DL188" s="105"/>
      <c r="DM188" s="105"/>
      <c r="DN188" s="105"/>
      <c r="DO188" s="105"/>
      <c r="DP188" s="105"/>
      <c r="DQ188" s="105"/>
      <c r="DR188" s="105"/>
      <c r="DS188" s="105"/>
      <c r="DT188" s="105"/>
      <c r="DU188" s="105"/>
      <c r="DV188" s="105"/>
      <c r="DW188" s="105"/>
      <c r="DX188" s="105"/>
      <c r="DY188" s="105"/>
      <c r="DZ188" s="105"/>
      <c r="EA188" s="105"/>
      <c r="EB188" s="105"/>
      <c r="EC188" s="105"/>
      <c r="ED188" s="105"/>
      <c r="EE188" s="105"/>
      <c r="EF188" s="105"/>
      <c r="EG188" s="105"/>
      <c r="EH188" s="105"/>
      <c r="EI188" s="105"/>
      <c r="EJ188" s="105"/>
      <c r="EK188" s="105"/>
      <c r="EL188" s="105"/>
      <c r="EM188" s="105"/>
      <c r="EN188" s="105"/>
      <c r="EO188" s="105"/>
      <c r="EP188" s="105"/>
      <c r="EQ188" s="105"/>
      <c r="ER188" s="105"/>
      <c r="ES188" s="105"/>
      <c r="ET188" s="105"/>
      <c r="EU188" s="105"/>
      <c r="EV188" s="105"/>
      <c r="EW188" s="105"/>
      <c r="EX188" s="105"/>
      <c r="EY188" s="105"/>
      <c r="EZ188" s="105"/>
      <c r="FA188" s="105"/>
      <c r="FB188" s="105"/>
      <c r="FC188" s="105"/>
      <c r="FD188" s="105"/>
      <c r="FE188" s="105"/>
      <c r="FF188" s="105"/>
      <c r="FG188" s="105"/>
      <c r="FH188" s="105"/>
      <c r="FI188" s="105"/>
      <c r="FJ188" s="105"/>
      <c r="FK188" s="105"/>
      <c r="FL188" s="105"/>
      <c r="FM188" s="105"/>
      <c r="FN188" s="105"/>
      <c r="FO188" s="105"/>
      <c r="FP188" s="105"/>
      <c r="FQ188" s="105"/>
      <c r="FR188" s="105"/>
      <c r="FS188" s="105"/>
      <c r="FT188" s="105"/>
      <c r="FU188" s="105"/>
      <c r="FV188" s="105"/>
      <c r="FW188" s="105"/>
      <c r="FX188" s="105"/>
      <c r="FY188" s="105"/>
      <c r="FZ188" s="105"/>
      <c r="GA188" s="105"/>
      <c r="GB188" s="105"/>
      <c r="GC188" s="105"/>
      <c r="GD188" s="105"/>
      <c r="GE188" s="105"/>
      <c r="GF188" s="105"/>
      <c r="GG188" s="105"/>
      <c r="GH188" s="105"/>
      <c r="GI188" s="105"/>
      <c r="GJ188" s="105"/>
      <c r="GK188" s="105"/>
      <c r="GL188" s="105"/>
      <c r="GM188" s="105"/>
      <c r="GN188" s="105"/>
      <c r="GO188" s="105"/>
      <c r="GP188" s="105"/>
      <c r="GQ188" s="105"/>
      <c r="GR188" s="105"/>
      <c r="GS188" s="105"/>
      <c r="GT188" s="105"/>
      <c r="GU188" s="105"/>
      <c r="GV188" s="105"/>
      <c r="GW188" s="105"/>
      <c r="GX188" s="105"/>
      <c r="GY188" s="105"/>
      <c r="GZ188" s="105"/>
      <c r="HA188" s="105"/>
      <c r="HB188" s="105"/>
      <c r="HC188" s="105"/>
      <c r="HD188" s="105"/>
      <c r="HE188" s="105"/>
      <c r="HF188" s="105"/>
      <c r="HG188" s="105"/>
      <c r="HH188" s="105"/>
      <c r="HI188" s="105"/>
      <c r="HJ188" s="105"/>
      <c r="HK188" s="105"/>
      <c r="HL188" s="105"/>
      <c r="HM188" s="105"/>
      <c r="HN188" s="105"/>
      <c r="HO188" s="105"/>
      <c r="HP188" s="105"/>
      <c r="HQ188" s="105"/>
      <c r="HR188" s="105"/>
      <c r="HS188" s="105"/>
      <c r="HT188" s="105"/>
      <c r="HU188" s="105"/>
      <c r="HV188" s="105"/>
      <c r="HW188" s="105"/>
      <c r="HX188" s="105"/>
      <c r="HY188" s="105"/>
      <c r="HZ188" s="105"/>
      <c r="IA188" s="105"/>
      <c r="IB188" s="105"/>
      <c r="IC188" s="105"/>
      <c r="ID188" s="105"/>
      <c r="IE188" s="105"/>
      <c r="IF188" s="105"/>
      <c r="IG188" s="105"/>
      <c r="IH188" s="105"/>
      <c r="II188" s="105"/>
      <c r="IJ188" s="105"/>
      <c r="IK188" s="105"/>
      <c r="IL188" s="105"/>
      <c r="IM188" s="105"/>
      <c r="IN188" s="105"/>
      <c r="IO188" s="105"/>
      <c r="IP188" s="105"/>
      <c r="IQ188" s="105"/>
      <c r="IR188" s="105"/>
      <c r="IS188" s="105"/>
      <c r="IT188" s="105"/>
      <c r="IU188" s="105"/>
      <c r="IV188" s="105"/>
      <c r="IW188" s="105"/>
      <c r="IX188" s="105"/>
      <c r="IY188" s="105"/>
      <c r="IZ188" s="105"/>
      <c r="JA188" s="105"/>
      <c r="JB188" s="105"/>
      <c r="JC188" s="105"/>
      <c r="JD188" s="105"/>
      <c r="JE188" s="105"/>
      <c r="JF188" s="105"/>
      <c r="JG188" s="105"/>
      <c r="JH188" s="105"/>
      <c r="JI188" s="105"/>
      <c r="JJ188" s="105"/>
      <c r="JK188" s="105"/>
      <c r="JL188" s="105"/>
      <c r="JM188" s="105"/>
      <c r="JN188" s="105"/>
      <c r="JO188" s="105"/>
      <c r="JP188" s="105"/>
      <c r="JQ188" s="105"/>
      <c r="JR188" s="105"/>
      <c r="JS188" s="105"/>
      <c r="JT188" s="105"/>
      <c r="JU188" s="105"/>
      <c r="JV188" s="105"/>
      <c r="JW188" s="105"/>
      <c r="JX188" s="105"/>
      <c r="JY188" s="105"/>
      <c r="JZ188" s="105"/>
      <c r="KA188" s="105"/>
      <c r="KB188" s="105"/>
      <c r="KC188" s="105"/>
      <c r="KD188" s="105"/>
      <c r="KE188" s="105"/>
      <c r="KF188" s="105"/>
      <c r="KG188" s="105"/>
      <c r="KH188" s="105"/>
      <c r="KI188" s="105"/>
      <c r="KJ188" s="105"/>
      <c r="KK188" s="105"/>
      <c r="KL188" s="105"/>
      <c r="KM188" s="105"/>
      <c r="KN188" s="105"/>
      <c r="KO188" s="105"/>
      <c r="KP188" s="105"/>
    </row>
    <row r="189" spans="19:302">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c r="CX189" s="105"/>
      <c r="CY189" s="105"/>
      <c r="CZ189" s="105"/>
      <c r="DA189" s="105"/>
      <c r="DB189" s="105"/>
      <c r="DC189" s="105"/>
      <c r="DD189" s="105"/>
      <c r="DE189" s="105"/>
      <c r="DF189" s="105"/>
      <c r="DG189" s="105"/>
      <c r="DH189" s="105"/>
      <c r="DI189" s="105"/>
      <c r="DJ189" s="105"/>
      <c r="DK189" s="105"/>
      <c r="DL189" s="105"/>
      <c r="DM189" s="105"/>
      <c r="DN189" s="105"/>
      <c r="DO189" s="105"/>
      <c r="DP189" s="105"/>
      <c r="DQ189" s="105"/>
      <c r="DR189" s="105"/>
      <c r="DS189" s="105"/>
      <c r="DT189" s="105"/>
      <c r="DU189" s="105"/>
      <c r="DV189" s="105"/>
      <c r="DW189" s="105"/>
      <c r="DX189" s="105"/>
      <c r="DY189" s="105"/>
      <c r="DZ189" s="105"/>
      <c r="EA189" s="105"/>
      <c r="EB189" s="105"/>
      <c r="EC189" s="105"/>
      <c r="ED189" s="105"/>
      <c r="EE189" s="105"/>
      <c r="EF189" s="105"/>
      <c r="EG189" s="105"/>
      <c r="EH189" s="105"/>
      <c r="EI189" s="105"/>
      <c r="EJ189" s="105"/>
      <c r="EK189" s="105"/>
      <c r="EL189" s="105"/>
      <c r="EM189" s="105"/>
      <c r="EN189" s="105"/>
      <c r="EO189" s="105"/>
      <c r="EP189" s="105"/>
      <c r="EQ189" s="105"/>
      <c r="ER189" s="105"/>
      <c r="ES189" s="105"/>
      <c r="ET189" s="105"/>
      <c r="EU189" s="105"/>
      <c r="EV189" s="105"/>
      <c r="EW189" s="105"/>
      <c r="EX189" s="105"/>
      <c r="EY189" s="105"/>
      <c r="EZ189" s="105"/>
      <c r="FA189" s="105"/>
      <c r="FB189" s="105"/>
      <c r="FC189" s="105"/>
      <c r="FD189" s="105"/>
      <c r="FE189" s="105"/>
      <c r="FF189" s="105"/>
      <c r="FG189" s="105"/>
      <c r="FH189" s="105"/>
      <c r="FI189" s="105"/>
      <c r="FJ189" s="105"/>
      <c r="FK189" s="105"/>
      <c r="FL189" s="105"/>
      <c r="FM189" s="105"/>
      <c r="FN189" s="105"/>
      <c r="FO189" s="105"/>
      <c r="FP189" s="105"/>
      <c r="FQ189" s="105"/>
      <c r="FR189" s="105"/>
      <c r="FS189" s="105"/>
      <c r="FT189" s="105"/>
      <c r="FU189" s="105"/>
      <c r="FV189" s="105"/>
      <c r="FW189" s="105"/>
      <c r="FX189" s="105"/>
      <c r="FY189" s="105"/>
      <c r="FZ189" s="105"/>
      <c r="GA189" s="105"/>
      <c r="GB189" s="105"/>
      <c r="GC189" s="105"/>
      <c r="GD189" s="105"/>
      <c r="GE189" s="105"/>
      <c r="GF189" s="105"/>
      <c r="GG189" s="105"/>
      <c r="GH189" s="105"/>
      <c r="GI189" s="105"/>
      <c r="GJ189" s="105"/>
      <c r="GK189" s="105"/>
      <c r="GL189" s="105"/>
      <c r="GM189" s="105"/>
      <c r="GN189" s="105"/>
      <c r="GO189" s="105"/>
      <c r="GP189" s="105"/>
      <c r="GQ189" s="105"/>
      <c r="GR189" s="105"/>
      <c r="GS189" s="105"/>
      <c r="GT189" s="105"/>
      <c r="GU189" s="105"/>
      <c r="GV189" s="105"/>
      <c r="GW189" s="105"/>
      <c r="GX189" s="105"/>
      <c r="GY189" s="105"/>
      <c r="GZ189" s="105"/>
      <c r="HA189" s="105"/>
      <c r="HB189" s="105"/>
      <c r="HC189" s="105"/>
      <c r="HD189" s="105"/>
      <c r="HE189" s="105"/>
      <c r="HF189" s="105"/>
      <c r="HG189" s="105"/>
      <c r="HH189" s="105"/>
      <c r="HI189" s="105"/>
      <c r="HJ189" s="105"/>
      <c r="HK189" s="105"/>
      <c r="HL189" s="105"/>
      <c r="HM189" s="105"/>
      <c r="HN189" s="105"/>
      <c r="HO189" s="105"/>
      <c r="HP189" s="105"/>
      <c r="HQ189" s="105"/>
      <c r="HR189" s="105"/>
      <c r="HS189" s="105"/>
      <c r="HT189" s="105"/>
      <c r="HU189" s="105"/>
      <c r="HV189" s="105"/>
      <c r="HW189" s="105"/>
      <c r="HX189" s="105"/>
      <c r="HY189" s="105"/>
      <c r="HZ189" s="105"/>
      <c r="IA189" s="105"/>
      <c r="IB189" s="105"/>
      <c r="IC189" s="105"/>
      <c r="ID189" s="105"/>
      <c r="IE189" s="105"/>
      <c r="IF189" s="105"/>
      <c r="IG189" s="105"/>
      <c r="IH189" s="105"/>
      <c r="II189" s="105"/>
      <c r="IJ189" s="105"/>
      <c r="IK189" s="105"/>
      <c r="IL189" s="105"/>
      <c r="IM189" s="105"/>
      <c r="IN189" s="105"/>
      <c r="IO189" s="105"/>
      <c r="IP189" s="105"/>
      <c r="IQ189" s="105"/>
      <c r="IR189" s="105"/>
      <c r="IS189" s="105"/>
      <c r="IT189" s="105"/>
      <c r="IU189" s="105"/>
      <c r="IV189" s="105"/>
      <c r="IW189" s="105"/>
      <c r="IX189" s="105"/>
      <c r="IY189" s="105"/>
      <c r="IZ189" s="105"/>
      <c r="JA189" s="105"/>
      <c r="JB189" s="105"/>
      <c r="JC189" s="105"/>
      <c r="JD189" s="105"/>
      <c r="JE189" s="105"/>
      <c r="JF189" s="105"/>
      <c r="JG189" s="105"/>
      <c r="JH189" s="105"/>
      <c r="JI189" s="105"/>
      <c r="JJ189" s="105"/>
      <c r="JK189" s="105"/>
      <c r="JL189" s="105"/>
      <c r="JM189" s="105"/>
      <c r="JN189" s="105"/>
      <c r="JO189" s="105"/>
      <c r="JP189" s="105"/>
      <c r="JQ189" s="105"/>
      <c r="JR189" s="105"/>
      <c r="JS189" s="105"/>
      <c r="JT189" s="105"/>
      <c r="JU189" s="105"/>
      <c r="JV189" s="105"/>
      <c r="JW189" s="105"/>
      <c r="JX189" s="105"/>
      <c r="JY189" s="105"/>
      <c r="JZ189" s="105"/>
      <c r="KA189" s="105"/>
      <c r="KB189" s="105"/>
      <c r="KC189" s="105"/>
      <c r="KD189" s="105"/>
      <c r="KE189" s="105"/>
      <c r="KF189" s="105"/>
      <c r="KG189" s="105"/>
      <c r="KH189" s="105"/>
      <c r="KI189" s="105"/>
      <c r="KJ189" s="105"/>
      <c r="KK189" s="105"/>
      <c r="KL189" s="105"/>
      <c r="KM189" s="105"/>
      <c r="KN189" s="105"/>
      <c r="KO189" s="105"/>
      <c r="KP189" s="105"/>
    </row>
    <row r="190" spans="19:302">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c r="CX190" s="105"/>
      <c r="CY190" s="105"/>
      <c r="CZ190" s="105"/>
      <c r="DA190" s="105"/>
      <c r="DB190" s="105"/>
      <c r="DC190" s="105"/>
      <c r="DD190" s="105"/>
      <c r="DE190" s="105"/>
      <c r="DF190" s="105"/>
      <c r="DG190" s="105"/>
      <c r="DH190" s="105"/>
      <c r="DI190" s="105"/>
      <c r="DJ190" s="105"/>
      <c r="DK190" s="105"/>
      <c r="DL190" s="105"/>
      <c r="DM190" s="105"/>
      <c r="DN190" s="105"/>
      <c r="DO190" s="105"/>
      <c r="DP190" s="105"/>
      <c r="DQ190" s="105"/>
      <c r="DR190" s="105"/>
      <c r="DS190" s="105"/>
      <c r="DT190" s="105"/>
      <c r="DU190" s="105"/>
      <c r="DV190" s="105"/>
      <c r="DW190" s="105"/>
      <c r="DX190" s="105"/>
      <c r="DY190" s="105"/>
      <c r="DZ190" s="105"/>
      <c r="EA190" s="105"/>
      <c r="EB190" s="105"/>
      <c r="EC190" s="105"/>
      <c r="ED190" s="105"/>
      <c r="EE190" s="105"/>
      <c r="EF190" s="105"/>
      <c r="EG190" s="105"/>
      <c r="EH190" s="105"/>
      <c r="EI190" s="105"/>
      <c r="EJ190" s="105"/>
      <c r="EK190" s="105"/>
      <c r="EL190" s="105"/>
      <c r="EM190" s="105"/>
      <c r="EN190" s="105"/>
      <c r="EO190" s="105"/>
      <c r="EP190" s="105"/>
      <c r="EQ190" s="105"/>
      <c r="ER190" s="105"/>
      <c r="ES190" s="105"/>
      <c r="ET190" s="105"/>
      <c r="EU190" s="105"/>
      <c r="EV190" s="105"/>
      <c r="EW190" s="105"/>
      <c r="EX190" s="105"/>
      <c r="EY190" s="105"/>
      <c r="EZ190" s="105"/>
      <c r="FA190" s="105"/>
      <c r="FB190" s="105"/>
      <c r="FC190" s="105"/>
      <c r="FD190" s="105"/>
      <c r="FE190" s="105"/>
      <c r="FF190" s="105"/>
      <c r="FG190" s="105"/>
      <c r="FH190" s="105"/>
      <c r="FI190" s="105"/>
      <c r="FJ190" s="105"/>
      <c r="FK190" s="105"/>
      <c r="FL190" s="105"/>
      <c r="FM190" s="105"/>
      <c r="FN190" s="105"/>
      <c r="FO190" s="105"/>
      <c r="FP190" s="105"/>
      <c r="FQ190" s="105"/>
      <c r="FR190" s="105"/>
      <c r="FS190" s="105"/>
      <c r="FT190" s="105"/>
      <c r="FU190" s="105"/>
      <c r="FV190" s="105"/>
      <c r="FW190" s="105"/>
      <c r="FX190" s="105"/>
      <c r="FY190" s="105"/>
      <c r="FZ190" s="105"/>
      <c r="GA190" s="105"/>
      <c r="GB190" s="105"/>
      <c r="GC190" s="105"/>
      <c r="GD190" s="105"/>
      <c r="GE190" s="105"/>
      <c r="GF190" s="105"/>
      <c r="GG190" s="105"/>
      <c r="GH190" s="105"/>
      <c r="GI190" s="105"/>
      <c r="GJ190" s="105"/>
      <c r="GK190" s="105"/>
      <c r="GL190" s="105"/>
      <c r="GM190" s="105"/>
      <c r="GN190" s="105"/>
      <c r="GO190" s="105"/>
      <c r="GP190" s="105"/>
      <c r="GQ190" s="105"/>
      <c r="GR190" s="105"/>
      <c r="GS190" s="105"/>
      <c r="GT190" s="105"/>
      <c r="GU190" s="105"/>
      <c r="GV190" s="105"/>
      <c r="GW190" s="105"/>
      <c r="GX190" s="105"/>
      <c r="GY190" s="105"/>
      <c r="GZ190" s="105"/>
      <c r="HA190" s="105"/>
      <c r="HB190" s="105"/>
      <c r="HC190" s="105"/>
      <c r="HD190" s="105"/>
      <c r="HE190" s="105"/>
      <c r="HF190" s="105"/>
      <c r="HG190" s="105"/>
      <c r="HH190" s="105"/>
      <c r="HI190" s="105"/>
      <c r="HJ190" s="105"/>
      <c r="HK190" s="105"/>
      <c r="HL190" s="105"/>
      <c r="HM190" s="105"/>
      <c r="HN190" s="105"/>
      <c r="HO190" s="105"/>
      <c r="HP190" s="105"/>
      <c r="HQ190" s="105"/>
      <c r="HR190" s="105"/>
      <c r="HS190" s="105"/>
      <c r="HT190" s="105"/>
      <c r="HU190" s="105"/>
      <c r="HV190" s="105"/>
      <c r="HW190" s="105"/>
      <c r="HX190" s="105"/>
      <c r="HY190" s="105"/>
      <c r="HZ190" s="105"/>
      <c r="IA190" s="105"/>
      <c r="IB190" s="105"/>
      <c r="IC190" s="105"/>
      <c r="ID190" s="105"/>
      <c r="IE190" s="105"/>
      <c r="IF190" s="105"/>
      <c r="IG190" s="105"/>
      <c r="IH190" s="105"/>
      <c r="II190" s="105"/>
      <c r="IJ190" s="105"/>
      <c r="IK190" s="105"/>
      <c r="IL190" s="105"/>
      <c r="IM190" s="105"/>
      <c r="IN190" s="105"/>
      <c r="IO190" s="105"/>
      <c r="IP190" s="105"/>
      <c r="IQ190" s="105"/>
      <c r="IR190" s="105"/>
      <c r="IS190" s="105"/>
      <c r="IT190" s="105"/>
      <c r="IU190" s="105"/>
      <c r="IV190" s="105"/>
      <c r="IW190" s="105"/>
      <c r="IX190" s="105"/>
      <c r="IY190" s="105"/>
      <c r="IZ190" s="105"/>
      <c r="JA190" s="105"/>
      <c r="JB190" s="105"/>
      <c r="JC190" s="105"/>
      <c r="JD190" s="105"/>
      <c r="JE190" s="105"/>
      <c r="JF190" s="105"/>
      <c r="JG190" s="105"/>
      <c r="JH190" s="105"/>
      <c r="JI190" s="105"/>
      <c r="JJ190" s="105"/>
      <c r="JK190" s="105"/>
      <c r="JL190" s="105"/>
      <c r="JM190" s="105"/>
      <c r="JN190" s="105"/>
      <c r="JO190" s="105"/>
      <c r="JP190" s="105"/>
      <c r="JQ190" s="105"/>
      <c r="JR190" s="105"/>
      <c r="JS190" s="105"/>
      <c r="JT190" s="105"/>
      <c r="JU190" s="105"/>
      <c r="JV190" s="105"/>
      <c r="JW190" s="105"/>
      <c r="JX190" s="105"/>
      <c r="JY190" s="105"/>
      <c r="JZ190" s="105"/>
      <c r="KA190" s="105"/>
      <c r="KB190" s="105"/>
      <c r="KC190" s="105"/>
      <c r="KD190" s="105"/>
      <c r="KE190" s="105"/>
      <c r="KF190" s="105"/>
      <c r="KG190" s="105"/>
      <c r="KH190" s="105"/>
      <c r="KI190" s="105"/>
      <c r="KJ190" s="105"/>
      <c r="KK190" s="105"/>
      <c r="KL190" s="105"/>
      <c r="KM190" s="105"/>
      <c r="KN190" s="105"/>
      <c r="KO190" s="105"/>
      <c r="KP190" s="105"/>
    </row>
    <row r="191" spans="19:302">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c r="CX191" s="105"/>
      <c r="CY191" s="105"/>
      <c r="CZ191" s="105"/>
      <c r="DA191" s="105"/>
      <c r="DB191" s="105"/>
      <c r="DC191" s="105"/>
      <c r="DD191" s="105"/>
      <c r="DE191" s="105"/>
      <c r="DF191" s="105"/>
      <c r="DG191" s="105"/>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c r="GF191" s="105"/>
      <c r="GG191" s="105"/>
      <c r="GH191" s="105"/>
      <c r="GI191" s="105"/>
      <c r="GJ191" s="105"/>
      <c r="GK191" s="105"/>
      <c r="GL191" s="105"/>
      <c r="GM191" s="105"/>
      <c r="GN191" s="105"/>
      <c r="GO191" s="105"/>
      <c r="GP191" s="105"/>
      <c r="GQ191" s="105"/>
      <c r="GR191" s="105"/>
      <c r="GS191" s="105"/>
      <c r="GT191" s="105"/>
      <c r="GU191" s="105"/>
      <c r="GV191" s="105"/>
      <c r="GW191" s="105"/>
      <c r="GX191" s="105"/>
      <c r="GY191" s="105"/>
      <c r="GZ191" s="105"/>
      <c r="HA191" s="105"/>
      <c r="HB191" s="105"/>
      <c r="HC191" s="105"/>
      <c r="HD191" s="105"/>
      <c r="HE191" s="105"/>
      <c r="HF191" s="105"/>
      <c r="HG191" s="105"/>
      <c r="HH191" s="105"/>
      <c r="HI191" s="105"/>
      <c r="HJ191" s="105"/>
      <c r="HK191" s="105"/>
      <c r="HL191" s="105"/>
      <c r="HM191" s="105"/>
      <c r="HN191" s="105"/>
      <c r="HO191" s="105"/>
      <c r="HP191" s="105"/>
      <c r="HQ191" s="105"/>
      <c r="HR191" s="105"/>
      <c r="HS191" s="105"/>
      <c r="HT191" s="105"/>
      <c r="HU191" s="105"/>
      <c r="HV191" s="105"/>
      <c r="HW191" s="105"/>
      <c r="HX191" s="105"/>
      <c r="HY191" s="105"/>
      <c r="HZ191" s="105"/>
      <c r="IA191" s="105"/>
      <c r="IB191" s="105"/>
      <c r="IC191" s="105"/>
      <c r="ID191" s="105"/>
      <c r="IE191" s="105"/>
      <c r="IF191" s="105"/>
      <c r="IG191" s="105"/>
      <c r="IH191" s="105"/>
      <c r="II191" s="105"/>
      <c r="IJ191" s="105"/>
      <c r="IK191" s="105"/>
      <c r="IL191" s="105"/>
      <c r="IM191" s="105"/>
      <c r="IN191" s="105"/>
      <c r="IO191" s="105"/>
      <c r="IP191" s="105"/>
      <c r="IQ191" s="105"/>
      <c r="IR191" s="105"/>
      <c r="IS191" s="105"/>
      <c r="IT191" s="105"/>
      <c r="IU191" s="105"/>
      <c r="IV191" s="105"/>
      <c r="IW191" s="105"/>
      <c r="IX191" s="105"/>
      <c r="IY191" s="105"/>
      <c r="IZ191" s="105"/>
      <c r="JA191" s="105"/>
      <c r="JB191" s="105"/>
      <c r="JC191" s="105"/>
      <c r="JD191" s="105"/>
      <c r="JE191" s="105"/>
      <c r="JF191" s="105"/>
      <c r="JG191" s="105"/>
      <c r="JH191" s="105"/>
      <c r="JI191" s="105"/>
      <c r="JJ191" s="105"/>
      <c r="JK191" s="105"/>
      <c r="JL191" s="105"/>
      <c r="JM191" s="105"/>
      <c r="JN191" s="105"/>
      <c r="JO191" s="105"/>
      <c r="JP191" s="105"/>
      <c r="JQ191" s="105"/>
      <c r="JR191" s="105"/>
      <c r="JS191" s="105"/>
      <c r="JT191" s="105"/>
      <c r="JU191" s="105"/>
      <c r="JV191" s="105"/>
      <c r="JW191" s="105"/>
      <c r="JX191" s="105"/>
      <c r="JY191" s="105"/>
      <c r="JZ191" s="105"/>
      <c r="KA191" s="105"/>
      <c r="KB191" s="105"/>
      <c r="KC191" s="105"/>
      <c r="KD191" s="105"/>
      <c r="KE191" s="105"/>
      <c r="KF191" s="105"/>
      <c r="KG191" s="105"/>
      <c r="KH191" s="105"/>
      <c r="KI191" s="105"/>
      <c r="KJ191" s="105"/>
      <c r="KK191" s="105"/>
      <c r="KL191" s="105"/>
      <c r="KM191" s="105"/>
      <c r="KN191" s="105"/>
      <c r="KO191" s="105"/>
      <c r="KP191" s="105"/>
    </row>
    <row r="192" spans="19:302">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c r="CX192" s="105"/>
      <c r="CY192" s="105"/>
      <c r="CZ192" s="105"/>
      <c r="DA192" s="105"/>
      <c r="DB192" s="105"/>
      <c r="DC192" s="105"/>
      <c r="DD192" s="105"/>
      <c r="DE192" s="105"/>
      <c r="DF192" s="105"/>
      <c r="DG192" s="105"/>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c r="GF192" s="105"/>
      <c r="GG192" s="105"/>
      <c r="GH192" s="105"/>
      <c r="GI192" s="105"/>
      <c r="GJ192" s="105"/>
      <c r="GK192" s="105"/>
      <c r="GL192" s="105"/>
      <c r="GM192" s="105"/>
      <c r="GN192" s="105"/>
      <c r="GO192" s="105"/>
      <c r="GP192" s="105"/>
      <c r="GQ192" s="105"/>
      <c r="GR192" s="105"/>
      <c r="GS192" s="105"/>
      <c r="GT192" s="105"/>
      <c r="GU192" s="105"/>
      <c r="GV192" s="105"/>
      <c r="GW192" s="105"/>
      <c r="GX192" s="105"/>
      <c r="GY192" s="105"/>
      <c r="GZ192" s="105"/>
      <c r="HA192" s="105"/>
      <c r="HB192" s="105"/>
      <c r="HC192" s="105"/>
      <c r="HD192" s="105"/>
      <c r="HE192" s="105"/>
      <c r="HF192" s="105"/>
      <c r="HG192" s="105"/>
      <c r="HH192" s="105"/>
      <c r="HI192" s="105"/>
      <c r="HJ192" s="105"/>
      <c r="HK192" s="105"/>
      <c r="HL192" s="105"/>
      <c r="HM192" s="105"/>
      <c r="HN192" s="105"/>
      <c r="HO192" s="105"/>
      <c r="HP192" s="105"/>
      <c r="HQ192" s="105"/>
      <c r="HR192" s="105"/>
      <c r="HS192" s="105"/>
      <c r="HT192" s="105"/>
      <c r="HU192" s="105"/>
      <c r="HV192" s="105"/>
      <c r="HW192" s="105"/>
      <c r="HX192" s="105"/>
      <c r="HY192" s="105"/>
      <c r="HZ192" s="105"/>
      <c r="IA192" s="105"/>
      <c r="IB192" s="105"/>
      <c r="IC192" s="105"/>
      <c r="ID192" s="105"/>
      <c r="IE192" s="105"/>
      <c r="IF192" s="105"/>
      <c r="IG192" s="105"/>
      <c r="IH192" s="105"/>
      <c r="II192" s="105"/>
      <c r="IJ192" s="105"/>
      <c r="IK192" s="105"/>
      <c r="IL192" s="105"/>
      <c r="IM192" s="105"/>
      <c r="IN192" s="105"/>
      <c r="IO192" s="105"/>
      <c r="IP192" s="105"/>
      <c r="IQ192" s="105"/>
      <c r="IR192" s="105"/>
      <c r="IS192" s="105"/>
      <c r="IT192" s="105"/>
      <c r="IU192" s="105"/>
      <c r="IV192" s="105"/>
      <c r="IW192" s="105"/>
      <c r="IX192" s="105"/>
      <c r="IY192" s="105"/>
      <c r="IZ192" s="105"/>
      <c r="JA192" s="105"/>
      <c r="JB192" s="105"/>
      <c r="JC192" s="105"/>
      <c r="JD192" s="105"/>
      <c r="JE192" s="105"/>
      <c r="JF192" s="105"/>
      <c r="JG192" s="105"/>
      <c r="JH192" s="105"/>
      <c r="JI192" s="105"/>
      <c r="JJ192" s="105"/>
      <c r="JK192" s="105"/>
      <c r="JL192" s="105"/>
      <c r="JM192" s="105"/>
      <c r="JN192" s="105"/>
      <c r="JO192" s="105"/>
      <c r="JP192" s="105"/>
      <c r="JQ192" s="105"/>
      <c r="JR192" s="105"/>
      <c r="JS192" s="105"/>
      <c r="JT192" s="105"/>
      <c r="JU192" s="105"/>
      <c r="JV192" s="105"/>
      <c r="JW192" s="105"/>
      <c r="JX192" s="105"/>
      <c r="JY192" s="105"/>
      <c r="JZ192" s="105"/>
      <c r="KA192" s="105"/>
      <c r="KB192" s="105"/>
      <c r="KC192" s="105"/>
      <c r="KD192" s="105"/>
      <c r="KE192" s="105"/>
      <c r="KF192" s="105"/>
      <c r="KG192" s="105"/>
      <c r="KH192" s="105"/>
      <c r="KI192" s="105"/>
      <c r="KJ192" s="105"/>
      <c r="KK192" s="105"/>
      <c r="KL192" s="105"/>
      <c r="KM192" s="105"/>
      <c r="KN192" s="105"/>
      <c r="KO192" s="105"/>
      <c r="KP192" s="105"/>
    </row>
    <row r="193" spans="19:302">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c r="CX193" s="105"/>
      <c r="CY193" s="105"/>
      <c r="CZ193" s="105"/>
      <c r="DA193" s="105"/>
      <c r="DB193" s="105"/>
      <c r="DC193" s="105"/>
      <c r="DD193" s="105"/>
      <c r="DE193" s="105"/>
      <c r="DF193" s="105"/>
      <c r="DG193" s="105"/>
      <c r="DH193" s="105"/>
      <c r="DI193" s="105"/>
      <c r="DJ193" s="105"/>
      <c r="DK193" s="105"/>
      <c r="DL193" s="105"/>
      <c r="DM193" s="105"/>
      <c r="DN193" s="105"/>
      <c r="DO193" s="105"/>
      <c r="DP193" s="105"/>
      <c r="DQ193" s="105"/>
      <c r="DR193" s="105"/>
      <c r="DS193" s="105"/>
      <c r="DT193" s="105"/>
      <c r="DU193" s="105"/>
      <c r="DV193" s="105"/>
      <c r="DW193" s="105"/>
      <c r="DX193" s="105"/>
      <c r="DY193" s="105"/>
      <c r="DZ193" s="105"/>
      <c r="EA193" s="105"/>
      <c r="EB193" s="105"/>
      <c r="EC193" s="105"/>
      <c r="ED193" s="105"/>
      <c r="EE193" s="105"/>
      <c r="EF193" s="105"/>
      <c r="EG193" s="105"/>
      <c r="EH193" s="105"/>
      <c r="EI193" s="105"/>
      <c r="EJ193" s="105"/>
      <c r="EK193" s="105"/>
      <c r="EL193" s="105"/>
      <c r="EM193" s="105"/>
      <c r="EN193" s="105"/>
      <c r="EO193" s="105"/>
      <c r="EP193" s="105"/>
      <c r="EQ193" s="105"/>
      <c r="ER193" s="105"/>
      <c r="ES193" s="105"/>
      <c r="ET193" s="105"/>
      <c r="EU193" s="105"/>
      <c r="EV193" s="105"/>
      <c r="EW193" s="105"/>
      <c r="EX193" s="105"/>
      <c r="EY193" s="105"/>
      <c r="EZ193" s="105"/>
      <c r="FA193" s="105"/>
      <c r="FB193" s="105"/>
      <c r="FC193" s="105"/>
      <c r="FD193" s="105"/>
      <c r="FE193" s="105"/>
      <c r="FF193" s="105"/>
      <c r="FG193" s="105"/>
      <c r="FH193" s="105"/>
      <c r="FI193" s="105"/>
      <c r="FJ193" s="105"/>
      <c r="FK193" s="105"/>
      <c r="FL193" s="105"/>
      <c r="FM193" s="105"/>
      <c r="FN193" s="105"/>
      <c r="FO193" s="105"/>
      <c r="FP193" s="105"/>
      <c r="FQ193" s="105"/>
      <c r="FR193" s="105"/>
      <c r="FS193" s="105"/>
      <c r="FT193" s="105"/>
      <c r="FU193" s="105"/>
      <c r="FV193" s="105"/>
      <c r="FW193" s="105"/>
      <c r="FX193" s="105"/>
      <c r="FY193" s="105"/>
      <c r="FZ193" s="105"/>
      <c r="GA193" s="105"/>
      <c r="GB193" s="105"/>
      <c r="GC193" s="105"/>
      <c r="GD193" s="105"/>
      <c r="GE193" s="105"/>
      <c r="GF193" s="105"/>
      <c r="GG193" s="105"/>
      <c r="GH193" s="105"/>
      <c r="GI193" s="105"/>
      <c r="GJ193" s="105"/>
      <c r="GK193" s="105"/>
      <c r="GL193" s="105"/>
      <c r="GM193" s="105"/>
      <c r="GN193" s="105"/>
      <c r="GO193" s="105"/>
      <c r="GP193" s="105"/>
      <c r="GQ193" s="105"/>
      <c r="GR193" s="105"/>
      <c r="GS193" s="105"/>
      <c r="GT193" s="105"/>
      <c r="GU193" s="105"/>
      <c r="GV193" s="105"/>
      <c r="GW193" s="105"/>
      <c r="GX193" s="105"/>
      <c r="GY193" s="105"/>
      <c r="GZ193" s="105"/>
      <c r="HA193" s="105"/>
      <c r="HB193" s="105"/>
      <c r="HC193" s="105"/>
      <c r="HD193" s="105"/>
      <c r="HE193" s="105"/>
      <c r="HF193" s="105"/>
      <c r="HG193" s="105"/>
      <c r="HH193" s="105"/>
      <c r="HI193" s="105"/>
      <c r="HJ193" s="105"/>
      <c r="HK193" s="105"/>
      <c r="HL193" s="105"/>
      <c r="HM193" s="105"/>
      <c r="HN193" s="105"/>
      <c r="HO193" s="105"/>
      <c r="HP193" s="105"/>
      <c r="HQ193" s="105"/>
      <c r="HR193" s="105"/>
      <c r="HS193" s="105"/>
      <c r="HT193" s="105"/>
      <c r="HU193" s="105"/>
      <c r="HV193" s="105"/>
      <c r="HW193" s="105"/>
      <c r="HX193" s="105"/>
      <c r="HY193" s="105"/>
      <c r="HZ193" s="105"/>
      <c r="IA193" s="105"/>
      <c r="IB193" s="105"/>
      <c r="IC193" s="105"/>
      <c r="ID193" s="105"/>
      <c r="IE193" s="105"/>
      <c r="IF193" s="105"/>
      <c r="IG193" s="105"/>
      <c r="IH193" s="105"/>
      <c r="II193" s="105"/>
      <c r="IJ193" s="105"/>
      <c r="IK193" s="105"/>
      <c r="IL193" s="105"/>
      <c r="IM193" s="105"/>
      <c r="IN193" s="105"/>
      <c r="IO193" s="105"/>
      <c r="IP193" s="105"/>
      <c r="IQ193" s="105"/>
      <c r="IR193" s="105"/>
      <c r="IS193" s="105"/>
      <c r="IT193" s="105"/>
      <c r="IU193" s="105"/>
      <c r="IV193" s="105"/>
      <c r="IW193" s="105"/>
      <c r="IX193" s="105"/>
      <c r="IY193" s="105"/>
      <c r="IZ193" s="105"/>
      <c r="JA193" s="105"/>
      <c r="JB193" s="105"/>
      <c r="JC193" s="105"/>
      <c r="JD193" s="105"/>
      <c r="JE193" s="105"/>
      <c r="JF193" s="105"/>
      <c r="JG193" s="105"/>
      <c r="JH193" s="105"/>
      <c r="JI193" s="105"/>
      <c r="JJ193" s="105"/>
      <c r="JK193" s="105"/>
      <c r="JL193" s="105"/>
      <c r="JM193" s="105"/>
      <c r="JN193" s="105"/>
      <c r="JO193" s="105"/>
      <c r="JP193" s="105"/>
      <c r="JQ193" s="105"/>
      <c r="JR193" s="105"/>
      <c r="JS193" s="105"/>
      <c r="JT193" s="105"/>
      <c r="JU193" s="105"/>
      <c r="JV193" s="105"/>
      <c r="JW193" s="105"/>
      <c r="JX193" s="105"/>
      <c r="JY193" s="105"/>
      <c r="JZ193" s="105"/>
      <c r="KA193" s="105"/>
      <c r="KB193" s="105"/>
      <c r="KC193" s="105"/>
      <c r="KD193" s="105"/>
      <c r="KE193" s="105"/>
      <c r="KF193" s="105"/>
      <c r="KG193" s="105"/>
      <c r="KH193" s="105"/>
      <c r="KI193" s="105"/>
      <c r="KJ193" s="105"/>
      <c r="KK193" s="105"/>
      <c r="KL193" s="105"/>
      <c r="KM193" s="105"/>
      <c r="KN193" s="105"/>
      <c r="KO193" s="105"/>
      <c r="KP193" s="105"/>
    </row>
    <row r="194" spans="19:302">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c r="CX194" s="105"/>
      <c r="CY194" s="105"/>
      <c r="CZ194" s="105"/>
      <c r="DA194" s="105"/>
      <c r="DB194" s="105"/>
      <c r="DC194" s="105"/>
      <c r="DD194" s="105"/>
      <c r="DE194" s="105"/>
      <c r="DF194" s="105"/>
      <c r="DG194" s="105"/>
      <c r="DH194" s="105"/>
      <c r="DI194" s="105"/>
      <c r="DJ194" s="105"/>
      <c r="DK194" s="105"/>
      <c r="DL194" s="105"/>
      <c r="DM194" s="105"/>
      <c r="DN194" s="105"/>
      <c r="DO194" s="105"/>
      <c r="DP194" s="105"/>
      <c r="DQ194" s="105"/>
      <c r="DR194" s="105"/>
      <c r="DS194" s="105"/>
      <c r="DT194" s="105"/>
      <c r="DU194" s="105"/>
      <c r="DV194" s="105"/>
      <c r="DW194" s="105"/>
      <c r="DX194" s="105"/>
      <c r="DY194" s="105"/>
      <c r="DZ194" s="105"/>
      <c r="EA194" s="105"/>
      <c r="EB194" s="105"/>
      <c r="EC194" s="105"/>
      <c r="ED194" s="105"/>
      <c r="EE194" s="105"/>
      <c r="EF194" s="105"/>
      <c r="EG194" s="105"/>
      <c r="EH194" s="105"/>
      <c r="EI194" s="105"/>
      <c r="EJ194" s="105"/>
      <c r="EK194" s="105"/>
      <c r="EL194" s="105"/>
      <c r="EM194" s="105"/>
      <c r="EN194" s="105"/>
      <c r="EO194" s="105"/>
      <c r="EP194" s="105"/>
      <c r="EQ194" s="105"/>
      <c r="ER194" s="105"/>
      <c r="ES194" s="105"/>
      <c r="ET194" s="105"/>
      <c r="EU194" s="105"/>
      <c r="EV194" s="105"/>
      <c r="EW194" s="105"/>
      <c r="EX194" s="105"/>
      <c r="EY194" s="105"/>
      <c r="EZ194" s="105"/>
      <c r="FA194" s="105"/>
      <c r="FB194" s="105"/>
      <c r="FC194" s="105"/>
      <c r="FD194" s="105"/>
      <c r="FE194" s="105"/>
      <c r="FF194" s="105"/>
      <c r="FG194" s="105"/>
      <c r="FH194" s="105"/>
      <c r="FI194" s="105"/>
      <c r="FJ194" s="105"/>
      <c r="FK194" s="105"/>
      <c r="FL194" s="105"/>
      <c r="FM194" s="105"/>
      <c r="FN194" s="105"/>
      <c r="FO194" s="105"/>
      <c r="FP194" s="105"/>
      <c r="FQ194" s="105"/>
      <c r="FR194" s="105"/>
      <c r="FS194" s="105"/>
      <c r="FT194" s="105"/>
      <c r="FU194" s="105"/>
      <c r="FV194" s="105"/>
      <c r="FW194" s="105"/>
      <c r="FX194" s="105"/>
      <c r="FY194" s="105"/>
      <c r="FZ194" s="105"/>
      <c r="GA194" s="105"/>
      <c r="GB194" s="105"/>
      <c r="GC194" s="105"/>
      <c r="GD194" s="105"/>
      <c r="GE194" s="105"/>
      <c r="GF194" s="105"/>
      <c r="GG194" s="105"/>
      <c r="GH194" s="105"/>
      <c r="GI194" s="105"/>
      <c r="GJ194" s="105"/>
      <c r="GK194" s="105"/>
      <c r="GL194" s="105"/>
      <c r="GM194" s="105"/>
      <c r="GN194" s="105"/>
      <c r="GO194" s="105"/>
      <c r="GP194" s="105"/>
      <c r="GQ194" s="105"/>
      <c r="GR194" s="105"/>
      <c r="GS194" s="105"/>
      <c r="GT194" s="105"/>
      <c r="GU194" s="105"/>
      <c r="GV194" s="105"/>
      <c r="GW194" s="105"/>
      <c r="GX194" s="105"/>
      <c r="GY194" s="105"/>
      <c r="GZ194" s="105"/>
      <c r="HA194" s="105"/>
      <c r="HB194" s="105"/>
      <c r="HC194" s="105"/>
      <c r="HD194" s="105"/>
      <c r="HE194" s="105"/>
      <c r="HF194" s="105"/>
      <c r="HG194" s="105"/>
      <c r="HH194" s="105"/>
      <c r="HI194" s="105"/>
      <c r="HJ194" s="105"/>
      <c r="HK194" s="105"/>
      <c r="HL194" s="105"/>
      <c r="HM194" s="105"/>
      <c r="HN194" s="105"/>
      <c r="HO194" s="105"/>
      <c r="HP194" s="105"/>
      <c r="HQ194" s="105"/>
      <c r="HR194" s="105"/>
      <c r="HS194" s="105"/>
      <c r="HT194" s="105"/>
      <c r="HU194" s="105"/>
      <c r="HV194" s="105"/>
      <c r="HW194" s="105"/>
      <c r="HX194" s="105"/>
      <c r="HY194" s="105"/>
      <c r="HZ194" s="105"/>
      <c r="IA194" s="105"/>
      <c r="IB194" s="105"/>
      <c r="IC194" s="105"/>
      <c r="ID194" s="105"/>
      <c r="IE194" s="105"/>
      <c r="IF194" s="105"/>
      <c r="IG194" s="105"/>
      <c r="IH194" s="105"/>
      <c r="II194" s="105"/>
      <c r="IJ194" s="105"/>
      <c r="IK194" s="105"/>
      <c r="IL194" s="105"/>
      <c r="IM194" s="105"/>
      <c r="IN194" s="105"/>
      <c r="IO194" s="105"/>
      <c r="IP194" s="105"/>
      <c r="IQ194" s="105"/>
      <c r="IR194" s="105"/>
      <c r="IS194" s="105"/>
      <c r="IT194" s="105"/>
      <c r="IU194" s="105"/>
      <c r="IV194" s="105"/>
      <c r="IW194" s="105"/>
      <c r="IX194" s="105"/>
      <c r="IY194" s="105"/>
      <c r="IZ194" s="105"/>
      <c r="JA194" s="105"/>
      <c r="JB194" s="105"/>
      <c r="JC194" s="105"/>
      <c r="JD194" s="105"/>
      <c r="JE194" s="105"/>
      <c r="JF194" s="105"/>
      <c r="JG194" s="105"/>
      <c r="JH194" s="105"/>
      <c r="JI194" s="105"/>
      <c r="JJ194" s="105"/>
      <c r="JK194" s="105"/>
      <c r="JL194" s="105"/>
      <c r="JM194" s="105"/>
      <c r="JN194" s="105"/>
      <c r="JO194" s="105"/>
      <c r="JP194" s="105"/>
      <c r="JQ194" s="105"/>
      <c r="JR194" s="105"/>
      <c r="JS194" s="105"/>
      <c r="JT194" s="105"/>
      <c r="JU194" s="105"/>
      <c r="JV194" s="105"/>
      <c r="JW194" s="105"/>
      <c r="JX194" s="105"/>
      <c r="JY194" s="105"/>
      <c r="JZ194" s="105"/>
      <c r="KA194" s="105"/>
      <c r="KB194" s="105"/>
      <c r="KC194" s="105"/>
      <c r="KD194" s="105"/>
      <c r="KE194" s="105"/>
      <c r="KF194" s="105"/>
      <c r="KG194" s="105"/>
      <c r="KH194" s="105"/>
      <c r="KI194" s="105"/>
      <c r="KJ194" s="105"/>
      <c r="KK194" s="105"/>
      <c r="KL194" s="105"/>
      <c r="KM194" s="105"/>
      <c r="KN194" s="105"/>
      <c r="KO194" s="105"/>
      <c r="KP194" s="105"/>
    </row>
    <row r="195" spans="19:302">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c r="CX195" s="105"/>
      <c r="CY195" s="105"/>
      <c r="CZ195" s="105"/>
      <c r="DA195" s="105"/>
      <c r="DB195" s="105"/>
      <c r="DC195" s="105"/>
      <c r="DD195" s="105"/>
      <c r="DE195" s="105"/>
      <c r="DF195" s="105"/>
      <c r="DG195" s="105"/>
      <c r="DH195" s="105"/>
      <c r="DI195" s="105"/>
      <c r="DJ195" s="105"/>
      <c r="DK195" s="105"/>
      <c r="DL195" s="105"/>
      <c r="DM195" s="105"/>
      <c r="DN195" s="105"/>
      <c r="DO195" s="105"/>
      <c r="DP195" s="105"/>
      <c r="DQ195" s="105"/>
      <c r="DR195" s="105"/>
      <c r="DS195" s="105"/>
      <c r="DT195" s="105"/>
      <c r="DU195" s="105"/>
      <c r="DV195" s="105"/>
      <c r="DW195" s="105"/>
      <c r="DX195" s="105"/>
      <c r="DY195" s="105"/>
      <c r="DZ195" s="105"/>
      <c r="EA195" s="105"/>
      <c r="EB195" s="105"/>
      <c r="EC195" s="105"/>
      <c r="ED195" s="105"/>
      <c r="EE195" s="105"/>
      <c r="EF195" s="105"/>
      <c r="EG195" s="105"/>
      <c r="EH195" s="105"/>
      <c r="EI195" s="105"/>
      <c r="EJ195" s="105"/>
      <c r="EK195" s="105"/>
      <c r="EL195" s="105"/>
      <c r="EM195" s="105"/>
      <c r="EN195" s="105"/>
      <c r="EO195" s="105"/>
      <c r="EP195" s="105"/>
      <c r="EQ195" s="105"/>
      <c r="ER195" s="105"/>
      <c r="ES195" s="105"/>
      <c r="ET195" s="105"/>
      <c r="EU195" s="105"/>
      <c r="EV195" s="105"/>
      <c r="EW195" s="105"/>
      <c r="EX195" s="105"/>
      <c r="EY195" s="105"/>
      <c r="EZ195" s="105"/>
      <c r="FA195" s="105"/>
      <c r="FB195" s="105"/>
      <c r="FC195" s="105"/>
      <c r="FD195" s="105"/>
      <c r="FE195" s="105"/>
      <c r="FF195" s="105"/>
      <c r="FG195" s="105"/>
      <c r="FH195" s="105"/>
      <c r="FI195" s="105"/>
      <c r="FJ195" s="105"/>
      <c r="FK195" s="105"/>
      <c r="FL195" s="105"/>
      <c r="FM195" s="105"/>
      <c r="FN195" s="105"/>
      <c r="FO195" s="105"/>
      <c r="FP195" s="105"/>
      <c r="FQ195" s="105"/>
      <c r="FR195" s="105"/>
      <c r="FS195" s="105"/>
      <c r="FT195" s="105"/>
      <c r="FU195" s="105"/>
      <c r="FV195" s="105"/>
      <c r="FW195" s="105"/>
      <c r="FX195" s="105"/>
      <c r="FY195" s="105"/>
      <c r="FZ195" s="105"/>
      <c r="GA195" s="105"/>
      <c r="GB195" s="105"/>
      <c r="GC195" s="105"/>
      <c r="GD195" s="105"/>
      <c r="GE195" s="105"/>
      <c r="GF195" s="105"/>
      <c r="GG195" s="105"/>
      <c r="GH195" s="105"/>
      <c r="GI195" s="105"/>
      <c r="GJ195" s="105"/>
      <c r="GK195" s="105"/>
      <c r="GL195" s="105"/>
      <c r="GM195" s="105"/>
      <c r="GN195" s="105"/>
      <c r="GO195" s="105"/>
      <c r="GP195" s="105"/>
      <c r="GQ195" s="105"/>
      <c r="GR195" s="105"/>
      <c r="GS195" s="105"/>
      <c r="GT195" s="105"/>
      <c r="GU195" s="105"/>
      <c r="GV195" s="105"/>
      <c r="GW195" s="105"/>
      <c r="GX195" s="105"/>
      <c r="GY195" s="105"/>
      <c r="GZ195" s="105"/>
      <c r="HA195" s="105"/>
      <c r="HB195" s="105"/>
      <c r="HC195" s="105"/>
      <c r="HD195" s="105"/>
      <c r="HE195" s="105"/>
      <c r="HF195" s="105"/>
      <c r="HG195" s="105"/>
      <c r="HH195" s="105"/>
      <c r="HI195" s="105"/>
      <c r="HJ195" s="105"/>
      <c r="HK195" s="105"/>
      <c r="HL195" s="105"/>
      <c r="HM195" s="105"/>
      <c r="HN195" s="105"/>
      <c r="HO195" s="105"/>
      <c r="HP195" s="105"/>
      <c r="HQ195" s="105"/>
      <c r="HR195" s="105"/>
      <c r="HS195" s="105"/>
      <c r="HT195" s="105"/>
      <c r="HU195" s="105"/>
      <c r="HV195" s="105"/>
      <c r="HW195" s="105"/>
      <c r="HX195" s="105"/>
      <c r="HY195" s="105"/>
      <c r="HZ195" s="105"/>
      <c r="IA195" s="105"/>
      <c r="IB195" s="105"/>
      <c r="IC195" s="105"/>
      <c r="ID195" s="105"/>
      <c r="IE195" s="105"/>
      <c r="IF195" s="105"/>
      <c r="IG195" s="105"/>
      <c r="IH195" s="105"/>
      <c r="II195" s="105"/>
      <c r="IJ195" s="105"/>
      <c r="IK195" s="105"/>
      <c r="IL195" s="105"/>
      <c r="IM195" s="105"/>
      <c r="IN195" s="105"/>
      <c r="IO195" s="105"/>
      <c r="IP195" s="105"/>
      <c r="IQ195" s="105"/>
      <c r="IR195" s="105"/>
      <c r="IS195" s="105"/>
      <c r="IT195" s="105"/>
      <c r="IU195" s="105"/>
      <c r="IV195" s="105"/>
      <c r="IW195" s="105"/>
      <c r="IX195" s="105"/>
      <c r="IY195" s="105"/>
      <c r="IZ195" s="105"/>
      <c r="JA195" s="105"/>
      <c r="JB195" s="105"/>
      <c r="JC195" s="105"/>
      <c r="JD195" s="105"/>
      <c r="JE195" s="105"/>
      <c r="JF195" s="105"/>
      <c r="JG195" s="105"/>
      <c r="JH195" s="105"/>
      <c r="JI195" s="105"/>
      <c r="JJ195" s="105"/>
      <c r="JK195" s="105"/>
      <c r="JL195" s="105"/>
      <c r="JM195" s="105"/>
      <c r="JN195" s="105"/>
      <c r="JO195" s="105"/>
      <c r="JP195" s="105"/>
      <c r="JQ195" s="105"/>
      <c r="JR195" s="105"/>
      <c r="JS195" s="105"/>
      <c r="JT195" s="105"/>
      <c r="JU195" s="105"/>
      <c r="JV195" s="105"/>
      <c r="JW195" s="105"/>
      <c r="JX195" s="105"/>
      <c r="JY195" s="105"/>
      <c r="JZ195" s="105"/>
      <c r="KA195" s="105"/>
      <c r="KB195" s="105"/>
      <c r="KC195" s="105"/>
      <c r="KD195" s="105"/>
      <c r="KE195" s="105"/>
      <c r="KF195" s="105"/>
      <c r="KG195" s="105"/>
      <c r="KH195" s="105"/>
      <c r="KI195" s="105"/>
      <c r="KJ195" s="105"/>
      <c r="KK195" s="105"/>
      <c r="KL195" s="105"/>
      <c r="KM195" s="105"/>
      <c r="KN195" s="105"/>
      <c r="KO195" s="105"/>
      <c r="KP195" s="105"/>
    </row>
    <row r="196" spans="19:302">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c r="CB196" s="105"/>
      <c r="CC196" s="105"/>
      <c r="CD196" s="105"/>
      <c r="CE196" s="105"/>
      <c r="CF196" s="105"/>
      <c r="CG196" s="105"/>
      <c r="CH196" s="105"/>
      <c r="CI196" s="105"/>
      <c r="CJ196" s="105"/>
      <c r="CK196" s="105"/>
      <c r="CL196" s="105"/>
      <c r="CM196" s="105"/>
      <c r="CN196" s="105"/>
      <c r="CO196" s="105"/>
      <c r="CP196" s="105"/>
      <c r="CQ196" s="105"/>
      <c r="CR196" s="105"/>
      <c r="CS196" s="105"/>
      <c r="CT196" s="105"/>
      <c r="CU196" s="105"/>
      <c r="CV196" s="105"/>
      <c r="CW196" s="105"/>
      <c r="CX196" s="105"/>
      <c r="CY196" s="105"/>
      <c r="CZ196" s="105"/>
      <c r="DA196" s="105"/>
      <c r="DB196" s="105"/>
      <c r="DC196" s="105"/>
      <c r="DD196" s="105"/>
      <c r="DE196" s="105"/>
      <c r="DF196" s="105"/>
      <c r="DG196" s="105"/>
      <c r="DH196" s="105"/>
      <c r="DI196" s="105"/>
      <c r="DJ196" s="105"/>
      <c r="DK196" s="105"/>
      <c r="DL196" s="105"/>
      <c r="DM196" s="105"/>
      <c r="DN196" s="105"/>
      <c r="DO196" s="105"/>
      <c r="DP196" s="105"/>
      <c r="DQ196" s="105"/>
      <c r="DR196" s="105"/>
      <c r="DS196" s="105"/>
      <c r="DT196" s="105"/>
      <c r="DU196" s="105"/>
      <c r="DV196" s="105"/>
      <c r="DW196" s="105"/>
      <c r="DX196" s="105"/>
      <c r="DY196" s="105"/>
      <c r="DZ196" s="105"/>
      <c r="EA196" s="105"/>
      <c r="EB196" s="105"/>
      <c r="EC196" s="105"/>
      <c r="ED196" s="105"/>
      <c r="EE196" s="105"/>
      <c r="EF196" s="105"/>
      <c r="EG196" s="105"/>
      <c r="EH196" s="105"/>
      <c r="EI196" s="105"/>
      <c r="EJ196" s="105"/>
      <c r="EK196" s="105"/>
      <c r="EL196" s="105"/>
      <c r="EM196" s="105"/>
      <c r="EN196" s="105"/>
      <c r="EO196" s="105"/>
      <c r="EP196" s="105"/>
      <c r="EQ196" s="105"/>
      <c r="ER196" s="105"/>
      <c r="ES196" s="105"/>
      <c r="ET196" s="105"/>
      <c r="EU196" s="105"/>
      <c r="EV196" s="105"/>
      <c r="EW196" s="105"/>
      <c r="EX196" s="105"/>
      <c r="EY196" s="105"/>
      <c r="EZ196" s="105"/>
      <c r="FA196" s="105"/>
      <c r="FB196" s="105"/>
      <c r="FC196" s="105"/>
      <c r="FD196" s="105"/>
      <c r="FE196" s="105"/>
      <c r="FF196" s="105"/>
      <c r="FG196" s="105"/>
      <c r="FH196" s="105"/>
      <c r="FI196" s="105"/>
      <c r="FJ196" s="105"/>
      <c r="FK196" s="105"/>
      <c r="FL196" s="105"/>
      <c r="FM196" s="105"/>
      <c r="FN196" s="105"/>
      <c r="FO196" s="105"/>
      <c r="FP196" s="105"/>
      <c r="FQ196" s="105"/>
      <c r="FR196" s="105"/>
      <c r="FS196" s="105"/>
      <c r="FT196" s="105"/>
      <c r="FU196" s="105"/>
      <c r="FV196" s="105"/>
      <c r="FW196" s="105"/>
      <c r="FX196" s="105"/>
      <c r="FY196" s="105"/>
      <c r="FZ196" s="105"/>
      <c r="GA196" s="105"/>
      <c r="GB196" s="105"/>
      <c r="GC196" s="105"/>
      <c r="GD196" s="105"/>
      <c r="GE196" s="105"/>
      <c r="GF196" s="105"/>
      <c r="GG196" s="105"/>
      <c r="GH196" s="105"/>
      <c r="GI196" s="105"/>
      <c r="GJ196" s="105"/>
      <c r="GK196" s="105"/>
      <c r="GL196" s="105"/>
      <c r="GM196" s="105"/>
      <c r="GN196" s="105"/>
      <c r="GO196" s="105"/>
      <c r="GP196" s="105"/>
      <c r="GQ196" s="105"/>
      <c r="GR196" s="105"/>
      <c r="GS196" s="105"/>
      <c r="GT196" s="105"/>
      <c r="GU196" s="105"/>
      <c r="GV196" s="105"/>
      <c r="GW196" s="105"/>
      <c r="GX196" s="105"/>
      <c r="GY196" s="105"/>
      <c r="GZ196" s="105"/>
      <c r="HA196" s="105"/>
      <c r="HB196" s="105"/>
      <c r="HC196" s="105"/>
      <c r="HD196" s="105"/>
      <c r="HE196" s="105"/>
      <c r="HF196" s="105"/>
      <c r="HG196" s="105"/>
      <c r="HH196" s="105"/>
      <c r="HI196" s="105"/>
      <c r="HJ196" s="105"/>
      <c r="HK196" s="105"/>
      <c r="HL196" s="105"/>
      <c r="HM196" s="105"/>
      <c r="HN196" s="105"/>
      <c r="HO196" s="105"/>
      <c r="HP196" s="105"/>
      <c r="HQ196" s="105"/>
      <c r="HR196" s="105"/>
      <c r="HS196" s="105"/>
      <c r="HT196" s="105"/>
      <c r="HU196" s="105"/>
      <c r="HV196" s="105"/>
      <c r="HW196" s="105"/>
      <c r="HX196" s="105"/>
      <c r="HY196" s="105"/>
      <c r="HZ196" s="105"/>
      <c r="IA196" s="105"/>
      <c r="IB196" s="105"/>
      <c r="IC196" s="105"/>
      <c r="ID196" s="105"/>
      <c r="IE196" s="105"/>
      <c r="IF196" s="105"/>
      <c r="IG196" s="105"/>
      <c r="IH196" s="105"/>
      <c r="II196" s="105"/>
      <c r="IJ196" s="105"/>
      <c r="IK196" s="105"/>
      <c r="IL196" s="105"/>
      <c r="IM196" s="105"/>
      <c r="IN196" s="105"/>
      <c r="IO196" s="105"/>
      <c r="IP196" s="105"/>
      <c r="IQ196" s="105"/>
      <c r="IR196" s="105"/>
      <c r="IS196" s="105"/>
      <c r="IT196" s="105"/>
      <c r="IU196" s="105"/>
      <c r="IV196" s="105"/>
      <c r="IW196" s="105"/>
      <c r="IX196" s="105"/>
      <c r="IY196" s="105"/>
      <c r="IZ196" s="105"/>
      <c r="JA196" s="105"/>
      <c r="JB196" s="105"/>
      <c r="JC196" s="105"/>
      <c r="JD196" s="105"/>
      <c r="JE196" s="105"/>
      <c r="JF196" s="105"/>
      <c r="JG196" s="105"/>
      <c r="JH196" s="105"/>
      <c r="JI196" s="105"/>
      <c r="JJ196" s="105"/>
      <c r="JK196" s="105"/>
      <c r="JL196" s="105"/>
      <c r="JM196" s="105"/>
      <c r="JN196" s="105"/>
      <c r="JO196" s="105"/>
      <c r="JP196" s="105"/>
      <c r="JQ196" s="105"/>
      <c r="JR196" s="105"/>
      <c r="JS196" s="105"/>
      <c r="JT196" s="105"/>
      <c r="JU196" s="105"/>
      <c r="JV196" s="105"/>
      <c r="JW196" s="105"/>
      <c r="JX196" s="105"/>
      <c r="JY196" s="105"/>
      <c r="JZ196" s="105"/>
      <c r="KA196" s="105"/>
      <c r="KB196" s="105"/>
      <c r="KC196" s="105"/>
      <c r="KD196" s="105"/>
      <c r="KE196" s="105"/>
      <c r="KF196" s="105"/>
      <c r="KG196" s="105"/>
      <c r="KH196" s="105"/>
      <c r="KI196" s="105"/>
      <c r="KJ196" s="105"/>
      <c r="KK196" s="105"/>
      <c r="KL196" s="105"/>
      <c r="KM196" s="105"/>
      <c r="KN196" s="105"/>
      <c r="KO196" s="105"/>
      <c r="KP196" s="105"/>
    </row>
    <row r="197" spans="19:302">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c r="CB197" s="105"/>
      <c r="CC197" s="105"/>
      <c r="CD197" s="105"/>
      <c r="CE197" s="105"/>
      <c r="CF197" s="105"/>
      <c r="CG197" s="105"/>
      <c r="CH197" s="105"/>
      <c r="CI197" s="105"/>
      <c r="CJ197" s="105"/>
      <c r="CK197" s="105"/>
      <c r="CL197" s="105"/>
      <c r="CM197" s="105"/>
      <c r="CN197" s="105"/>
      <c r="CO197" s="105"/>
      <c r="CP197" s="105"/>
      <c r="CQ197" s="105"/>
      <c r="CR197" s="105"/>
      <c r="CS197" s="105"/>
      <c r="CT197" s="105"/>
      <c r="CU197" s="105"/>
      <c r="CV197" s="105"/>
      <c r="CW197" s="105"/>
      <c r="CX197" s="105"/>
      <c r="CY197" s="105"/>
      <c r="CZ197" s="105"/>
      <c r="DA197" s="105"/>
      <c r="DB197" s="105"/>
      <c r="DC197" s="105"/>
      <c r="DD197" s="105"/>
      <c r="DE197" s="105"/>
      <c r="DF197" s="105"/>
      <c r="DG197" s="105"/>
      <c r="DH197" s="105"/>
      <c r="DI197" s="105"/>
      <c r="DJ197" s="105"/>
      <c r="DK197" s="105"/>
      <c r="DL197" s="105"/>
      <c r="DM197" s="105"/>
      <c r="DN197" s="105"/>
      <c r="DO197" s="105"/>
      <c r="DP197" s="105"/>
      <c r="DQ197" s="105"/>
      <c r="DR197" s="105"/>
      <c r="DS197" s="105"/>
      <c r="DT197" s="105"/>
      <c r="DU197" s="105"/>
      <c r="DV197" s="105"/>
      <c r="DW197" s="105"/>
      <c r="DX197" s="105"/>
      <c r="DY197" s="105"/>
      <c r="DZ197" s="105"/>
      <c r="EA197" s="105"/>
      <c r="EB197" s="105"/>
      <c r="EC197" s="105"/>
      <c r="ED197" s="105"/>
      <c r="EE197" s="105"/>
      <c r="EF197" s="105"/>
      <c r="EG197" s="105"/>
      <c r="EH197" s="105"/>
      <c r="EI197" s="105"/>
      <c r="EJ197" s="105"/>
      <c r="EK197" s="105"/>
      <c r="EL197" s="105"/>
      <c r="EM197" s="105"/>
      <c r="EN197" s="105"/>
      <c r="EO197" s="105"/>
      <c r="EP197" s="105"/>
      <c r="EQ197" s="105"/>
      <c r="ER197" s="105"/>
      <c r="ES197" s="105"/>
      <c r="ET197" s="105"/>
      <c r="EU197" s="105"/>
      <c r="EV197" s="105"/>
      <c r="EW197" s="105"/>
      <c r="EX197" s="105"/>
      <c r="EY197" s="105"/>
      <c r="EZ197" s="105"/>
      <c r="FA197" s="105"/>
      <c r="FB197" s="105"/>
      <c r="FC197" s="105"/>
      <c r="FD197" s="105"/>
      <c r="FE197" s="105"/>
      <c r="FF197" s="105"/>
      <c r="FG197" s="105"/>
      <c r="FH197" s="105"/>
      <c r="FI197" s="105"/>
      <c r="FJ197" s="105"/>
      <c r="FK197" s="105"/>
      <c r="FL197" s="105"/>
      <c r="FM197" s="105"/>
      <c r="FN197" s="105"/>
      <c r="FO197" s="105"/>
      <c r="FP197" s="105"/>
      <c r="FQ197" s="105"/>
      <c r="FR197" s="105"/>
      <c r="FS197" s="105"/>
      <c r="FT197" s="105"/>
      <c r="FU197" s="105"/>
      <c r="FV197" s="105"/>
      <c r="FW197" s="105"/>
      <c r="FX197" s="105"/>
      <c r="FY197" s="105"/>
      <c r="FZ197" s="105"/>
      <c r="GA197" s="105"/>
      <c r="GB197" s="105"/>
      <c r="GC197" s="105"/>
      <c r="GD197" s="105"/>
      <c r="GE197" s="105"/>
      <c r="GF197" s="105"/>
      <c r="GG197" s="105"/>
      <c r="GH197" s="105"/>
      <c r="GI197" s="105"/>
      <c r="GJ197" s="105"/>
      <c r="GK197" s="105"/>
      <c r="GL197" s="105"/>
      <c r="GM197" s="105"/>
      <c r="GN197" s="105"/>
      <c r="GO197" s="105"/>
      <c r="GP197" s="105"/>
      <c r="GQ197" s="105"/>
      <c r="GR197" s="105"/>
      <c r="GS197" s="105"/>
      <c r="GT197" s="105"/>
      <c r="GU197" s="105"/>
      <c r="GV197" s="105"/>
      <c r="GW197" s="105"/>
      <c r="GX197" s="105"/>
      <c r="GY197" s="105"/>
      <c r="GZ197" s="105"/>
      <c r="HA197" s="105"/>
      <c r="HB197" s="105"/>
      <c r="HC197" s="105"/>
      <c r="HD197" s="105"/>
      <c r="HE197" s="105"/>
      <c r="HF197" s="105"/>
      <c r="HG197" s="105"/>
      <c r="HH197" s="105"/>
      <c r="HI197" s="105"/>
      <c r="HJ197" s="105"/>
      <c r="HK197" s="105"/>
      <c r="HL197" s="105"/>
      <c r="HM197" s="105"/>
      <c r="HN197" s="105"/>
      <c r="HO197" s="105"/>
      <c r="HP197" s="105"/>
      <c r="HQ197" s="105"/>
      <c r="HR197" s="105"/>
      <c r="HS197" s="105"/>
      <c r="HT197" s="105"/>
      <c r="HU197" s="105"/>
      <c r="HV197" s="105"/>
      <c r="HW197" s="105"/>
      <c r="HX197" s="105"/>
      <c r="HY197" s="105"/>
      <c r="HZ197" s="105"/>
      <c r="IA197" s="105"/>
      <c r="IB197" s="105"/>
      <c r="IC197" s="105"/>
      <c r="ID197" s="105"/>
      <c r="IE197" s="105"/>
      <c r="IF197" s="105"/>
      <c r="IG197" s="105"/>
      <c r="IH197" s="105"/>
      <c r="II197" s="105"/>
      <c r="IJ197" s="105"/>
      <c r="IK197" s="105"/>
      <c r="IL197" s="105"/>
      <c r="IM197" s="105"/>
      <c r="IN197" s="105"/>
      <c r="IO197" s="105"/>
      <c r="IP197" s="105"/>
      <c r="IQ197" s="105"/>
      <c r="IR197" s="105"/>
      <c r="IS197" s="105"/>
      <c r="IT197" s="105"/>
      <c r="IU197" s="105"/>
      <c r="IV197" s="105"/>
      <c r="IW197" s="105"/>
      <c r="IX197" s="105"/>
      <c r="IY197" s="105"/>
      <c r="IZ197" s="105"/>
      <c r="JA197" s="105"/>
      <c r="JB197" s="105"/>
      <c r="JC197" s="105"/>
      <c r="JD197" s="105"/>
      <c r="JE197" s="105"/>
      <c r="JF197" s="105"/>
      <c r="JG197" s="105"/>
      <c r="JH197" s="105"/>
      <c r="JI197" s="105"/>
      <c r="JJ197" s="105"/>
      <c r="JK197" s="105"/>
      <c r="JL197" s="105"/>
      <c r="JM197" s="105"/>
      <c r="JN197" s="105"/>
      <c r="JO197" s="105"/>
      <c r="JP197" s="105"/>
      <c r="JQ197" s="105"/>
      <c r="JR197" s="105"/>
      <c r="JS197" s="105"/>
      <c r="JT197" s="105"/>
      <c r="JU197" s="105"/>
      <c r="JV197" s="105"/>
      <c r="JW197" s="105"/>
      <c r="JX197" s="105"/>
      <c r="JY197" s="105"/>
      <c r="JZ197" s="105"/>
      <c r="KA197" s="105"/>
      <c r="KB197" s="105"/>
      <c r="KC197" s="105"/>
      <c r="KD197" s="105"/>
      <c r="KE197" s="105"/>
      <c r="KF197" s="105"/>
      <c r="KG197" s="105"/>
      <c r="KH197" s="105"/>
      <c r="KI197" s="105"/>
      <c r="KJ197" s="105"/>
      <c r="KK197" s="105"/>
      <c r="KL197" s="105"/>
      <c r="KM197" s="105"/>
      <c r="KN197" s="105"/>
      <c r="KO197" s="105"/>
      <c r="KP197" s="105"/>
    </row>
    <row r="198" spans="19:302">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c r="CB198" s="105"/>
      <c r="CC198" s="105"/>
      <c r="CD198" s="105"/>
      <c r="CE198" s="105"/>
      <c r="CF198" s="105"/>
      <c r="CG198" s="105"/>
      <c r="CH198" s="105"/>
      <c r="CI198" s="105"/>
      <c r="CJ198" s="105"/>
      <c r="CK198" s="105"/>
      <c r="CL198" s="105"/>
      <c r="CM198" s="105"/>
      <c r="CN198" s="105"/>
      <c r="CO198" s="105"/>
      <c r="CP198" s="105"/>
      <c r="CQ198" s="105"/>
      <c r="CR198" s="105"/>
      <c r="CS198" s="105"/>
      <c r="CT198" s="105"/>
      <c r="CU198" s="105"/>
      <c r="CV198" s="105"/>
      <c r="CW198" s="105"/>
      <c r="CX198" s="105"/>
      <c r="CY198" s="105"/>
      <c r="CZ198" s="105"/>
      <c r="DA198" s="105"/>
      <c r="DB198" s="105"/>
      <c r="DC198" s="105"/>
      <c r="DD198" s="105"/>
      <c r="DE198" s="105"/>
      <c r="DF198" s="105"/>
      <c r="DG198" s="105"/>
      <c r="DH198" s="105"/>
      <c r="DI198" s="105"/>
      <c r="DJ198" s="105"/>
      <c r="DK198" s="105"/>
      <c r="DL198" s="105"/>
      <c r="DM198" s="105"/>
      <c r="DN198" s="105"/>
      <c r="DO198" s="105"/>
      <c r="DP198" s="105"/>
      <c r="DQ198" s="105"/>
      <c r="DR198" s="105"/>
      <c r="DS198" s="105"/>
      <c r="DT198" s="105"/>
      <c r="DU198" s="105"/>
      <c r="DV198" s="105"/>
      <c r="DW198" s="105"/>
      <c r="DX198" s="105"/>
      <c r="DY198" s="105"/>
      <c r="DZ198" s="105"/>
      <c r="EA198" s="105"/>
      <c r="EB198" s="105"/>
      <c r="EC198" s="105"/>
      <c r="ED198" s="105"/>
      <c r="EE198" s="105"/>
      <c r="EF198" s="105"/>
      <c r="EG198" s="105"/>
      <c r="EH198" s="105"/>
      <c r="EI198" s="105"/>
      <c r="EJ198" s="105"/>
      <c r="EK198" s="105"/>
      <c r="EL198" s="105"/>
      <c r="EM198" s="105"/>
      <c r="EN198" s="105"/>
      <c r="EO198" s="105"/>
      <c r="EP198" s="105"/>
      <c r="EQ198" s="105"/>
      <c r="ER198" s="105"/>
      <c r="ES198" s="105"/>
      <c r="ET198" s="105"/>
      <c r="EU198" s="105"/>
      <c r="EV198" s="105"/>
      <c r="EW198" s="105"/>
      <c r="EX198" s="105"/>
      <c r="EY198" s="105"/>
      <c r="EZ198" s="105"/>
      <c r="FA198" s="105"/>
      <c r="FB198" s="105"/>
      <c r="FC198" s="105"/>
      <c r="FD198" s="105"/>
      <c r="FE198" s="105"/>
      <c r="FF198" s="105"/>
      <c r="FG198" s="105"/>
      <c r="FH198" s="105"/>
      <c r="FI198" s="105"/>
      <c r="FJ198" s="105"/>
      <c r="FK198" s="105"/>
      <c r="FL198" s="105"/>
      <c r="FM198" s="105"/>
      <c r="FN198" s="105"/>
      <c r="FO198" s="105"/>
      <c r="FP198" s="105"/>
      <c r="FQ198" s="105"/>
      <c r="FR198" s="105"/>
      <c r="FS198" s="105"/>
      <c r="FT198" s="105"/>
      <c r="FU198" s="105"/>
      <c r="FV198" s="105"/>
      <c r="FW198" s="105"/>
      <c r="FX198" s="105"/>
      <c r="FY198" s="105"/>
      <c r="FZ198" s="105"/>
      <c r="GA198" s="105"/>
      <c r="GB198" s="105"/>
      <c r="GC198" s="105"/>
      <c r="GD198" s="105"/>
      <c r="GE198" s="105"/>
      <c r="GF198" s="105"/>
      <c r="GG198" s="105"/>
      <c r="GH198" s="105"/>
      <c r="GI198" s="105"/>
      <c r="GJ198" s="105"/>
      <c r="GK198" s="105"/>
      <c r="GL198" s="105"/>
      <c r="GM198" s="105"/>
      <c r="GN198" s="105"/>
      <c r="GO198" s="105"/>
      <c r="GP198" s="105"/>
      <c r="GQ198" s="105"/>
      <c r="GR198" s="105"/>
      <c r="GS198" s="105"/>
      <c r="GT198" s="105"/>
      <c r="GU198" s="105"/>
      <c r="GV198" s="105"/>
      <c r="GW198" s="105"/>
      <c r="GX198" s="105"/>
      <c r="GY198" s="105"/>
      <c r="GZ198" s="105"/>
      <c r="HA198" s="105"/>
      <c r="HB198" s="105"/>
      <c r="HC198" s="105"/>
      <c r="HD198" s="105"/>
      <c r="HE198" s="105"/>
      <c r="HF198" s="105"/>
      <c r="HG198" s="105"/>
      <c r="HH198" s="105"/>
      <c r="HI198" s="105"/>
      <c r="HJ198" s="105"/>
      <c r="HK198" s="105"/>
      <c r="HL198" s="105"/>
      <c r="HM198" s="105"/>
      <c r="HN198" s="105"/>
      <c r="HO198" s="105"/>
      <c r="HP198" s="105"/>
      <c r="HQ198" s="105"/>
      <c r="HR198" s="105"/>
      <c r="HS198" s="105"/>
      <c r="HT198" s="105"/>
      <c r="HU198" s="105"/>
      <c r="HV198" s="105"/>
      <c r="HW198" s="105"/>
      <c r="HX198" s="105"/>
      <c r="HY198" s="105"/>
      <c r="HZ198" s="105"/>
      <c r="IA198" s="105"/>
      <c r="IB198" s="105"/>
      <c r="IC198" s="105"/>
      <c r="ID198" s="105"/>
      <c r="IE198" s="105"/>
      <c r="IF198" s="105"/>
      <c r="IG198" s="105"/>
      <c r="IH198" s="105"/>
      <c r="II198" s="105"/>
      <c r="IJ198" s="105"/>
      <c r="IK198" s="105"/>
      <c r="IL198" s="105"/>
      <c r="IM198" s="105"/>
      <c r="IN198" s="105"/>
      <c r="IO198" s="105"/>
      <c r="IP198" s="105"/>
      <c r="IQ198" s="105"/>
      <c r="IR198" s="105"/>
      <c r="IS198" s="105"/>
      <c r="IT198" s="105"/>
      <c r="IU198" s="105"/>
      <c r="IV198" s="105"/>
      <c r="IW198" s="105"/>
      <c r="IX198" s="105"/>
      <c r="IY198" s="105"/>
      <c r="IZ198" s="105"/>
      <c r="JA198" s="105"/>
      <c r="JB198" s="105"/>
      <c r="JC198" s="105"/>
      <c r="JD198" s="105"/>
      <c r="JE198" s="105"/>
      <c r="JF198" s="105"/>
      <c r="JG198" s="105"/>
      <c r="JH198" s="105"/>
      <c r="JI198" s="105"/>
      <c r="JJ198" s="105"/>
      <c r="JK198" s="105"/>
      <c r="JL198" s="105"/>
      <c r="JM198" s="105"/>
      <c r="JN198" s="105"/>
      <c r="JO198" s="105"/>
      <c r="JP198" s="105"/>
      <c r="JQ198" s="105"/>
      <c r="JR198" s="105"/>
      <c r="JS198" s="105"/>
      <c r="JT198" s="105"/>
      <c r="JU198" s="105"/>
      <c r="JV198" s="105"/>
      <c r="JW198" s="105"/>
      <c r="JX198" s="105"/>
      <c r="JY198" s="105"/>
      <c r="JZ198" s="105"/>
      <c r="KA198" s="105"/>
      <c r="KB198" s="105"/>
      <c r="KC198" s="105"/>
      <c r="KD198" s="105"/>
      <c r="KE198" s="105"/>
      <c r="KF198" s="105"/>
      <c r="KG198" s="105"/>
      <c r="KH198" s="105"/>
      <c r="KI198" s="105"/>
      <c r="KJ198" s="105"/>
      <c r="KK198" s="105"/>
      <c r="KL198" s="105"/>
      <c r="KM198" s="105"/>
      <c r="KN198" s="105"/>
      <c r="KO198" s="105"/>
      <c r="KP198" s="105"/>
    </row>
    <row r="199" spans="19:302">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c r="CB199" s="105"/>
      <c r="CC199" s="105"/>
      <c r="CD199" s="105"/>
      <c r="CE199" s="105"/>
      <c r="CF199" s="105"/>
      <c r="CG199" s="105"/>
      <c r="CH199" s="105"/>
      <c r="CI199" s="105"/>
      <c r="CJ199" s="105"/>
      <c r="CK199" s="105"/>
      <c r="CL199" s="105"/>
      <c r="CM199" s="105"/>
      <c r="CN199" s="105"/>
      <c r="CO199" s="105"/>
      <c r="CP199" s="105"/>
      <c r="CQ199" s="105"/>
      <c r="CR199" s="105"/>
      <c r="CS199" s="105"/>
      <c r="CT199" s="105"/>
      <c r="CU199" s="105"/>
      <c r="CV199" s="105"/>
      <c r="CW199" s="105"/>
      <c r="CX199" s="105"/>
      <c r="CY199" s="105"/>
      <c r="CZ199" s="105"/>
      <c r="DA199" s="105"/>
      <c r="DB199" s="105"/>
      <c r="DC199" s="105"/>
      <c r="DD199" s="105"/>
      <c r="DE199" s="105"/>
      <c r="DF199" s="105"/>
      <c r="DG199" s="105"/>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c r="GF199" s="105"/>
      <c r="GG199" s="105"/>
      <c r="GH199" s="105"/>
      <c r="GI199" s="105"/>
      <c r="GJ199" s="105"/>
      <c r="GK199" s="105"/>
      <c r="GL199" s="105"/>
      <c r="GM199" s="105"/>
      <c r="GN199" s="105"/>
      <c r="GO199" s="105"/>
      <c r="GP199" s="105"/>
      <c r="GQ199" s="105"/>
      <c r="GR199" s="105"/>
      <c r="GS199" s="105"/>
      <c r="GT199" s="105"/>
      <c r="GU199" s="105"/>
      <c r="GV199" s="105"/>
      <c r="GW199" s="105"/>
      <c r="GX199" s="105"/>
      <c r="GY199" s="105"/>
      <c r="GZ199" s="105"/>
      <c r="HA199" s="105"/>
      <c r="HB199" s="105"/>
      <c r="HC199" s="105"/>
      <c r="HD199" s="105"/>
      <c r="HE199" s="105"/>
      <c r="HF199" s="105"/>
      <c r="HG199" s="105"/>
      <c r="HH199" s="105"/>
      <c r="HI199" s="105"/>
      <c r="HJ199" s="105"/>
      <c r="HK199" s="105"/>
      <c r="HL199" s="105"/>
      <c r="HM199" s="105"/>
      <c r="HN199" s="105"/>
      <c r="HO199" s="105"/>
      <c r="HP199" s="105"/>
      <c r="HQ199" s="105"/>
      <c r="HR199" s="105"/>
      <c r="HS199" s="105"/>
      <c r="HT199" s="105"/>
      <c r="HU199" s="105"/>
      <c r="HV199" s="105"/>
      <c r="HW199" s="105"/>
      <c r="HX199" s="105"/>
      <c r="HY199" s="105"/>
      <c r="HZ199" s="105"/>
      <c r="IA199" s="105"/>
      <c r="IB199" s="105"/>
      <c r="IC199" s="105"/>
      <c r="ID199" s="105"/>
      <c r="IE199" s="105"/>
      <c r="IF199" s="105"/>
      <c r="IG199" s="105"/>
      <c r="IH199" s="105"/>
      <c r="II199" s="105"/>
      <c r="IJ199" s="105"/>
      <c r="IK199" s="105"/>
      <c r="IL199" s="105"/>
      <c r="IM199" s="105"/>
      <c r="IN199" s="105"/>
      <c r="IO199" s="105"/>
      <c r="IP199" s="105"/>
      <c r="IQ199" s="105"/>
      <c r="IR199" s="105"/>
      <c r="IS199" s="105"/>
      <c r="IT199" s="105"/>
      <c r="IU199" s="105"/>
      <c r="IV199" s="105"/>
      <c r="IW199" s="105"/>
      <c r="IX199" s="105"/>
      <c r="IY199" s="105"/>
      <c r="IZ199" s="105"/>
      <c r="JA199" s="105"/>
      <c r="JB199" s="105"/>
      <c r="JC199" s="105"/>
      <c r="JD199" s="105"/>
      <c r="JE199" s="105"/>
      <c r="JF199" s="105"/>
      <c r="JG199" s="105"/>
      <c r="JH199" s="105"/>
      <c r="JI199" s="105"/>
      <c r="JJ199" s="105"/>
      <c r="JK199" s="105"/>
      <c r="JL199" s="105"/>
      <c r="JM199" s="105"/>
      <c r="JN199" s="105"/>
      <c r="JO199" s="105"/>
      <c r="JP199" s="105"/>
      <c r="JQ199" s="105"/>
      <c r="JR199" s="105"/>
      <c r="JS199" s="105"/>
      <c r="JT199" s="105"/>
      <c r="JU199" s="105"/>
      <c r="JV199" s="105"/>
      <c r="JW199" s="105"/>
      <c r="JX199" s="105"/>
      <c r="JY199" s="105"/>
      <c r="JZ199" s="105"/>
      <c r="KA199" s="105"/>
      <c r="KB199" s="105"/>
      <c r="KC199" s="105"/>
      <c r="KD199" s="105"/>
      <c r="KE199" s="105"/>
      <c r="KF199" s="105"/>
      <c r="KG199" s="105"/>
      <c r="KH199" s="105"/>
      <c r="KI199" s="105"/>
      <c r="KJ199" s="105"/>
      <c r="KK199" s="105"/>
      <c r="KL199" s="105"/>
      <c r="KM199" s="105"/>
      <c r="KN199" s="105"/>
      <c r="KO199" s="105"/>
      <c r="KP199" s="105"/>
    </row>
    <row r="200" spans="19:302">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c r="CB200" s="105"/>
      <c r="CC200" s="105"/>
      <c r="CD200" s="105"/>
      <c r="CE200" s="105"/>
      <c r="CF200" s="105"/>
      <c r="CG200" s="105"/>
      <c r="CH200" s="105"/>
      <c r="CI200" s="105"/>
      <c r="CJ200" s="105"/>
      <c r="CK200" s="105"/>
      <c r="CL200" s="105"/>
      <c r="CM200" s="105"/>
      <c r="CN200" s="105"/>
      <c r="CO200" s="105"/>
      <c r="CP200" s="105"/>
      <c r="CQ200" s="105"/>
      <c r="CR200" s="105"/>
      <c r="CS200" s="105"/>
      <c r="CT200" s="105"/>
      <c r="CU200" s="105"/>
      <c r="CV200" s="105"/>
      <c r="CW200" s="105"/>
      <c r="CX200" s="105"/>
      <c r="CY200" s="105"/>
      <c r="CZ200" s="105"/>
      <c r="DA200" s="105"/>
      <c r="DB200" s="105"/>
      <c r="DC200" s="105"/>
      <c r="DD200" s="105"/>
      <c r="DE200" s="105"/>
      <c r="DF200" s="105"/>
      <c r="DG200" s="105"/>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c r="GF200" s="105"/>
      <c r="GG200" s="105"/>
      <c r="GH200" s="105"/>
      <c r="GI200" s="105"/>
      <c r="GJ200" s="105"/>
      <c r="GK200" s="105"/>
      <c r="GL200" s="105"/>
      <c r="GM200" s="105"/>
      <c r="GN200" s="105"/>
      <c r="GO200" s="105"/>
      <c r="GP200" s="105"/>
      <c r="GQ200" s="105"/>
      <c r="GR200" s="105"/>
      <c r="GS200" s="105"/>
      <c r="GT200" s="105"/>
      <c r="GU200" s="105"/>
      <c r="GV200" s="105"/>
      <c r="GW200" s="105"/>
      <c r="GX200" s="105"/>
      <c r="GY200" s="105"/>
      <c r="GZ200" s="105"/>
      <c r="HA200" s="105"/>
      <c r="HB200" s="105"/>
      <c r="HC200" s="105"/>
      <c r="HD200" s="105"/>
      <c r="HE200" s="105"/>
      <c r="HF200" s="105"/>
      <c r="HG200" s="105"/>
      <c r="HH200" s="105"/>
      <c r="HI200" s="105"/>
      <c r="HJ200" s="105"/>
      <c r="HK200" s="105"/>
      <c r="HL200" s="105"/>
      <c r="HM200" s="105"/>
      <c r="HN200" s="105"/>
      <c r="HO200" s="105"/>
      <c r="HP200" s="105"/>
      <c r="HQ200" s="105"/>
      <c r="HR200" s="105"/>
      <c r="HS200" s="105"/>
      <c r="HT200" s="105"/>
      <c r="HU200" s="105"/>
      <c r="HV200" s="105"/>
      <c r="HW200" s="105"/>
      <c r="HX200" s="105"/>
      <c r="HY200" s="105"/>
      <c r="HZ200" s="105"/>
      <c r="IA200" s="105"/>
      <c r="IB200" s="105"/>
      <c r="IC200" s="105"/>
      <c r="ID200" s="105"/>
      <c r="IE200" s="105"/>
      <c r="IF200" s="105"/>
      <c r="IG200" s="105"/>
      <c r="IH200" s="105"/>
      <c r="II200" s="105"/>
      <c r="IJ200" s="105"/>
      <c r="IK200" s="105"/>
      <c r="IL200" s="105"/>
      <c r="IM200" s="105"/>
      <c r="IN200" s="105"/>
      <c r="IO200" s="105"/>
      <c r="IP200" s="105"/>
      <c r="IQ200" s="105"/>
      <c r="IR200" s="105"/>
      <c r="IS200" s="105"/>
      <c r="IT200" s="105"/>
      <c r="IU200" s="105"/>
      <c r="IV200" s="105"/>
      <c r="IW200" s="105"/>
      <c r="IX200" s="105"/>
      <c r="IY200" s="105"/>
      <c r="IZ200" s="105"/>
      <c r="JA200" s="105"/>
      <c r="JB200" s="105"/>
      <c r="JC200" s="105"/>
      <c r="JD200" s="105"/>
      <c r="JE200" s="105"/>
      <c r="JF200" s="105"/>
      <c r="JG200" s="105"/>
      <c r="JH200" s="105"/>
      <c r="JI200" s="105"/>
      <c r="JJ200" s="105"/>
      <c r="JK200" s="105"/>
      <c r="JL200" s="105"/>
      <c r="JM200" s="105"/>
      <c r="JN200" s="105"/>
      <c r="JO200" s="105"/>
      <c r="JP200" s="105"/>
      <c r="JQ200" s="105"/>
      <c r="JR200" s="105"/>
      <c r="JS200" s="105"/>
      <c r="JT200" s="105"/>
      <c r="JU200" s="105"/>
      <c r="JV200" s="105"/>
      <c r="JW200" s="105"/>
      <c r="JX200" s="105"/>
      <c r="JY200" s="105"/>
      <c r="JZ200" s="105"/>
      <c r="KA200" s="105"/>
      <c r="KB200" s="105"/>
      <c r="KC200" s="105"/>
      <c r="KD200" s="105"/>
      <c r="KE200" s="105"/>
      <c r="KF200" s="105"/>
      <c r="KG200" s="105"/>
      <c r="KH200" s="105"/>
      <c r="KI200" s="105"/>
      <c r="KJ200" s="105"/>
      <c r="KK200" s="105"/>
      <c r="KL200" s="105"/>
      <c r="KM200" s="105"/>
      <c r="KN200" s="105"/>
      <c r="KO200" s="105"/>
      <c r="KP200" s="105"/>
    </row>
    <row r="201" spans="19:302">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c r="CX201" s="105"/>
      <c r="CY201" s="105"/>
      <c r="CZ201" s="105"/>
      <c r="DA201" s="105"/>
      <c r="DB201" s="105"/>
      <c r="DC201" s="105"/>
      <c r="DD201" s="105"/>
      <c r="DE201" s="105"/>
      <c r="DF201" s="105"/>
      <c r="DG201" s="105"/>
      <c r="DH201" s="105"/>
      <c r="DI201" s="105"/>
      <c r="DJ201" s="105"/>
      <c r="DK201" s="105"/>
      <c r="DL201" s="105"/>
      <c r="DM201" s="105"/>
      <c r="DN201" s="105"/>
      <c r="DO201" s="105"/>
      <c r="DP201" s="105"/>
      <c r="DQ201" s="105"/>
      <c r="DR201" s="105"/>
      <c r="DS201" s="105"/>
      <c r="DT201" s="105"/>
      <c r="DU201" s="105"/>
      <c r="DV201" s="105"/>
      <c r="DW201" s="105"/>
      <c r="DX201" s="105"/>
      <c r="DY201" s="105"/>
      <c r="DZ201" s="105"/>
      <c r="EA201" s="105"/>
      <c r="EB201" s="105"/>
      <c r="EC201" s="105"/>
      <c r="ED201" s="105"/>
      <c r="EE201" s="105"/>
      <c r="EF201" s="105"/>
      <c r="EG201" s="105"/>
      <c r="EH201" s="105"/>
      <c r="EI201" s="105"/>
      <c r="EJ201" s="105"/>
      <c r="EK201" s="105"/>
      <c r="EL201" s="105"/>
      <c r="EM201" s="105"/>
      <c r="EN201" s="105"/>
      <c r="EO201" s="105"/>
      <c r="EP201" s="105"/>
      <c r="EQ201" s="105"/>
      <c r="ER201" s="105"/>
      <c r="ES201" s="105"/>
      <c r="ET201" s="105"/>
      <c r="EU201" s="105"/>
      <c r="EV201" s="105"/>
      <c r="EW201" s="105"/>
      <c r="EX201" s="105"/>
      <c r="EY201" s="105"/>
      <c r="EZ201" s="105"/>
      <c r="FA201" s="105"/>
      <c r="FB201" s="105"/>
      <c r="FC201" s="105"/>
      <c r="FD201" s="105"/>
      <c r="FE201" s="105"/>
      <c r="FF201" s="105"/>
      <c r="FG201" s="105"/>
      <c r="FH201" s="105"/>
      <c r="FI201" s="105"/>
      <c r="FJ201" s="105"/>
      <c r="FK201" s="105"/>
      <c r="FL201" s="105"/>
      <c r="FM201" s="105"/>
      <c r="FN201" s="105"/>
      <c r="FO201" s="105"/>
      <c r="FP201" s="105"/>
      <c r="FQ201" s="105"/>
      <c r="FR201" s="105"/>
      <c r="FS201" s="105"/>
      <c r="FT201" s="105"/>
      <c r="FU201" s="105"/>
      <c r="FV201" s="105"/>
      <c r="FW201" s="105"/>
      <c r="FX201" s="105"/>
      <c r="FY201" s="105"/>
      <c r="FZ201" s="105"/>
      <c r="GA201" s="105"/>
      <c r="GB201" s="105"/>
      <c r="GC201" s="105"/>
      <c r="GD201" s="105"/>
      <c r="GE201" s="105"/>
      <c r="GF201" s="105"/>
      <c r="GG201" s="105"/>
      <c r="GH201" s="105"/>
      <c r="GI201" s="105"/>
      <c r="GJ201" s="105"/>
      <c r="GK201" s="105"/>
      <c r="GL201" s="105"/>
      <c r="GM201" s="105"/>
      <c r="GN201" s="105"/>
      <c r="GO201" s="105"/>
      <c r="GP201" s="105"/>
      <c r="GQ201" s="105"/>
      <c r="GR201" s="105"/>
      <c r="GS201" s="105"/>
      <c r="GT201" s="105"/>
      <c r="GU201" s="105"/>
      <c r="GV201" s="105"/>
      <c r="GW201" s="105"/>
      <c r="GX201" s="105"/>
      <c r="GY201" s="105"/>
      <c r="GZ201" s="105"/>
      <c r="HA201" s="105"/>
      <c r="HB201" s="105"/>
      <c r="HC201" s="105"/>
      <c r="HD201" s="105"/>
      <c r="HE201" s="105"/>
      <c r="HF201" s="105"/>
      <c r="HG201" s="105"/>
      <c r="HH201" s="105"/>
      <c r="HI201" s="105"/>
      <c r="HJ201" s="105"/>
      <c r="HK201" s="105"/>
      <c r="HL201" s="105"/>
      <c r="HM201" s="105"/>
      <c r="HN201" s="105"/>
      <c r="HO201" s="105"/>
      <c r="HP201" s="105"/>
      <c r="HQ201" s="105"/>
      <c r="HR201" s="105"/>
      <c r="HS201" s="105"/>
      <c r="HT201" s="105"/>
      <c r="HU201" s="105"/>
      <c r="HV201" s="105"/>
      <c r="HW201" s="105"/>
      <c r="HX201" s="105"/>
      <c r="HY201" s="105"/>
      <c r="HZ201" s="105"/>
      <c r="IA201" s="105"/>
      <c r="IB201" s="105"/>
      <c r="IC201" s="105"/>
      <c r="ID201" s="105"/>
      <c r="IE201" s="105"/>
      <c r="IF201" s="105"/>
      <c r="IG201" s="105"/>
      <c r="IH201" s="105"/>
      <c r="II201" s="105"/>
      <c r="IJ201" s="105"/>
      <c r="IK201" s="105"/>
      <c r="IL201" s="105"/>
      <c r="IM201" s="105"/>
      <c r="IN201" s="105"/>
      <c r="IO201" s="105"/>
      <c r="IP201" s="105"/>
      <c r="IQ201" s="105"/>
      <c r="IR201" s="105"/>
      <c r="IS201" s="105"/>
      <c r="IT201" s="105"/>
      <c r="IU201" s="105"/>
      <c r="IV201" s="105"/>
      <c r="IW201" s="105"/>
      <c r="IX201" s="105"/>
      <c r="IY201" s="105"/>
      <c r="IZ201" s="105"/>
      <c r="JA201" s="105"/>
      <c r="JB201" s="105"/>
      <c r="JC201" s="105"/>
      <c r="JD201" s="105"/>
      <c r="JE201" s="105"/>
      <c r="JF201" s="105"/>
      <c r="JG201" s="105"/>
      <c r="JH201" s="105"/>
      <c r="JI201" s="105"/>
      <c r="JJ201" s="105"/>
      <c r="JK201" s="105"/>
      <c r="JL201" s="105"/>
      <c r="JM201" s="105"/>
      <c r="JN201" s="105"/>
      <c r="JO201" s="105"/>
      <c r="JP201" s="105"/>
      <c r="JQ201" s="105"/>
      <c r="JR201" s="105"/>
      <c r="JS201" s="105"/>
      <c r="JT201" s="105"/>
      <c r="JU201" s="105"/>
      <c r="JV201" s="105"/>
      <c r="JW201" s="105"/>
      <c r="JX201" s="105"/>
      <c r="JY201" s="105"/>
      <c r="JZ201" s="105"/>
      <c r="KA201" s="105"/>
      <c r="KB201" s="105"/>
      <c r="KC201" s="105"/>
      <c r="KD201" s="105"/>
      <c r="KE201" s="105"/>
      <c r="KF201" s="105"/>
      <c r="KG201" s="105"/>
      <c r="KH201" s="105"/>
      <c r="KI201" s="105"/>
      <c r="KJ201" s="105"/>
      <c r="KK201" s="105"/>
      <c r="KL201" s="105"/>
      <c r="KM201" s="105"/>
      <c r="KN201" s="105"/>
      <c r="KO201" s="105"/>
      <c r="KP201" s="105"/>
    </row>
    <row r="202" spans="19:302">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c r="CX202" s="105"/>
      <c r="CY202" s="105"/>
      <c r="CZ202" s="105"/>
      <c r="DA202" s="105"/>
      <c r="DB202" s="105"/>
      <c r="DC202" s="105"/>
      <c r="DD202" s="105"/>
      <c r="DE202" s="105"/>
      <c r="DF202" s="105"/>
      <c r="DG202" s="105"/>
      <c r="DH202" s="105"/>
      <c r="DI202" s="105"/>
      <c r="DJ202" s="105"/>
      <c r="DK202" s="105"/>
      <c r="DL202" s="105"/>
      <c r="DM202" s="105"/>
      <c r="DN202" s="105"/>
      <c r="DO202" s="105"/>
      <c r="DP202" s="105"/>
      <c r="DQ202" s="105"/>
      <c r="DR202" s="105"/>
      <c r="DS202" s="105"/>
      <c r="DT202" s="105"/>
      <c r="DU202" s="105"/>
      <c r="DV202" s="105"/>
      <c r="DW202" s="105"/>
      <c r="DX202" s="105"/>
      <c r="DY202" s="105"/>
      <c r="DZ202" s="105"/>
      <c r="EA202" s="105"/>
      <c r="EB202" s="105"/>
      <c r="EC202" s="105"/>
      <c r="ED202" s="105"/>
      <c r="EE202" s="105"/>
      <c r="EF202" s="105"/>
      <c r="EG202" s="105"/>
      <c r="EH202" s="105"/>
      <c r="EI202" s="105"/>
      <c r="EJ202" s="105"/>
      <c r="EK202" s="105"/>
      <c r="EL202" s="105"/>
      <c r="EM202" s="105"/>
      <c r="EN202" s="105"/>
      <c r="EO202" s="105"/>
      <c r="EP202" s="105"/>
      <c r="EQ202" s="105"/>
      <c r="ER202" s="105"/>
      <c r="ES202" s="105"/>
      <c r="ET202" s="105"/>
      <c r="EU202" s="105"/>
      <c r="EV202" s="105"/>
      <c r="EW202" s="105"/>
      <c r="EX202" s="105"/>
      <c r="EY202" s="105"/>
      <c r="EZ202" s="105"/>
      <c r="FA202" s="105"/>
      <c r="FB202" s="105"/>
      <c r="FC202" s="105"/>
      <c r="FD202" s="105"/>
      <c r="FE202" s="105"/>
      <c r="FF202" s="105"/>
      <c r="FG202" s="105"/>
      <c r="FH202" s="105"/>
      <c r="FI202" s="105"/>
      <c r="FJ202" s="105"/>
      <c r="FK202" s="105"/>
      <c r="FL202" s="105"/>
      <c r="FM202" s="105"/>
      <c r="FN202" s="105"/>
      <c r="FO202" s="105"/>
      <c r="FP202" s="105"/>
      <c r="FQ202" s="105"/>
      <c r="FR202" s="105"/>
      <c r="FS202" s="105"/>
      <c r="FT202" s="105"/>
      <c r="FU202" s="105"/>
      <c r="FV202" s="105"/>
      <c r="FW202" s="105"/>
      <c r="FX202" s="105"/>
      <c r="FY202" s="105"/>
      <c r="FZ202" s="105"/>
      <c r="GA202" s="105"/>
      <c r="GB202" s="105"/>
      <c r="GC202" s="105"/>
      <c r="GD202" s="105"/>
      <c r="GE202" s="105"/>
      <c r="GF202" s="105"/>
      <c r="GG202" s="105"/>
      <c r="GH202" s="105"/>
      <c r="GI202" s="105"/>
      <c r="GJ202" s="105"/>
      <c r="GK202" s="105"/>
      <c r="GL202" s="105"/>
      <c r="GM202" s="105"/>
      <c r="GN202" s="105"/>
      <c r="GO202" s="105"/>
      <c r="GP202" s="105"/>
      <c r="GQ202" s="105"/>
      <c r="GR202" s="105"/>
      <c r="GS202" s="105"/>
      <c r="GT202" s="105"/>
      <c r="GU202" s="105"/>
      <c r="GV202" s="105"/>
      <c r="GW202" s="105"/>
      <c r="GX202" s="105"/>
      <c r="GY202" s="105"/>
      <c r="GZ202" s="105"/>
      <c r="HA202" s="105"/>
      <c r="HB202" s="105"/>
      <c r="HC202" s="105"/>
      <c r="HD202" s="105"/>
      <c r="HE202" s="105"/>
      <c r="HF202" s="105"/>
      <c r="HG202" s="105"/>
      <c r="HH202" s="105"/>
      <c r="HI202" s="105"/>
      <c r="HJ202" s="105"/>
      <c r="HK202" s="105"/>
      <c r="HL202" s="105"/>
      <c r="HM202" s="105"/>
      <c r="HN202" s="105"/>
      <c r="HO202" s="105"/>
      <c r="HP202" s="105"/>
      <c r="HQ202" s="105"/>
      <c r="HR202" s="105"/>
      <c r="HS202" s="105"/>
      <c r="HT202" s="105"/>
      <c r="HU202" s="105"/>
      <c r="HV202" s="105"/>
      <c r="HW202" s="105"/>
      <c r="HX202" s="105"/>
      <c r="HY202" s="105"/>
      <c r="HZ202" s="105"/>
      <c r="IA202" s="105"/>
      <c r="IB202" s="105"/>
      <c r="IC202" s="105"/>
      <c r="ID202" s="105"/>
      <c r="IE202" s="105"/>
      <c r="IF202" s="105"/>
      <c r="IG202" s="105"/>
      <c r="IH202" s="105"/>
      <c r="II202" s="105"/>
      <c r="IJ202" s="105"/>
      <c r="IK202" s="105"/>
      <c r="IL202" s="105"/>
      <c r="IM202" s="105"/>
      <c r="IN202" s="105"/>
      <c r="IO202" s="105"/>
      <c r="IP202" s="105"/>
      <c r="IQ202" s="105"/>
      <c r="IR202" s="105"/>
      <c r="IS202" s="105"/>
      <c r="IT202" s="105"/>
      <c r="IU202" s="105"/>
      <c r="IV202" s="105"/>
      <c r="IW202" s="105"/>
      <c r="IX202" s="105"/>
      <c r="IY202" s="105"/>
      <c r="IZ202" s="105"/>
      <c r="JA202" s="105"/>
      <c r="JB202" s="105"/>
      <c r="JC202" s="105"/>
      <c r="JD202" s="105"/>
      <c r="JE202" s="105"/>
      <c r="JF202" s="105"/>
      <c r="JG202" s="105"/>
      <c r="JH202" s="105"/>
      <c r="JI202" s="105"/>
      <c r="JJ202" s="105"/>
      <c r="JK202" s="105"/>
      <c r="JL202" s="105"/>
      <c r="JM202" s="105"/>
      <c r="JN202" s="105"/>
      <c r="JO202" s="105"/>
      <c r="JP202" s="105"/>
      <c r="JQ202" s="105"/>
      <c r="JR202" s="105"/>
      <c r="JS202" s="105"/>
      <c r="JT202" s="105"/>
      <c r="JU202" s="105"/>
      <c r="JV202" s="105"/>
      <c r="JW202" s="105"/>
      <c r="JX202" s="105"/>
      <c r="JY202" s="105"/>
      <c r="JZ202" s="105"/>
      <c r="KA202" s="105"/>
      <c r="KB202" s="105"/>
      <c r="KC202" s="105"/>
      <c r="KD202" s="105"/>
      <c r="KE202" s="105"/>
      <c r="KF202" s="105"/>
      <c r="KG202" s="105"/>
      <c r="KH202" s="105"/>
      <c r="KI202" s="105"/>
      <c r="KJ202" s="105"/>
      <c r="KK202" s="105"/>
      <c r="KL202" s="105"/>
      <c r="KM202" s="105"/>
      <c r="KN202" s="105"/>
      <c r="KO202" s="105"/>
      <c r="KP202" s="105"/>
    </row>
    <row r="203" spans="19:302">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c r="CX203" s="105"/>
      <c r="CY203" s="105"/>
      <c r="CZ203" s="105"/>
      <c r="DA203" s="105"/>
      <c r="DB203" s="105"/>
      <c r="DC203" s="105"/>
      <c r="DD203" s="105"/>
      <c r="DE203" s="105"/>
      <c r="DF203" s="105"/>
      <c r="DG203" s="105"/>
      <c r="DH203" s="105"/>
      <c r="DI203" s="105"/>
      <c r="DJ203" s="105"/>
      <c r="DK203" s="105"/>
      <c r="DL203" s="105"/>
      <c r="DM203" s="105"/>
      <c r="DN203" s="105"/>
      <c r="DO203" s="105"/>
      <c r="DP203" s="105"/>
      <c r="DQ203" s="105"/>
      <c r="DR203" s="105"/>
      <c r="DS203" s="105"/>
      <c r="DT203" s="105"/>
      <c r="DU203" s="105"/>
      <c r="DV203" s="105"/>
      <c r="DW203" s="105"/>
      <c r="DX203" s="105"/>
      <c r="DY203" s="105"/>
      <c r="DZ203" s="105"/>
      <c r="EA203" s="105"/>
      <c r="EB203" s="105"/>
      <c r="EC203" s="105"/>
      <c r="ED203" s="105"/>
      <c r="EE203" s="105"/>
      <c r="EF203" s="105"/>
      <c r="EG203" s="105"/>
      <c r="EH203" s="105"/>
      <c r="EI203" s="105"/>
      <c r="EJ203" s="105"/>
      <c r="EK203" s="105"/>
      <c r="EL203" s="105"/>
      <c r="EM203" s="105"/>
      <c r="EN203" s="105"/>
      <c r="EO203" s="105"/>
      <c r="EP203" s="105"/>
      <c r="EQ203" s="105"/>
      <c r="ER203" s="105"/>
      <c r="ES203" s="105"/>
      <c r="ET203" s="105"/>
      <c r="EU203" s="105"/>
      <c r="EV203" s="105"/>
      <c r="EW203" s="105"/>
      <c r="EX203" s="105"/>
      <c r="EY203" s="105"/>
      <c r="EZ203" s="105"/>
      <c r="FA203" s="105"/>
      <c r="FB203" s="105"/>
      <c r="FC203" s="105"/>
      <c r="FD203" s="105"/>
      <c r="FE203" s="105"/>
      <c r="FF203" s="105"/>
      <c r="FG203" s="105"/>
      <c r="FH203" s="105"/>
      <c r="FI203" s="105"/>
      <c r="FJ203" s="105"/>
      <c r="FK203" s="105"/>
      <c r="FL203" s="105"/>
      <c r="FM203" s="105"/>
      <c r="FN203" s="105"/>
      <c r="FO203" s="105"/>
      <c r="FP203" s="105"/>
      <c r="FQ203" s="105"/>
      <c r="FR203" s="105"/>
      <c r="FS203" s="105"/>
      <c r="FT203" s="105"/>
      <c r="FU203" s="105"/>
      <c r="FV203" s="105"/>
      <c r="FW203" s="105"/>
      <c r="FX203" s="105"/>
      <c r="FY203" s="105"/>
      <c r="FZ203" s="105"/>
      <c r="GA203" s="105"/>
      <c r="GB203" s="105"/>
      <c r="GC203" s="105"/>
      <c r="GD203" s="105"/>
      <c r="GE203" s="105"/>
      <c r="GF203" s="105"/>
      <c r="GG203" s="105"/>
      <c r="GH203" s="105"/>
      <c r="GI203" s="105"/>
      <c r="GJ203" s="105"/>
      <c r="GK203" s="105"/>
      <c r="GL203" s="105"/>
      <c r="GM203" s="105"/>
      <c r="GN203" s="105"/>
      <c r="GO203" s="105"/>
      <c r="GP203" s="105"/>
      <c r="GQ203" s="105"/>
      <c r="GR203" s="105"/>
      <c r="GS203" s="105"/>
      <c r="GT203" s="105"/>
      <c r="GU203" s="105"/>
      <c r="GV203" s="105"/>
      <c r="GW203" s="105"/>
      <c r="GX203" s="105"/>
      <c r="GY203" s="105"/>
      <c r="GZ203" s="105"/>
      <c r="HA203" s="105"/>
      <c r="HB203" s="105"/>
      <c r="HC203" s="105"/>
      <c r="HD203" s="105"/>
      <c r="HE203" s="105"/>
      <c r="HF203" s="105"/>
      <c r="HG203" s="105"/>
      <c r="HH203" s="105"/>
      <c r="HI203" s="105"/>
      <c r="HJ203" s="105"/>
      <c r="HK203" s="105"/>
      <c r="HL203" s="105"/>
      <c r="HM203" s="105"/>
      <c r="HN203" s="105"/>
      <c r="HO203" s="105"/>
      <c r="HP203" s="105"/>
      <c r="HQ203" s="105"/>
      <c r="HR203" s="105"/>
      <c r="HS203" s="105"/>
      <c r="HT203" s="105"/>
      <c r="HU203" s="105"/>
      <c r="HV203" s="105"/>
      <c r="HW203" s="105"/>
      <c r="HX203" s="105"/>
      <c r="HY203" s="105"/>
      <c r="HZ203" s="105"/>
      <c r="IA203" s="105"/>
      <c r="IB203" s="105"/>
      <c r="IC203" s="105"/>
      <c r="ID203" s="105"/>
      <c r="IE203" s="105"/>
      <c r="IF203" s="105"/>
      <c r="IG203" s="105"/>
      <c r="IH203" s="105"/>
      <c r="II203" s="105"/>
      <c r="IJ203" s="105"/>
      <c r="IK203" s="105"/>
      <c r="IL203" s="105"/>
      <c r="IM203" s="105"/>
      <c r="IN203" s="105"/>
      <c r="IO203" s="105"/>
      <c r="IP203" s="105"/>
      <c r="IQ203" s="105"/>
      <c r="IR203" s="105"/>
      <c r="IS203" s="105"/>
      <c r="IT203" s="105"/>
      <c r="IU203" s="105"/>
      <c r="IV203" s="105"/>
      <c r="IW203" s="105"/>
      <c r="IX203" s="105"/>
      <c r="IY203" s="105"/>
      <c r="IZ203" s="105"/>
      <c r="JA203" s="105"/>
      <c r="JB203" s="105"/>
      <c r="JC203" s="105"/>
      <c r="JD203" s="105"/>
      <c r="JE203" s="105"/>
      <c r="JF203" s="105"/>
      <c r="JG203" s="105"/>
      <c r="JH203" s="105"/>
      <c r="JI203" s="105"/>
      <c r="JJ203" s="105"/>
      <c r="JK203" s="105"/>
      <c r="JL203" s="105"/>
      <c r="JM203" s="105"/>
      <c r="JN203" s="105"/>
      <c r="JO203" s="105"/>
      <c r="JP203" s="105"/>
      <c r="JQ203" s="105"/>
      <c r="JR203" s="105"/>
      <c r="JS203" s="105"/>
      <c r="JT203" s="105"/>
      <c r="JU203" s="105"/>
      <c r="JV203" s="105"/>
      <c r="JW203" s="105"/>
      <c r="JX203" s="105"/>
      <c r="JY203" s="105"/>
      <c r="JZ203" s="105"/>
      <c r="KA203" s="105"/>
      <c r="KB203" s="105"/>
      <c r="KC203" s="105"/>
      <c r="KD203" s="105"/>
      <c r="KE203" s="105"/>
      <c r="KF203" s="105"/>
      <c r="KG203" s="105"/>
      <c r="KH203" s="105"/>
      <c r="KI203" s="105"/>
      <c r="KJ203" s="105"/>
      <c r="KK203" s="105"/>
      <c r="KL203" s="105"/>
      <c r="KM203" s="105"/>
      <c r="KN203" s="105"/>
      <c r="KO203" s="105"/>
      <c r="KP203" s="105"/>
    </row>
    <row r="204" spans="19:302">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c r="CX204" s="105"/>
      <c r="CY204" s="105"/>
      <c r="CZ204" s="105"/>
      <c r="DA204" s="105"/>
      <c r="DB204" s="105"/>
      <c r="DC204" s="105"/>
      <c r="DD204" s="105"/>
      <c r="DE204" s="105"/>
      <c r="DF204" s="105"/>
      <c r="DG204" s="105"/>
      <c r="DH204" s="105"/>
      <c r="DI204" s="105"/>
      <c r="DJ204" s="105"/>
      <c r="DK204" s="105"/>
      <c r="DL204" s="105"/>
      <c r="DM204" s="105"/>
      <c r="DN204" s="105"/>
      <c r="DO204" s="105"/>
      <c r="DP204" s="105"/>
      <c r="DQ204" s="105"/>
      <c r="DR204" s="105"/>
      <c r="DS204" s="105"/>
      <c r="DT204" s="105"/>
      <c r="DU204" s="105"/>
      <c r="DV204" s="105"/>
      <c r="DW204" s="105"/>
      <c r="DX204" s="105"/>
      <c r="DY204" s="105"/>
      <c r="DZ204" s="105"/>
      <c r="EA204" s="105"/>
      <c r="EB204" s="105"/>
      <c r="EC204" s="105"/>
      <c r="ED204" s="105"/>
      <c r="EE204" s="105"/>
      <c r="EF204" s="105"/>
      <c r="EG204" s="105"/>
      <c r="EH204" s="105"/>
      <c r="EI204" s="105"/>
      <c r="EJ204" s="105"/>
      <c r="EK204" s="105"/>
      <c r="EL204" s="105"/>
      <c r="EM204" s="105"/>
      <c r="EN204" s="105"/>
      <c r="EO204" s="105"/>
      <c r="EP204" s="105"/>
      <c r="EQ204" s="105"/>
      <c r="ER204" s="105"/>
      <c r="ES204" s="105"/>
      <c r="ET204" s="105"/>
      <c r="EU204" s="105"/>
      <c r="EV204" s="105"/>
      <c r="EW204" s="105"/>
      <c r="EX204" s="105"/>
      <c r="EY204" s="105"/>
      <c r="EZ204" s="105"/>
      <c r="FA204" s="105"/>
      <c r="FB204" s="105"/>
      <c r="FC204" s="105"/>
      <c r="FD204" s="105"/>
      <c r="FE204" s="105"/>
      <c r="FF204" s="105"/>
      <c r="FG204" s="105"/>
      <c r="FH204" s="105"/>
      <c r="FI204" s="105"/>
      <c r="FJ204" s="105"/>
      <c r="FK204" s="105"/>
      <c r="FL204" s="105"/>
      <c r="FM204" s="105"/>
      <c r="FN204" s="105"/>
      <c r="FO204" s="105"/>
      <c r="FP204" s="105"/>
      <c r="FQ204" s="105"/>
      <c r="FR204" s="105"/>
      <c r="FS204" s="105"/>
      <c r="FT204" s="105"/>
      <c r="FU204" s="105"/>
      <c r="FV204" s="105"/>
      <c r="FW204" s="105"/>
      <c r="FX204" s="105"/>
      <c r="FY204" s="105"/>
      <c r="FZ204" s="105"/>
      <c r="GA204" s="105"/>
      <c r="GB204" s="105"/>
      <c r="GC204" s="105"/>
      <c r="GD204" s="105"/>
      <c r="GE204" s="105"/>
      <c r="GF204" s="105"/>
      <c r="GG204" s="105"/>
      <c r="GH204" s="105"/>
      <c r="GI204" s="105"/>
      <c r="GJ204" s="105"/>
      <c r="GK204" s="105"/>
      <c r="GL204" s="105"/>
      <c r="GM204" s="105"/>
      <c r="GN204" s="105"/>
      <c r="GO204" s="105"/>
      <c r="GP204" s="105"/>
      <c r="GQ204" s="105"/>
      <c r="GR204" s="105"/>
      <c r="GS204" s="105"/>
      <c r="GT204" s="105"/>
      <c r="GU204" s="105"/>
      <c r="GV204" s="105"/>
      <c r="GW204" s="105"/>
      <c r="GX204" s="105"/>
      <c r="GY204" s="105"/>
      <c r="GZ204" s="105"/>
      <c r="HA204" s="105"/>
      <c r="HB204" s="105"/>
      <c r="HC204" s="105"/>
      <c r="HD204" s="105"/>
      <c r="HE204" s="105"/>
      <c r="HF204" s="105"/>
      <c r="HG204" s="105"/>
      <c r="HH204" s="105"/>
      <c r="HI204" s="105"/>
      <c r="HJ204" s="105"/>
      <c r="HK204" s="105"/>
      <c r="HL204" s="105"/>
      <c r="HM204" s="105"/>
      <c r="HN204" s="105"/>
      <c r="HO204" s="105"/>
      <c r="HP204" s="105"/>
      <c r="HQ204" s="105"/>
      <c r="HR204" s="105"/>
      <c r="HS204" s="105"/>
      <c r="HT204" s="105"/>
      <c r="HU204" s="105"/>
      <c r="HV204" s="105"/>
      <c r="HW204" s="105"/>
      <c r="HX204" s="105"/>
      <c r="HY204" s="105"/>
      <c r="HZ204" s="105"/>
      <c r="IA204" s="105"/>
      <c r="IB204" s="105"/>
      <c r="IC204" s="105"/>
      <c r="ID204" s="105"/>
      <c r="IE204" s="105"/>
      <c r="IF204" s="105"/>
      <c r="IG204" s="105"/>
      <c r="IH204" s="105"/>
      <c r="II204" s="105"/>
      <c r="IJ204" s="105"/>
      <c r="IK204" s="105"/>
      <c r="IL204" s="105"/>
      <c r="IM204" s="105"/>
      <c r="IN204" s="105"/>
      <c r="IO204" s="105"/>
      <c r="IP204" s="105"/>
      <c r="IQ204" s="105"/>
      <c r="IR204" s="105"/>
      <c r="IS204" s="105"/>
      <c r="IT204" s="105"/>
      <c r="IU204" s="105"/>
      <c r="IV204" s="105"/>
      <c r="IW204" s="105"/>
      <c r="IX204" s="105"/>
      <c r="IY204" s="105"/>
      <c r="IZ204" s="105"/>
      <c r="JA204" s="105"/>
      <c r="JB204" s="105"/>
      <c r="JC204" s="105"/>
      <c r="JD204" s="105"/>
      <c r="JE204" s="105"/>
      <c r="JF204" s="105"/>
      <c r="JG204" s="105"/>
      <c r="JH204" s="105"/>
      <c r="JI204" s="105"/>
      <c r="JJ204" s="105"/>
      <c r="JK204" s="105"/>
      <c r="JL204" s="105"/>
      <c r="JM204" s="105"/>
      <c r="JN204" s="105"/>
      <c r="JO204" s="105"/>
      <c r="JP204" s="105"/>
      <c r="JQ204" s="105"/>
      <c r="JR204" s="105"/>
      <c r="JS204" s="105"/>
      <c r="JT204" s="105"/>
      <c r="JU204" s="105"/>
      <c r="JV204" s="105"/>
      <c r="JW204" s="105"/>
      <c r="JX204" s="105"/>
      <c r="JY204" s="105"/>
      <c r="JZ204" s="105"/>
      <c r="KA204" s="105"/>
      <c r="KB204" s="105"/>
      <c r="KC204" s="105"/>
      <c r="KD204" s="105"/>
      <c r="KE204" s="105"/>
      <c r="KF204" s="105"/>
      <c r="KG204" s="105"/>
      <c r="KH204" s="105"/>
      <c r="KI204" s="105"/>
      <c r="KJ204" s="105"/>
      <c r="KK204" s="105"/>
      <c r="KL204" s="105"/>
      <c r="KM204" s="105"/>
      <c r="KN204" s="105"/>
      <c r="KO204" s="105"/>
      <c r="KP204" s="105"/>
    </row>
    <row r="205" spans="19:302">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c r="CX205" s="105"/>
      <c r="CY205" s="105"/>
      <c r="CZ205" s="105"/>
      <c r="DA205" s="105"/>
      <c r="DB205" s="105"/>
      <c r="DC205" s="105"/>
      <c r="DD205" s="105"/>
      <c r="DE205" s="105"/>
      <c r="DF205" s="105"/>
      <c r="DG205" s="105"/>
      <c r="DH205" s="105"/>
      <c r="DI205" s="105"/>
      <c r="DJ205" s="105"/>
      <c r="DK205" s="105"/>
      <c r="DL205" s="105"/>
      <c r="DM205" s="105"/>
      <c r="DN205" s="105"/>
      <c r="DO205" s="105"/>
      <c r="DP205" s="105"/>
      <c r="DQ205" s="105"/>
      <c r="DR205" s="105"/>
      <c r="DS205" s="105"/>
      <c r="DT205" s="105"/>
      <c r="DU205" s="105"/>
      <c r="DV205" s="105"/>
      <c r="DW205" s="105"/>
      <c r="DX205" s="105"/>
      <c r="DY205" s="105"/>
      <c r="DZ205" s="105"/>
      <c r="EA205" s="105"/>
      <c r="EB205" s="105"/>
      <c r="EC205" s="105"/>
      <c r="ED205" s="105"/>
      <c r="EE205" s="105"/>
      <c r="EF205" s="105"/>
      <c r="EG205" s="105"/>
      <c r="EH205" s="105"/>
      <c r="EI205" s="105"/>
      <c r="EJ205" s="105"/>
      <c r="EK205" s="105"/>
      <c r="EL205" s="105"/>
      <c r="EM205" s="105"/>
      <c r="EN205" s="105"/>
      <c r="EO205" s="105"/>
      <c r="EP205" s="105"/>
      <c r="EQ205" s="105"/>
      <c r="ER205" s="105"/>
      <c r="ES205" s="105"/>
      <c r="ET205" s="105"/>
      <c r="EU205" s="105"/>
      <c r="EV205" s="105"/>
      <c r="EW205" s="105"/>
      <c r="EX205" s="105"/>
      <c r="EY205" s="105"/>
      <c r="EZ205" s="105"/>
      <c r="FA205" s="105"/>
      <c r="FB205" s="105"/>
      <c r="FC205" s="105"/>
      <c r="FD205" s="105"/>
      <c r="FE205" s="105"/>
      <c r="FF205" s="105"/>
      <c r="FG205" s="105"/>
      <c r="FH205" s="105"/>
      <c r="FI205" s="105"/>
      <c r="FJ205" s="105"/>
      <c r="FK205" s="105"/>
      <c r="FL205" s="105"/>
      <c r="FM205" s="105"/>
      <c r="FN205" s="105"/>
      <c r="FO205" s="105"/>
      <c r="FP205" s="105"/>
      <c r="FQ205" s="105"/>
      <c r="FR205" s="105"/>
      <c r="FS205" s="105"/>
      <c r="FT205" s="105"/>
      <c r="FU205" s="105"/>
      <c r="FV205" s="105"/>
      <c r="FW205" s="105"/>
      <c r="FX205" s="105"/>
      <c r="FY205" s="105"/>
      <c r="FZ205" s="105"/>
      <c r="GA205" s="105"/>
      <c r="GB205" s="105"/>
      <c r="GC205" s="105"/>
      <c r="GD205" s="105"/>
      <c r="GE205" s="105"/>
      <c r="GF205" s="105"/>
      <c r="GG205" s="105"/>
      <c r="GH205" s="105"/>
      <c r="GI205" s="105"/>
      <c r="GJ205" s="105"/>
      <c r="GK205" s="105"/>
      <c r="GL205" s="105"/>
      <c r="GM205" s="105"/>
      <c r="GN205" s="105"/>
      <c r="GO205" s="105"/>
      <c r="GP205" s="105"/>
      <c r="GQ205" s="105"/>
      <c r="GR205" s="105"/>
      <c r="GS205" s="105"/>
      <c r="GT205" s="105"/>
      <c r="GU205" s="105"/>
      <c r="GV205" s="105"/>
      <c r="GW205" s="105"/>
      <c r="GX205" s="105"/>
      <c r="GY205" s="105"/>
      <c r="GZ205" s="105"/>
      <c r="HA205" s="105"/>
      <c r="HB205" s="105"/>
      <c r="HC205" s="105"/>
      <c r="HD205" s="105"/>
      <c r="HE205" s="105"/>
      <c r="HF205" s="105"/>
      <c r="HG205" s="105"/>
      <c r="HH205" s="105"/>
      <c r="HI205" s="105"/>
      <c r="HJ205" s="105"/>
      <c r="HK205" s="105"/>
      <c r="HL205" s="105"/>
      <c r="HM205" s="105"/>
      <c r="HN205" s="105"/>
      <c r="HO205" s="105"/>
      <c r="HP205" s="105"/>
      <c r="HQ205" s="105"/>
      <c r="HR205" s="105"/>
      <c r="HS205" s="105"/>
      <c r="HT205" s="105"/>
      <c r="HU205" s="105"/>
      <c r="HV205" s="105"/>
      <c r="HW205" s="105"/>
      <c r="HX205" s="105"/>
      <c r="HY205" s="105"/>
      <c r="HZ205" s="105"/>
      <c r="IA205" s="105"/>
      <c r="IB205" s="105"/>
      <c r="IC205" s="105"/>
      <c r="ID205" s="105"/>
      <c r="IE205" s="105"/>
      <c r="IF205" s="105"/>
      <c r="IG205" s="105"/>
      <c r="IH205" s="105"/>
      <c r="II205" s="105"/>
      <c r="IJ205" s="105"/>
      <c r="IK205" s="105"/>
      <c r="IL205" s="105"/>
      <c r="IM205" s="105"/>
      <c r="IN205" s="105"/>
      <c r="IO205" s="105"/>
      <c r="IP205" s="105"/>
      <c r="IQ205" s="105"/>
      <c r="IR205" s="105"/>
      <c r="IS205" s="105"/>
      <c r="IT205" s="105"/>
      <c r="IU205" s="105"/>
      <c r="IV205" s="105"/>
      <c r="IW205" s="105"/>
      <c r="IX205" s="105"/>
      <c r="IY205" s="105"/>
      <c r="IZ205" s="105"/>
      <c r="JA205" s="105"/>
      <c r="JB205" s="105"/>
      <c r="JC205" s="105"/>
      <c r="JD205" s="105"/>
      <c r="JE205" s="105"/>
      <c r="JF205" s="105"/>
      <c r="JG205" s="105"/>
      <c r="JH205" s="105"/>
      <c r="JI205" s="105"/>
      <c r="JJ205" s="105"/>
      <c r="JK205" s="105"/>
      <c r="JL205" s="105"/>
      <c r="JM205" s="105"/>
      <c r="JN205" s="105"/>
      <c r="JO205" s="105"/>
      <c r="JP205" s="105"/>
      <c r="JQ205" s="105"/>
      <c r="JR205" s="105"/>
      <c r="JS205" s="105"/>
      <c r="JT205" s="105"/>
      <c r="JU205" s="105"/>
      <c r="JV205" s="105"/>
      <c r="JW205" s="105"/>
      <c r="JX205" s="105"/>
      <c r="JY205" s="105"/>
      <c r="JZ205" s="105"/>
      <c r="KA205" s="105"/>
      <c r="KB205" s="105"/>
      <c r="KC205" s="105"/>
      <c r="KD205" s="105"/>
      <c r="KE205" s="105"/>
      <c r="KF205" s="105"/>
      <c r="KG205" s="105"/>
      <c r="KH205" s="105"/>
      <c r="KI205" s="105"/>
      <c r="KJ205" s="105"/>
      <c r="KK205" s="105"/>
      <c r="KL205" s="105"/>
      <c r="KM205" s="105"/>
      <c r="KN205" s="105"/>
      <c r="KO205" s="105"/>
      <c r="KP205" s="105"/>
    </row>
  </sheetData>
  <mergeCells count="44">
    <mergeCell ref="E11:G13"/>
    <mergeCell ref="B10:D10"/>
    <mergeCell ref="A11:A13"/>
    <mergeCell ref="B11:D13"/>
    <mergeCell ref="E1:G1"/>
    <mergeCell ref="E2:G2"/>
    <mergeCell ref="E3:G7"/>
    <mergeCell ref="E8:G8"/>
    <mergeCell ref="E9:G9"/>
    <mergeCell ref="E10:G10"/>
    <mergeCell ref="B1:D1"/>
    <mergeCell ref="B2:D2"/>
    <mergeCell ref="A3:A7"/>
    <mergeCell ref="B3:D7"/>
    <mergeCell ref="B8:D8"/>
    <mergeCell ref="B9:D9"/>
    <mergeCell ref="K1:M1"/>
    <mergeCell ref="H2:J2"/>
    <mergeCell ref="K2:M2"/>
    <mergeCell ref="H3:J7"/>
    <mergeCell ref="K3:M7"/>
    <mergeCell ref="H11:J13"/>
    <mergeCell ref="K11:M13"/>
    <mergeCell ref="N1:P1"/>
    <mergeCell ref="N2:P2"/>
    <mergeCell ref="N3:P7"/>
    <mergeCell ref="N8:P8"/>
    <mergeCell ref="N9:P9"/>
    <mergeCell ref="N10:P10"/>
    <mergeCell ref="N11:P13"/>
    <mergeCell ref="H8:J8"/>
    <mergeCell ref="K8:M8"/>
    <mergeCell ref="H9:J9"/>
    <mergeCell ref="K9:M9"/>
    <mergeCell ref="H10:J10"/>
    <mergeCell ref="K10:M10"/>
    <mergeCell ref="H1:J1"/>
    <mergeCell ref="Q10:S10"/>
    <mergeCell ref="Q11:S13"/>
    <mergeCell ref="Q1:S1"/>
    <mergeCell ref="Q2:S2"/>
    <mergeCell ref="Q3:S7"/>
    <mergeCell ref="Q8:S8"/>
    <mergeCell ref="Q9:S9"/>
  </mergeCells>
  <hyperlinks>
    <hyperlink ref="B9:D9" r:id="rId1" display="US Census Bureau - 2021 ACS 5-Year Estimates" xr:uid="{8935CB80-5105-4AF5-8B84-BAEA54135771}"/>
    <hyperlink ref="E9:G9" r:id="rId2" display="US Census Bureau - 2021 ACS 5-Year Estimates" xr:uid="{85EF948B-EDFD-486B-BA46-B47995E373A5}"/>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0818-AE00-4022-B768-E2CEB3D980E4}">
  <sheetPr>
    <tabColor theme="6"/>
  </sheetPr>
  <dimension ref="A1:R283"/>
  <sheetViews>
    <sheetView zoomScaleNormal="100" workbookViewId="0">
      <pane ySplit="1" topLeftCell="A2" activePane="bottomLeft" state="frozen"/>
      <selection pane="bottomLeft" activeCell="L19" sqref="L19"/>
    </sheetView>
  </sheetViews>
  <sheetFormatPr defaultRowHeight="12.75"/>
  <cols>
    <col min="1" max="1" width="24.5703125" bestFit="1" customWidth="1"/>
    <col min="2" max="2" width="10.85546875" customWidth="1"/>
    <col min="3" max="4" width="8" bestFit="1" customWidth="1"/>
    <col min="5" max="5" width="8" customWidth="1"/>
    <col min="6" max="6" width="11.140625" customWidth="1"/>
    <col min="7" max="7" width="10" bestFit="1" customWidth="1"/>
    <col min="8" max="8" width="10.5703125" bestFit="1" customWidth="1"/>
    <col min="9" max="9" width="10.5703125" customWidth="1"/>
    <col min="10" max="11" width="11.28515625" bestFit="1" customWidth="1"/>
    <col min="12" max="12" width="12.140625" bestFit="1" customWidth="1"/>
    <col min="13" max="13" width="12.140625" customWidth="1"/>
    <col min="14" max="14" width="10.42578125" customWidth="1"/>
    <col min="15" max="15" width="11.7109375" bestFit="1" customWidth="1"/>
    <col min="16" max="16" width="11.85546875" bestFit="1" customWidth="1"/>
    <col min="17" max="17" width="11.85546875" customWidth="1"/>
  </cols>
  <sheetData>
    <row r="1" spans="1:17">
      <c r="A1" s="122" t="s">
        <v>189</v>
      </c>
      <c r="B1" s="541" t="s">
        <v>190</v>
      </c>
      <c r="C1" s="542"/>
      <c r="D1" s="543"/>
      <c r="E1" s="415"/>
      <c r="F1" s="541" t="s">
        <v>191</v>
      </c>
      <c r="G1" s="542"/>
      <c r="H1" s="543"/>
      <c r="I1" s="415"/>
      <c r="J1" s="541" t="s">
        <v>192</v>
      </c>
      <c r="K1" s="542"/>
      <c r="L1" s="543"/>
      <c r="M1" s="415"/>
      <c r="N1" s="541" t="s">
        <v>193</v>
      </c>
      <c r="O1" s="542"/>
      <c r="P1" s="543"/>
      <c r="Q1" s="153"/>
    </row>
    <row r="2" spans="1:17">
      <c r="A2" s="122" t="s">
        <v>194</v>
      </c>
      <c r="B2" s="544" t="s">
        <v>171</v>
      </c>
      <c r="C2" s="545"/>
      <c r="D2" s="546"/>
      <c r="E2" s="417"/>
      <c r="F2" s="544" t="s">
        <v>195</v>
      </c>
      <c r="G2" s="545"/>
      <c r="H2" s="546"/>
      <c r="I2" s="418"/>
      <c r="J2" s="547" t="s">
        <v>84</v>
      </c>
      <c r="K2" s="547"/>
      <c r="L2" s="547"/>
      <c r="M2" s="416"/>
      <c r="N2" s="544" t="s">
        <v>28</v>
      </c>
      <c r="O2" s="545"/>
      <c r="P2" s="546"/>
      <c r="Q2" s="154"/>
    </row>
    <row r="3" spans="1:17">
      <c r="A3" s="523" t="s">
        <v>196</v>
      </c>
      <c r="B3" s="514" t="s">
        <v>172</v>
      </c>
      <c r="C3" s="515"/>
      <c r="D3" s="516"/>
      <c r="E3" s="405"/>
      <c r="F3" s="526" t="s">
        <v>197</v>
      </c>
      <c r="G3" s="527"/>
      <c r="H3" s="528"/>
      <c r="I3" s="411"/>
      <c r="J3" s="514" t="s">
        <v>85</v>
      </c>
      <c r="K3" s="515"/>
      <c r="L3" s="516"/>
      <c r="M3" s="405"/>
      <c r="N3" s="514" t="s">
        <v>29</v>
      </c>
      <c r="O3" s="515"/>
      <c r="P3" s="516"/>
      <c r="Q3" s="322"/>
    </row>
    <row r="4" spans="1:17">
      <c r="A4" s="524"/>
      <c r="B4" s="517"/>
      <c r="C4" s="518"/>
      <c r="D4" s="519"/>
      <c r="E4" s="322"/>
      <c r="F4" s="529"/>
      <c r="G4" s="530"/>
      <c r="H4" s="531"/>
      <c r="I4" s="470"/>
      <c r="J4" s="517"/>
      <c r="K4" s="518"/>
      <c r="L4" s="519"/>
      <c r="M4" s="322"/>
      <c r="N4" s="517"/>
      <c r="O4" s="518"/>
      <c r="P4" s="519"/>
      <c r="Q4" s="322"/>
    </row>
    <row r="5" spans="1:17">
      <c r="A5" s="524"/>
      <c r="B5" s="517"/>
      <c r="C5" s="518"/>
      <c r="D5" s="519"/>
      <c r="E5" s="322"/>
      <c r="F5" s="529"/>
      <c r="G5" s="530"/>
      <c r="H5" s="531"/>
      <c r="I5" s="470"/>
      <c r="J5" s="517"/>
      <c r="K5" s="518"/>
      <c r="L5" s="519"/>
      <c r="M5" s="322"/>
      <c r="N5" s="517"/>
      <c r="O5" s="518"/>
      <c r="P5" s="519"/>
      <c r="Q5" s="322"/>
    </row>
    <row r="6" spans="1:17">
      <c r="A6" s="524"/>
      <c r="B6" s="517"/>
      <c r="C6" s="518"/>
      <c r="D6" s="519"/>
      <c r="E6" s="322"/>
      <c r="F6" s="529"/>
      <c r="G6" s="530"/>
      <c r="H6" s="531"/>
      <c r="I6" s="470"/>
      <c r="J6" s="517"/>
      <c r="K6" s="518"/>
      <c r="L6" s="519"/>
      <c r="M6" s="322"/>
      <c r="N6" s="517"/>
      <c r="O6" s="518"/>
      <c r="P6" s="519"/>
      <c r="Q6" s="322"/>
    </row>
    <row r="7" spans="1:17">
      <c r="A7" s="525"/>
      <c r="B7" s="520"/>
      <c r="C7" s="521"/>
      <c r="D7" s="522"/>
      <c r="E7" s="406"/>
      <c r="F7" s="532"/>
      <c r="G7" s="533"/>
      <c r="H7" s="534"/>
      <c r="I7" s="412"/>
      <c r="J7" s="520"/>
      <c r="K7" s="521"/>
      <c r="L7" s="522"/>
      <c r="M7" s="406"/>
      <c r="N7" s="520"/>
      <c r="O7" s="521"/>
      <c r="P7" s="522"/>
      <c r="Q7" s="322"/>
    </row>
    <row r="8" spans="1:17">
      <c r="A8" s="123" t="s">
        <v>198</v>
      </c>
      <c r="B8" s="535" t="s">
        <v>199</v>
      </c>
      <c r="C8" s="536"/>
      <c r="D8" s="537"/>
      <c r="E8" s="413"/>
      <c r="F8" s="538" t="s">
        <v>199</v>
      </c>
      <c r="G8" s="539"/>
      <c r="H8" s="540"/>
      <c r="I8" s="414"/>
      <c r="J8" s="535" t="s">
        <v>199</v>
      </c>
      <c r="K8" s="536"/>
      <c r="L8" s="537"/>
      <c r="M8" s="413"/>
      <c r="N8" s="535" t="s">
        <v>199</v>
      </c>
      <c r="O8" s="536"/>
      <c r="P8" s="537"/>
      <c r="Q8" s="322"/>
    </row>
    <row r="9" spans="1:17">
      <c r="A9" s="124" t="s">
        <v>200</v>
      </c>
      <c r="B9" s="508" t="s">
        <v>201</v>
      </c>
      <c r="C9" s="509"/>
      <c r="D9" s="509"/>
      <c r="E9" s="509"/>
      <c r="F9" s="509"/>
      <c r="G9" s="509"/>
      <c r="H9" s="509"/>
      <c r="I9" s="509"/>
      <c r="J9" s="509"/>
      <c r="K9" s="509"/>
      <c r="L9" s="509"/>
      <c r="M9" s="509"/>
      <c r="N9" s="509"/>
      <c r="O9" s="509"/>
      <c r="P9" s="510"/>
      <c r="Q9" s="471"/>
    </row>
    <row r="10" spans="1:17" ht="12.75" customHeight="1">
      <c r="A10" s="511" t="s">
        <v>202</v>
      </c>
      <c r="B10" s="514" t="s">
        <v>203</v>
      </c>
      <c r="C10" s="515"/>
      <c r="D10" s="516"/>
      <c r="E10" s="405"/>
      <c r="F10" s="514" t="s">
        <v>204</v>
      </c>
      <c r="G10" s="515"/>
      <c r="H10" s="516"/>
      <c r="I10" s="405"/>
      <c r="J10" s="514" t="s">
        <v>205</v>
      </c>
      <c r="K10" s="515"/>
      <c r="L10" s="516"/>
      <c r="M10" s="405"/>
      <c r="N10" s="514" t="s">
        <v>206</v>
      </c>
      <c r="O10" s="515"/>
      <c r="P10" s="516"/>
      <c r="Q10" s="322"/>
    </row>
    <row r="11" spans="1:17">
      <c r="A11" s="512"/>
      <c r="B11" s="517"/>
      <c r="C11" s="518"/>
      <c r="D11" s="519"/>
      <c r="E11" s="322"/>
      <c r="F11" s="517"/>
      <c r="G11" s="518"/>
      <c r="H11" s="519"/>
      <c r="I11" s="322"/>
      <c r="J11" s="517"/>
      <c r="K11" s="518"/>
      <c r="L11" s="519"/>
      <c r="M11" s="322"/>
      <c r="N11" s="517"/>
      <c r="O11" s="518"/>
      <c r="P11" s="519"/>
      <c r="Q11" s="322"/>
    </row>
    <row r="12" spans="1:17">
      <c r="A12" s="513"/>
      <c r="B12" s="520"/>
      <c r="C12" s="521"/>
      <c r="D12" s="522"/>
      <c r="E12" s="406"/>
      <c r="F12" s="520"/>
      <c r="G12" s="521"/>
      <c r="H12" s="522"/>
      <c r="I12" s="406"/>
      <c r="J12" s="520"/>
      <c r="K12" s="521"/>
      <c r="L12" s="522"/>
      <c r="M12" s="406"/>
      <c r="N12" s="520"/>
      <c r="O12" s="521"/>
      <c r="P12" s="522"/>
      <c r="Q12" s="322"/>
    </row>
    <row r="13" spans="1:17">
      <c r="A13" s="101"/>
      <c r="B13" s="322"/>
      <c r="C13" s="322"/>
      <c r="D13" s="322"/>
      <c r="E13" s="322"/>
      <c r="F13" s="322"/>
      <c r="G13" s="322"/>
      <c r="H13" s="322"/>
      <c r="I13" s="322"/>
      <c r="J13" s="322"/>
      <c r="K13" s="322"/>
      <c r="L13" s="322"/>
      <c r="M13" s="322"/>
      <c r="N13" s="322"/>
      <c r="O13" s="322"/>
      <c r="P13" s="322"/>
      <c r="Q13" s="322"/>
    </row>
    <row r="14" spans="1:17" s="105" customFormat="1" ht="90">
      <c r="A14" s="105" t="s">
        <v>207</v>
      </c>
      <c r="B14" s="113" t="s">
        <v>208</v>
      </c>
      <c r="C14" s="502" t="s">
        <v>209</v>
      </c>
      <c r="D14" s="432" t="s">
        <v>210</v>
      </c>
      <c r="E14" s="432" t="s">
        <v>1573</v>
      </c>
      <c r="F14" s="188" t="s">
        <v>208</v>
      </c>
      <c r="G14" s="502" t="s">
        <v>211</v>
      </c>
      <c r="H14" s="432" t="s">
        <v>212</v>
      </c>
      <c r="I14" s="432" t="s">
        <v>1574</v>
      </c>
      <c r="J14" s="188" t="s">
        <v>208</v>
      </c>
      <c r="K14" s="502" t="s">
        <v>1602</v>
      </c>
      <c r="L14" s="432" t="s">
        <v>213</v>
      </c>
      <c r="M14" s="432" t="s">
        <v>1575</v>
      </c>
      <c r="N14" s="188" t="s">
        <v>208</v>
      </c>
      <c r="O14" s="502" t="s">
        <v>214</v>
      </c>
      <c r="P14" s="432" t="s">
        <v>215</v>
      </c>
      <c r="Q14" s="432" t="s">
        <v>1576</v>
      </c>
    </row>
    <row r="15" spans="1:17">
      <c r="A15" s="105" t="s">
        <v>216</v>
      </c>
      <c r="B15" s="49">
        <v>14940</v>
      </c>
      <c r="C15" s="49">
        <v>1720</v>
      </c>
      <c r="D15" s="54">
        <v>0.115</v>
      </c>
      <c r="E15">
        <f>RANK(D15,$D$15:$D$109,1)</f>
        <v>56</v>
      </c>
      <c r="F15" s="128">
        <v>15896</v>
      </c>
      <c r="G15" s="49">
        <v>2857</v>
      </c>
      <c r="H15" s="54">
        <v>0.18</v>
      </c>
      <c r="I15">
        <f>RANK(H15,$H$15:$H$109,1)</f>
        <v>28</v>
      </c>
      <c r="J15" s="128">
        <v>38157</v>
      </c>
      <c r="K15" s="49">
        <v>6658</v>
      </c>
      <c r="L15" s="59">
        <v>0.17399999999999999</v>
      </c>
      <c r="M15">
        <f>RANK(L15,$L$15:$L$109,1)</f>
        <v>46</v>
      </c>
      <c r="N15" s="127">
        <v>75048</v>
      </c>
      <c r="O15" s="49">
        <v>11582</v>
      </c>
      <c r="P15" s="59">
        <v>0.154</v>
      </c>
      <c r="Q15">
        <f>RANK(P15,$P$15:$P$109,1)</f>
        <v>37</v>
      </c>
    </row>
    <row r="16" spans="1:17">
      <c r="A16" s="105" t="s">
        <v>217</v>
      </c>
      <c r="B16" s="110">
        <v>7144</v>
      </c>
      <c r="C16" s="105">
        <v>305</v>
      </c>
      <c r="D16" s="125">
        <v>4.2999999999999997E-2</v>
      </c>
      <c r="E16">
        <f t="shared" ref="E16:E79" si="0">RANK(D16,$D$15:$D$109,1)</f>
        <v>2</v>
      </c>
      <c r="F16" s="127">
        <v>12383</v>
      </c>
      <c r="G16" s="110">
        <v>2565</v>
      </c>
      <c r="H16" s="121">
        <v>0.20699999999999999</v>
      </c>
      <c r="I16">
        <f t="shared" ref="I16:I79" si="1">RANK(H16,$H$15:$H$109,1)</f>
        <v>41</v>
      </c>
      <c r="J16" s="127">
        <v>24521</v>
      </c>
      <c r="K16" s="110">
        <v>3816</v>
      </c>
      <c r="L16" s="121">
        <v>0.156</v>
      </c>
      <c r="M16">
        <f t="shared" ref="M16:M79" si="2">RANK(L16,$L$15:$L$109,1)</f>
        <v>32</v>
      </c>
      <c r="N16" s="127">
        <v>49114</v>
      </c>
      <c r="O16" s="110">
        <v>6664</v>
      </c>
      <c r="P16" s="121">
        <v>0.13600000000000001</v>
      </c>
      <c r="Q16">
        <f t="shared" ref="Q16:Q79" si="3">RANK(P16,$P$15:$P$109,1)</f>
        <v>24</v>
      </c>
    </row>
    <row r="17" spans="1:18">
      <c r="A17" s="105" t="s">
        <v>218</v>
      </c>
      <c r="B17" s="110">
        <v>3648</v>
      </c>
      <c r="C17" s="105">
        <v>385</v>
      </c>
      <c r="D17" s="125">
        <v>0.106</v>
      </c>
      <c r="E17">
        <f t="shared" si="0"/>
        <v>49</v>
      </c>
      <c r="F17" s="127">
        <v>3109</v>
      </c>
      <c r="G17" s="105">
        <v>655</v>
      </c>
      <c r="H17" s="125">
        <v>0.21099999999999999</v>
      </c>
      <c r="I17">
        <f t="shared" si="1"/>
        <v>45</v>
      </c>
      <c r="J17" s="127">
        <v>8098</v>
      </c>
      <c r="K17" s="110">
        <v>1669</v>
      </c>
      <c r="L17" s="121">
        <v>0.20599999999999999</v>
      </c>
      <c r="M17">
        <f t="shared" si="2"/>
        <v>74</v>
      </c>
      <c r="N17" s="127">
        <v>15727</v>
      </c>
      <c r="O17" s="110">
        <v>2842</v>
      </c>
      <c r="P17" s="121">
        <v>0.18099999999999999</v>
      </c>
      <c r="Q17">
        <f t="shared" si="3"/>
        <v>70</v>
      </c>
    </row>
    <row r="18" spans="1:18">
      <c r="A18" s="105" t="s">
        <v>219</v>
      </c>
      <c r="B18" s="110">
        <v>2606</v>
      </c>
      <c r="C18" s="105">
        <v>267</v>
      </c>
      <c r="D18" s="125">
        <v>0.10199999999999999</v>
      </c>
      <c r="E18">
        <f t="shared" si="0"/>
        <v>41</v>
      </c>
      <c r="F18" s="127">
        <v>2193</v>
      </c>
      <c r="G18" s="105">
        <v>626</v>
      </c>
      <c r="H18" s="125">
        <v>0.28499999999999998</v>
      </c>
      <c r="I18">
        <f t="shared" si="1"/>
        <v>81</v>
      </c>
      <c r="J18" s="127">
        <v>5813</v>
      </c>
      <c r="K18" s="110">
        <v>1409</v>
      </c>
      <c r="L18" s="121">
        <v>0.24199999999999999</v>
      </c>
      <c r="M18">
        <f t="shared" si="2"/>
        <v>88</v>
      </c>
      <c r="N18" s="127">
        <v>13584</v>
      </c>
      <c r="O18" s="110">
        <v>2870</v>
      </c>
      <c r="P18" s="121">
        <v>0.21099999999999999</v>
      </c>
      <c r="Q18">
        <f t="shared" si="3"/>
        <v>87</v>
      </c>
    </row>
    <row r="19" spans="1:18">
      <c r="A19" s="105" t="s">
        <v>220</v>
      </c>
      <c r="B19" s="110">
        <v>26845</v>
      </c>
      <c r="C19" s="110">
        <v>1906</v>
      </c>
      <c r="D19" s="125">
        <v>7.0999999999999994E-2</v>
      </c>
      <c r="E19">
        <f t="shared" si="0"/>
        <v>9</v>
      </c>
      <c r="F19" s="127">
        <v>26754</v>
      </c>
      <c r="G19" s="110">
        <v>3451</v>
      </c>
      <c r="H19" s="125">
        <v>0.129</v>
      </c>
      <c r="I19">
        <f t="shared" si="1"/>
        <v>8</v>
      </c>
      <c r="J19" s="127">
        <v>67556</v>
      </c>
      <c r="K19" s="110">
        <v>7028</v>
      </c>
      <c r="L19" s="121">
        <v>0.104</v>
      </c>
      <c r="M19">
        <f t="shared" si="2"/>
        <v>3</v>
      </c>
      <c r="N19" s="127">
        <v>131991</v>
      </c>
      <c r="O19" s="110">
        <v>12526</v>
      </c>
      <c r="P19" s="121">
        <v>9.5000000000000001E-2</v>
      </c>
      <c r="Q19">
        <f t="shared" si="3"/>
        <v>5</v>
      </c>
    </row>
    <row r="20" spans="1:18">
      <c r="A20" s="105" t="s">
        <v>221</v>
      </c>
      <c r="B20" s="110">
        <v>17771</v>
      </c>
      <c r="C20" s="110">
        <v>1969</v>
      </c>
      <c r="D20" s="125">
        <v>0.111</v>
      </c>
      <c r="E20">
        <f t="shared" si="0"/>
        <v>54</v>
      </c>
      <c r="F20" s="127">
        <v>23184</v>
      </c>
      <c r="G20" s="110">
        <v>4157</v>
      </c>
      <c r="H20" s="125">
        <v>0.17899999999999999</v>
      </c>
      <c r="I20">
        <f t="shared" si="1"/>
        <v>27</v>
      </c>
      <c r="J20" s="127">
        <v>52921</v>
      </c>
      <c r="K20" s="110">
        <v>7966</v>
      </c>
      <c r="L20" s="121">
        <v>0.151</v>
      </c>
      <c r="M20">
        <f t="shared" si="2"/>
        <v>29</v>
      </c>
      <c r="N20" s="127">
        <v>104257</v>
      </c>
      <c r="O20" s="110">
        <v>14818</v>
      </c>
      <c r="P20" s="121">
        <v>0.14199999999999999</v>
      </c>
      <c r="Q20">
        <f t="shared" si="3"/>
        <v>30</v>
      </c>
      <c r="R20" t="s">
        <v>222</v>
      </c>
    </row>
    <row r="21" spans="1:18">
      <c r="A21" s="105" t="s">
        <v>223</v>
      </c>
      <c r="B21" s="110">
        <v>7696</v>
      </c>
      <c r="C21" s="105">
        <v>968</v>
      </c>
      <c r="D21" s="125">
        <v>0.126</v>
      </c>
      <c r="E21">
        <f t="shared" si="0"/>
        <v>68</v>
      </c>
      <c r="F21" s="127">
        <v>7786</v>
      </c>
      <c r="G21" s="110">
        <v>1884</v>
      </c>
      <c r="H21" s="125">
        <v>0.24199999999999999</v>
      </c>
      <c r="I21">
        <f t="shared" si="1"/>
        <v>66</v>
      </c>
      <c r="J21" s="127">
        <v>19350</v>
      </c>
      <c r="K21" s="110">
        <v>3952</v>
      </c>
      <c r="L21" s="121">
        <v>0.20399999999999999</v>
      </c>
      <c r="M21">
        <f t="shared" si="2"/>
        <v>73</v>
      </c>
      <c r="N21" s="127">
        <v>38374</v>
      </c>
      <c r="O21" s="110">
        <v>7290</v>
      </c>
      <c r="P21" s="121">
        <v>0.19</v>
      </c>
      <c r="Q21">
        <f t="shared" si="3"/>
        <v>75</v>
      </c>
    </row>
    <row r="22" spans="1:18">
      <c r="A22" s="105" t="s">
        <v>224</v>
      </c>
      <c r="B22" s="110">
        <v>2418</v>
      </c>
      <c r="C22" s="105">
        <v>281</v>
      </c>
      <c r="D22" s="121">
        <v>0.11600000000000001</v>
      </c>
      <c r="E22">
        <f t="shared" si="0"/>
        <v>59</v>
      </c>
      <c r="F22" s="127">
        <v>3072</v>
      </c>
      <c r="G22" s="105">
        <v>771</v>
      </c>
      <c r="H22" s="121">
        <v>0.251</v>
      </c>
      <c r="I22">
        <f t="shared" si="1"/>
        <v>70</v>
      </c>
      <c r="J22" s="127">
        <v>7094</v>
      </c>
      <c r="K22" s="110">
        <v>1433</v>
      </c>
      <c r="L22" s="121">
        <v>0.20200000000000001</v>
      </c>
      <c r="M22">
        <f t="shared" si="2"/>
        <v>71</v>
      </c>
      <c r="N22" s="127">
        <v>14153</v>
      </c>
      <c r="O22" s="110">
        <v>2434</v>
      </c>
      <c r="P22" s="121">
        <v>0.17199999999999999</v>
      </c>
      <c r="Q22">
        <f t="shared" si="3"/>
        <v>57</v>
      </c>
    </row>
    <row r="23" spans="1:18">
      <c r="A23" s="105" t="s">
        <v>225</v>
      </c>
      <c r="B23" s="110">
        <v>5293</v>
      </c>
      <c r="C23" s="105">
        <v>484</v>
      </c>
      <c r="D23" s="121">
        <v>9.0999999999999998E-2</v>
      </c>
      <c r="E23">
        <f t="shared" si="0"/>
        <v>27</v>
      </c>
      <c r="F23" s="127">
        <v>6157</v>
      </c>
      <c r="G23" s="110">
        <v>1335</v>
      </c>
      <c r="H23" s="121">
        <v>0.217</v>
      </c>
      <c r="I23">
        <f t="shared" si="1"/>
        <v>48</v>
      </c>
      <c r="J23" s="127">
        <v>13704</v>
      </c>
      <c r="K23" s="110">
        <v>2549</v>
      </c>
      <c r="L23" s="121">
        <v>0.186</v>
      </c>
      <c r="M23">
        <f t="shared" si="2"/>
        <v>54</v>
      </c>
      <c r="N23" s="127">
        <v>27451</v>
      </c>
      <c r="O23" s="110">
        <v>4769</v>
      </c>
      <c r="P23" s="121">
        <v>0.17399999999999999</v>
      </c>
      <c r="Q23">
        <f t="shared" si="3"/>
        <v>62</v>
      </c>
    </row>
    <row r="24" spans="1:18">
      <c r="A24" s="105" t="s">
        <v>226</v>
      </c>
      <c r="B24" s="110">
        <v>11772</v>
      </c>
      <c r="C24" s="110">
        <v>1381</v>
      </c>
      <c r="D24" s="121">
        <v>0.11700000000000001</v>
      </c>
      <c r="E24">
        <f t="shared" si="0"/>
        <v>60</v>
      </c>
      <c r="F24" s="127">
        <v>10175</v>
      </c>
      <c r="G24" s="110">
        <v>2800</v>
      </c>
      <c r="H24" s="121">
        <v>0.27500000000000002</v>
      </c>
      <c r="I24">
        <f t="shared" si="1"/>
        <v>79</v>
      </c>
      <c r="J24" s="127">
        <v>27840</v>
      </c>
      <c r="K24" s="110">
        <v>5455</v>
      </c>
      <c r="L24" s="121">
        <v>0.19600000000000001</v>
      </c>
      <c r="M24">
        <f t="shared" si="2"/>
        <v>64</v>
      </c>
      <c r="N24" s="127">
        <v>54602</v>
      </c>
      <c r="O24" s="110">
        <v>10366</v>
      </c>
      <c r="P24" s="121">
        <v>0.19</v>
      </c>
      <c r="Q24">
        <f t="shared" si="3"/>
        <v>75</v>
      </c>
    </row>
    <row r="25" spans="1:18">
      <c r="A25" s="105" t="s">
        <v>227</v>
      </c>
      <c r="B25" s="110">
        <v>6013</v>
      </c>
      <c r="C25" s="105">
        <v>409</v>
      </c>
      <c r="D25" s="121">
        <v>6.8000000000000005E-2</v>
      </c>
      <c r="E25">
        <f t="shared" si="0"/>
        <v>8</v>
      </c>
      <c r="F25" s="127">
        <v>8841</v>
      </c>
      <c r="G25" s="105">
        <v>913</v>
      </c>
      <c r="H25" s="121">
        <v>0.10299999999999999</v>
      </c>
      <c r="I25">
        <f t="shared" si="1"/>
        <v>4</v>
      </c>
      <c r="J25" s="127">
        <v>20076</v>
      </c>
      <c r="K25" s="110">
        <v>2553</v>
      </c>
      <c r="L25" s="121">
        <v>0.127</v>
      </c>
      <c r="M25">
        <f t="shared" si="2"/>
        <v>11</v>
      </c>
      <c r="N25" s="127">
        <v>40439</v>
      </c>
      <c r="O25" s="110">
        <v>4129</v>
      </c>
      <c r="P25" s="121">
        <v>0.10199999999999999</v>
      </c>
      <c r="Q25">
        <f t="shared" si="3"/>
        <v>7</v>
      </c>
    </row>
    <row r="26" spans="1:18">
      <c r="A26" s="105" t="s">
        <v>228</v>
      </c>
      <c r="B26" s="110">
        <v>2877</v>
      </c>
      <c r="C26" s="105">
        <v>405</v>
      </c>
      <c r="D26" s="121">
        <v>0.14099999999999999</v>
      </c>
      <c r="E26">
        <f t="shared" si="0"/>
        <v>78</v>
      </c>
      <c r="F26" s="127">
        <v>3739</v>
      </c>
      <c r="G26" s="105">
        <v>828</v>
      </c>
      <c r="H26" s="121">
        <v>0.221</v>
      </c>
      <c r="I26">
        <f t="shared" si="1"/>
        <v>50</v>
      </c>
      <c r="J26" s="127">
        <v>8245</v>
      </c>
      <c r="K26" s="110">
        <v>1674</v>
      </c>
      <c r="L26" s="121">
        <v>0.20300000000000001</v>
      </c>
      <c r="M26">
        <f t="shared" si="2"/>
        <v>72</v>
      </c>
      <c r="N26" s="127">
        <v>15917</v>
      </c>
      <c r="O26" s="110">
        <v>2804</v>
      </c>
      <c r="P26" s="121">
        <v>0.17599999999999999</v>
      </c>
      <c r="Q26">
        <f t="shared" si="3"/>
        <v>65</v>
      </c>
    </row>
    <row r="27" spans="1:18">
      <c r="A27" s="105" t="s">
        <v>229</v>
      </c>
      <c r="B27" s="110">
        <v>5968</v>
      </c>
      <c r="C27" s="105">
        <v>857</v>
      </c>
      <c r="D27" s="121">
        <v>0.14399999999999999</v>
      </c>
      <c r="E27">
        <f t="shared" si="0"/>
        <v>80</v>
      </c>
      <c r="F27" s="127">
        <v>5916</v>
      </c>
      <c r="G27" s="110">
        <v>1520</v>
      </c>
      <c r="H27" s="121">
        <v>0.25700000000000001</v>
      </c>
      <c r="I27">
        <f t="shared" si="1"/>
        <v>74</v>
      </c>
      <c r="J27" s="127">
        <v>15208</v>
      </c>
      <c r="K27" s="110">
        <v>3140</v>
      </c>
      <c r="L27" s="121">
        <v>0.20599999999999999</v>
      </c>
      <c r="M27">
        <f t="shared" si="2"/>
        <v>74</v>
      </c>
      <c r="N27" s="127">
        <v>30515</v>
      </c>
      <c r="O27" s="110">
        <v>5790</v>
      </c>
      <c r="P27" s="121">
        <v>0.19</v>
      </c>
      <c r="Q27">
        <f t="shared" si="3"/>
        <v>75</v>
      </c>
    </row>
    <row r="28" spans="1:18">
      <c r="A28" s="105" t="s">
        <v>230</v>
      </c>
      <c r="B28" s="129">
        <v>1772</v>
      </c>
      <c r="C28" s="107">
        <v>375</v>
      </c>
      <c r="D28" s="130">
        <v>0.21199999999999999</v>
      </c>
      <c r="E28">
        <f t="shared" si="0"/>
        <v>95</v>
      </c>
      <c r="F28" s="127">
        <v>1542</v>
      </c>
      <c r="G28" s="105">
        <v>387</v>
      </c>
      <c r="H28" s="121">
        <v>0.251</v>
      </c>
      <c r="I28">
        <f t="shared" si="1"/>
        <v>70</v>
      </c>
      <c r="J28" s="127">
        <v>3870</v>
      </c>
      <c r="K28" s="105">
        <v>891</v>
      </c>
      <c r="L28" s="121">
        <v>0.23</v>
      </c>
      <c r="M28">
        <f t="shared" si="2"/>
        <v>85</v>
      </c>
      <c r="N28" s="127">
        <v>7483</v>
      </c>
      <c r="O28" s="110">
        <v>1799</v>
      </c>
      <c r="P28" s="121">
        <v>0.24</v>
      </c>
      <c r="Q28">
        <f t="shared" si="3"/>
        <v>93</v>
      </c>
    </row>
    <row r="29" spans="1:18">
      <c r="A29" s="105" t="s">
        <v>231</v>
      </c>
      <c r="B29" s="110">
        <v>7558</v>
      </c>
      <c r="C29" s="105">
        <v>785</v>
      </c>
      <c r="D29" s="121">
        <v>0.104</v>
      </c>
      <c r="E29">
        <f t="shared" si="0"/>
        <v>46</v>
      </c>
      <c r="F29" s="127">
        <v>7171</v>
      </c>
      <c r="G29" s="110">
        <v>2351</v>
      </c>
      <c r="H29" s="121">
        <v>0.32800000000000001</v>
      </c>
      <c r="I29">
        <f t="shared" si="1"/>
        <v>90</v>
      </c>
      <c r="J29" s="127">
        <v>18145</v>
      </c>
      <c r="K29" s="110">
        <v>4357</v>
      </c>
      <c r="L29" s="121">
        <v>0.24</v>
      </c>
      <c r="M29">
        <f t="shared" si="2"/>
        <v>87</v>
      </c>
      <c r="N29" s="127">
        <v>35338</v>
      </c>
      <c r="O29" s="110">
        <v>7166</v>
      </c>
      <c r="P29" s="121">
        <v>0.20300000000000001</v>
      </c>
      <c r="Q29">
        <f t="shared" si="3"/>
        <v>83</v>
      </c>
    </row>
    <row r="30" spans="1:18">
      <c r="A30" s="105" t="s">
        <v>232</v>
      </c>
      <c r="B30" s="110">
        <v>9514</v>
      </c>
      <c r="C30" s="110">
        <v>1097</v>
      </c>
      <c r="D30" s="121">
        <v>0.115</v>
      </c>
      <c r="E30">
        <f t="shared" si="0"/>
        <v>56</v>
      </c>
      <c r="F30" s="127">
        <v>13796</v>
      </c>
      <c r="G30" s="110">
        <v>3010</v>
      </c>
      <c r="H30" s="121">
        <v>0.218</v>
      </c>
      <c r="I30">
        <f t="shared" si="1"/>
        <v>49</v>
      </c>
      <c r="J30" s="127">
        <v>28692</v>
      </c>
      <c r="K30" s="110">
        <v>4950</v>
      </c>
      <c r="L30" s="121">
        <v>0.17299999999999999</v>
      </c>
      <c r="M30">
        <f t="shared" si="2"/>
        <v>44</v>
      </c>
      <c r="N30" s="127">
        <v>56559</v>
      </c>
      <c r="O30" s="110">
        <v>9077</v>
      </c>
      <c r="P30" s="121">
        <v>0.16</v>
      </c>
      <c r="Q30">
        <f t="shared" si="3"/>
        <v>44</v>
      </c>
    </row>
    <row r="31" spans="1:18">
      <c r="A31" s="105" t="s">
        <v>233</v>
      </c>
      <c r="B31" s="110">
        <v>2474</v>
      </c>
      <c r="C31" s="105">
        <v>156</v>
      </c>
      <c r="D31" s="121">
        <v>6.3E-2</v>
      </c>
      <c r="E31">
        <f t="shared" si="0"/>
        <v>6</v>
      </c>
      <c r="F31" s="127">
        <v>3379</v>
      </c>
      <c r="G31" s="105">
        <v>910</v>
      </c>
      <c r="H31" s="121">
        <v>0.26900000000000002</v>
      </c>
      <c r="I31">
        <f t="shared" si="1"/>
        <v>78</v>
      </c>
      <c r="J31" s="127">
        <v>7041</v>
      </c>
      <c r="K31" s="110">
        <v>1142</v>
      </c>
      <c r="L31" s="121">
        <v>0.16200000000000001</v>
      </c>
      <c r="M31">
        <f t="shared" si="2"/>
        <v>34</v>
      </c>
      <c r="N31" s="127">
        <v>13811</v>
      </c>
      <c r="O31" s="110">
        <v>2283</v>
      </c>
      <c r="P31" s="121">
        <v>0.16500000000000001</v>
      </c>
      <c r="Q31">
        <f t="shared" si="3"/>
        <v>50</v>
      </c>
    </row>
    <row r="32" spans="1:18">
      <c r="A32" s="105" t="s">
        <v>234</v>
      </c>
      <c r="B32" s="110">
        <v>18458</v>
      </c>
      <c r="C32" s="110">
        <v>1889</v>
      </c>
      <c r="D32" s="121">
        <v>0.10199999999999999</v>
      </c>
      <c r="E32">
        <f t="shared" si="0"/>
        <v>41</v>
      </c>
      <c r="F32" s="127">
        <v>10405</v>
      </c>
      <c r="G32" s="110">
        <v>1851</v>
      </c>
      <c r="H32" s="121">
        <v>0.17799999999999999</v>
      </c>
      <c r="I32">
        <f t="shared" si="1"/>
        <v>25</v>
      </c>
      <c r="J32" s="127">
        <v>30641</v>
      </c>
      <c r="K32" s="110">
        <v>4395</v>
      </c>
      <c r="L32" s="121">
        <v>0.14299999999999999</v>
      </c>
      <c r="M32">
        <f t="shared" si="2"/>
        <v>22</v>
      </c>
      <c r="N32" s="127">
        <v>59846</v>
      </c>
      <c r="O32" s="110">
        <v>7703</v>
      </c>
      <c r="P32" s="121">
        <v>0.129</v>
      </c>
      <c r="Q32">
        <f t="shared" si="3"/>
        <v>22</v>
      </c>
    </row>
    <row r="33" spans="1:17">
      <c r="A33" s="105" t="s">
        <v>235</v>
      </c>
      <c r="B33" s="110">
        <v>86193</v>
      </c>
      <c r="C33" s="110">
        <v>8917</v>
      </c>
      <c r="D33" s="121">
        <v>0.10299999999999999</v>
      </c>
      <c r="E33">
        <f t="shared" si="0"/>
        <v>44</v>
      </c>
      <c r="F33" s="127">
        <v>143583</v>
      </c>
      <c r="G33" s="110">
        <v>32207</v>
      </c>
      <c r="H33" s="121">
        <v>0.224</v>
      </c>
      <c r="I33">
        <f t="shared" si="1"/>
        <v>51</v>
      </c>
      <c r="J33" s="127">
        <v>355503</v>
      </c>
      <c r="K33" s="110">
        <v>56882</v>
      </c>
      <c r="L33" s="121">
        <v>0.16</v>
      </c>
      <c r="M33">
        <f t="shared" si="2"/>
        <v>33</v>
      </c>
      <c r="N33" s="127">
        <v>686677</v>
      </c>
      <c r="O33" s="110">
        <v>98412</v>
      </c>
      <c r="P33" s="121">
        <v>0.14299999999999999</v>
      </c>
      <c r="Q33">
        <f t="shared" si="3"/>
        <v>32</v>
      </c>
    </row>
    <row r="34" spans="1:17">
      <c r="A34" s="105" t="s">
        <v>236</v>
      </c>
      <c r="B34" s="110">
        <v>2560</v>
      </c>
      <c r="C34" s="105">
        <v>472</v>
      </c>
      <c r="D34" s="121">
        <v>0.184</v>
      </c>
      <c r="E34">
        <f t="shared" si="0"/>
        <v>92</v>
      </c>
      <c r="F34" s="127">
        <v>2392</v>
      </c>
      <c r="G34" s="105">
        <v>537</v>
      </c>
      <c r="H34" s="121">
        <v>0.224</v>
      </c>
      <c r="I34">
        <f t="shared" si="1"/>
        <v>51</v>
      </c>
      <c r="J34" s="127">
        <v>5719</v>
      </c>
      <c r="K34" s="110">
        <v>1200</v>
      </c>
      <c r="L34" s="121">
        <v>0.21</v>
      </c>
      <c r="M34">
        <f t="shared" si="2"/>
        <v>79</v>
      </c>
      <c r="N34" s="127">
        <v>11251</v>
      </c>
      <c r="O34" s="110">
        <v>2166</v>
      </c>
      <c r="P34" s="121">
        <v>0.193</v>
      </c>
      <c r="Q34">
        <f t="shared" si="3"/>
        <v>79</v>
      </c>
    </row>
    <row r="35" spans="1:17">
      <c r="A35" s="105" t="s">
        <v>237</v>
      </c>
      <c r="B35" s="110">
        <v>3588</v>
      </c>
      <c r="C35" s="105">
        <v>501</v>
      </c>
      <c r="D35" s="121">
        <v>0.14000000000000001</v>
      </c>
      <c r="E35">
        <f t="shared" si="0"/>
        <v>77</v>
      </c>
      <c r="F35" s="127">
        <v>4161</v>
      </c>
      <c r="G35" s="110">
        <v>1064</v>
      </c>
      <c r="H35" s="121">
        <v>0.25600000000000001</v>
      </c>
      <c r="I35">
        <f t="shared" si="1"/>
        <v>73</v>
      </c>
      <c r="J35" s="127">
        <v>9532</v>
      </c>
      <c r="K35" s="110">
        <v>1891</v>
      </c>
      <c r="L35" s="121">
        <v>0.19800000000000001</v>
      </c>
      <c r="M35">
        <f t="shared" si="2"/>
        <v>66</v>
      </c>
      <c r="N35" s="127">
        <v>19474</v>
      </c>
      <c r="O35" s="110">
        <v>3579</v>
      </c>
      <c r="P35" s="121">
        <v>0.184</v>
      </c>
      <c r="Q35">
        <f t="shared" si="3"/>
        <v>71</v>
      </c>
    </row>
    <row r="36" spans="1:17">
      <c r="A36" s="105" t="s">
        <v>238</v>
      </c>
      <c r="B36" s="110">
        <v>8607</v>
      </c>
      <c r="C36" s="105">
        <v>879</v>
      </c>
      <c r="D36" s="121">
        <v>0.10199999999999999</v>
      </c>
      <c r="E36">
        <f t="shared" si="0"/>
        <v>41</v>
      </c>
      <c r="F36" s="127">
        <v>12108</v>
      </c>
      <c r="G36" s="110">
        <v>1524</v>
      </c>
      <c r="H36" s="121">
        <v>0.126</v>
      </c>
      <c r="I36">
        <f t="shared" si="1"/>
        <v>7</v>
      </c>
      <c r="J36" s="127">
        <v>27173</v>
      </c>
      <c r="K36" s="110">
        <v>3141</v>
      </c>
      <c r="L36" s="121">
        <v>0.11600000000000001</v>
      </c>
      <c r="M36">
        <f t="shared" si="2"/>
        <v>8</v>
      </c>
      <c r="N36" s="127">
        <v>53405</v>
      </c>
      <c r="O36" s="110">
        <v>5788</v>
      </c>
      <c r="P36" s="121">
        <v>0.108</v>
      </c>
      <c r="Q36">
        <f t="shared" si="3"/>
        <v>9</v>
      </c>
    </row>
    <row r="37" spans="1:17">
      <c r="A37" s="105" t="s">
        <v>239</v>
      </c>
      <c r="B37" s="110">
        <v>6184</v>
      </c>
      <c r="C37" s="105">
        <v>676</v>
      </c>
      <c r="D37" s="121">
        <v>0.109</v>
      </c>
      <c r="E37">
        <f t="shared" si="0"/>
        <v>50</v>
      </c>
      <c r="F37" s="127">
        <v>8757</v>
      </c>
      <c r="G37" s="110">
        <v>1433</v>
      </c>
      <c r="H37" s="121">
        <v>0.16400000000000001</v>
      </c>
      <c r="I37">
        <f t="shared" si="1"/>
        <v>19</v>
      </c>
      <c r="J37" s="127">
        <v>18934</v>
      </c>
      <c r="K37" s="110">
        <v>3761</v>
      </c>
      <c r="L37" s="121">
        <v>0.19900000000000001</v>
      </c>
      <c r="M37">
        <f t="shared" si="2"/>
        <v>68</v>
      </c>
      <c r="N37" s="127">
        <v>36384</v>
      </c>
      <c r="O37" s="110">
        <v>6320</v>
      </c>
      <c r="P37" s="121">
        <v>0.17399999999999999</v>
      </c>
      <c r="Q37">
        <f t="shared" si="3"/>
        <v>62</v>
      </c>
    </row>
    <row r="38" spans="1:17">
      <c r="A38" s="105" t="s">
        <v>240</v>
      </c>
      <c r="B38" s="110">
        <v>8736</v>
      </c>
      <c r="C38" s="105">
        <v>481</v>
      </c>
      <c r="D38" s="121">
        <v>5.5E-2</v>
      </c>
      <c r="E38">
        <f t="shared" si="0"/>
        <v>3</v>
      </c>
      <c r="F38" s="127">
        <v>7606</v>
      </c>
      <c r="G38" s="110">
        <v>1719</v>
      </c>
      <c r="H38" s="121">
        <v>0.22600000000000001</v>
      </c>
      <c r="I38">
        <f t="shared" si="1"/>
        <v>55</v>
      </c>
      <c r="J38" s="127">
        <v>20765</v>
      </c>
      <c r="K38" s="110">
        <v>2595</v>
      </c>
      <c r="L38" s="121">
        <v>0.125</v>
      </c>
      <c r="M38">
        <f t="shared" si="2"/>
        <v>9</v>
      </c>
      <c r="N38" s="127">
        <v>40972</v>
      </c>
      <c r="O38" s="110">
        <v>4850</v>
      </c>
      <c r="P38" s="121">
        <v>0.11799999999999999</v>
      </c>
      <c r="Q38">
        <f t="shared" si="3"/>
        <v>14</v>
      </c>
    </row>
    <row r="39" spans="1:17">
      <c r="A39" s="105" t="s">
        <v>241</v>
      </c>
      <c r="B39" s="110">
        <v>3867</v>
      </c>
      <c r="C39" s="105">
        <v>526</v>
      </c>
      <c r="D39" s="121">
        <v>0.13600000000000001</v>
      </c>
      <c r="E39">
        <f t="shared" si="0"/>
        <v>76</v>
      </c>
      <c r="F39" s="127">
        <v>3568</v>
      </c>
      <c r="G39" s="105">
        <v>851</v>
      </c>
      <c r="H39" s="121">
        <v>0.23899999999999999</v>
      </c>
      <c r="I39">
        <f t="shared" si="1"/>
        <v>63</v>
      </c>
      <c r="J39" s="127">
        <v>8950</v>
      </c>
      <c r="K39" s="110">
        <v>1761</v>
      </c>
      <c r="L39" s="121">
        <v>0.19700000000000001</v>
      </c>
      <c r="M39">
        <f t="shared" si="2"/>
        <v>65</v>
      </c>
      <c r="N39" s="127">
        <v>17930</v>
      </c>
      <c r="O39" s="110">
        <v>3683</v>
      </c>
      <c r="P39" s="121">
        <v>0.20499999999999999</v>
      </c>
      <c r="Q39">
        <f t="shared" si="3"/>
        <v>84</v>
      </c>
    </row>
    <row r="40" spans="1:17">
      <c r="A40" s="105" t="s">
        <v>242</v>
      </c>
      <c r="B40" s="110">
        <v>8215</v>
      </c>
      <c r="C40" s="105">
        <v>798</v>
      </c>
      <c r="D40" s="121">
        <v>9.7000000000000003E-2</v>
      </c>
      <c r="E40">
        <f t="shared" si="0"/>
        <v>38</v>
      </c>
      <c r="F40" s="127">
        <v>8166</v>
      </c>
      <c r="G40" s="110">
        <v>1829</v>
      </c>
      <c r="H40" s="121">
        <v>0.224</v>
      </c>
      <c r="I40">
        <f t="shared" si="1"/>
        <v>51</v>
      </c>
      <c r="J40" s="127">
        <v>20092</v>
      </c>
      <c r="K40" s="110">
        <v>3336</v>
      </c>
      <c r="L40" s="121">
        <v>0.16600000000000001</v>
      </c>
      <c r="M40">
        <f t="shared" si="2"/>
        <v>39</v>
      </c>
      <c r="N40" s="127">
        <v>40138</v>
      </c>
      <c r="O40" s="110">
        <v>5853</v>
      </c>
      <c r="P40" s="121">
        <v>0.14599999999999999</v>
      </c>
      <c r="Q40">
        <f t="shared" si="3"/>
        <v>34</v>
      </c>
    </row>
    <row r="41" spans="1:17">
      <c r="A41" s="105" t="s">
        <v>243</v>
      </c>
      <c r="B41" s="110">
        <v>8235</v>
      </c>
      <c r="C41" s="105">
        <v>946</v>
      </c>
      <c r="D41" s="121">
        <v>0.115</v>
      </c>
      <c r="E41">
        <f t="shared" si="0"/>
        <v>56</v>
      </c>
      <c r="F41" s="127">
        <v>12086</v>
      </c>
      <c r="G41" s="110">
        <v>2157</v>
      </c>
      <c r="H41" s="121">
        <v>0.17799999999999999</v>
      </c>
      <c r="I41">
        <f t="shared" si="1"/>
        <v>25</v>
      </c>
      <c r="J41" s="127">
        <v>25546</v>
      </c>
      <c r="K41" s="110">
        <v>3807</v>
      </c>
      <c r="L41" s="121">
        <v>0.14899999999999999</v>
      </c>
      <c r="M41">
        <f t="shared" si="2"/>
        <v>26</v>
      </c>
      <c r="N41" s="127">
        <v>49162</v>
      </c>
      <c r="O41" s="110">
        <v>7138</v>
      </c>
      <c r="P41" s="121">
        <v>0.14499999999999999</v>
      </c>
      <c r="Q41">
        <f t="shared" si="3"/>
        <v>33</v>
      </c>
    </row>
    <row r="42" spans="1:17">
      <c r="A42" s="105" t="s">
        <v>244</v>
      </c>
      <c r="B42" s="110">
        <v>5840</v>
      </c>
      <c r="C42" s="105">
        <v>500</v>
      </c>
      <c r="D42" s="121">
        <v>8.5999999999999993E-2</v>
      </c>
      <c r="E42">
        <f t="shared" si="0"/>
        <v>22</v>
      </c>
      <c r="F42" s="127">
        <v>6237</v>
      </c>
      <c r="G42" s="105">
        <v>991</v>
      </c>
      <c r="H42" s="121">
        <v>0.159</v>
      </c>
      <c r="I42">
        <f t="shared" si="1"/>
        <v>18</v>
      </c>
      <c r="J42" s="127">
        <v>14829</v>
      </c>
      <c r="K42" s="110">
        <v>2304</v>
      </c>
      <c r="L42" s="121">
        <v>0.155</v>
      </c>
      <c r="M42">
        <f t="shared" si="2"/>
        <v>31</v>
      </c>
      <c r="N42" s="127">
        <v>29316</v>
      </c>
      <c r="O42" s="110">
        <v>3838</v>
      </c>
      <c r="P42" s="121">
        <v>0.13100000000000001</v>
      </c>
      <c r="Q42">
        <f t="shared" si="3"/>
        <v>23</v>
      </c>
    </row>
    <row r="43" spans="1:17">
      <c r="A43" s="105" t="s">
        <v>245</v>
      </c>
      <c r="B43" s="110">
        <v>4705</v>
      </c>
      <c r="C43" s="105">
        <v>627</v>
      </c>
      <c r="D43" s="121">
        <v>0.13300000000000001</v>
      </c>
      <c r="E43">
        <f t="shared" si="0"/>
        <v>74</v>
      </c>
      <c r="F43" s="127">
        <v>4662</v>
      </c>
      <c r="G43" s="105">
        <v>964</v>
      </c>
      <c r="H43" s="121">
        <v>0.20699999999999999</v>
      </c>
      <c r="I43">
        <f t="shared" si="1"/>
        <v>41</v>
      </c>
      <c r="J43" s="127">
        <v>11648</v>
      </c>
      <c r="K43" s="110">
        <v>2170</v>
      </c>
      <c r="L43" s="121">
        <v>0.186</v>
      </c>
      <c r="M43">
        <f t="shared" si="2"/>
        <v>54</v>
      </c>
      <c r="N43" s="127">
        <v>23202</v>
      </c>
      <c r="O43" s="110">
        <v>3837</v>
      </c>
      <c r="P43" s="121">
        <v>0.16500000000000001</v>
      </c>
      <c r="Q43">
        <f t="shared" si="3"/>
        <v>50</v>
      </c>
    </row>
    <row r="44" spans="1:17">
      <c r="A44" s="105" t="s">
        <v>246</v>
      </c>
      <c r="B44" s="110">
        <v>14652</v>
      </c>
      <c r="C44" s="110">
        <v>1720</v>
      </c>
      <c r="D44" s="121">
        <v>0.11700000000000001</v>
      </c>
      <c r="E44">
        <f t="shared" si="0"/>
        <v>60</v>
      </c>
      <c r="F44" s="127">
        <v>13386</v>
      </c>
      <c r="G44" s="110">
        <v>3071</v>
      </c>
      <c r="H44" s="121">
        <v>0.22900000000000001</v>
      </c>
      <c r="I44">
        <f t="shared" si="1"/>
        <v>58</v>
      </c>
      <c r="J44" s="127">
        <v>34468</v>
      </c>
      <c r="K44" s="110">
        <v>6053</v>
      </c>
      <c r="L44" s="121">
        <v>0.17599999999999999</v>
      </c>
      <c r="M44">
        <f t="shared" si="2"/>
        <v>47</v>
      </c>
      <c r="N44" s="127">
        <v>67848</v>
      </c>
      <c r="O44" s="110">
        <v>10661</v>
      </c>
      <c r="P44" s="121">
        <v>0.157</v>
      </c>
      <c r="Q44">
        <f t="shared" si="3"/>
        <v>40</v>
      </c>
    </row>
    <row r="45" spans="1:17">
      <c r="A45" s="105" t="s">
        <v>247</v>
      </c>
      <c r="B45" s="110">
        <v>2657</v>
      </c>
      <c r="C45" s="105">
        <v>349</v>
      </c>
      <c r="D45" s="121">
        <v>0.13100000000000001</v>
      </c>
      <c r="E45">
        <f t="shared" si="0"/>
        <v>73</v>
      </c>
      <c r="F45" s="127">
        <v>2893</v>
      </c>
      <c r="G45" s="105">
        <v>584</v>
      </c>
      <c r="H45" s="121">
        <v>0.20200000000000001</v>
      </c>
      <c r="I45">
        <f t="shared" si="1"/>
        <v>38</v>
      </c>
      <c r="J45" s="127">
        <v>6689</v>
      </c>
      <c r="K45" s="110">
        <v>1249</v>
      </c>
      <c r="L45" s="121">
        <v>0.187</v>
      </c>
      <c r="M45">
        <f t="shared" si="2"/>
        <v>57</v>
      </c>
      <c r="N45" s="127">
        <v>13256</v>
      </c>
      <c r="O45" s="110">
        <v>2280</v>
      </c>
      <c r="P45" s="121">
        <v>0.17199999999999999</v>
      </c>
      <c r="Q45">
        <f t="shared" si="3"/>
        <v>57</v>
      </c>
    </row>
    <row r="46" spans="1:17">
      <c r="A46" s="105" t="s">
        <v>248</v>
      </c>
      <c r="B46" s="110">
        <v>11361</v>
      </c>
      <c r="C46" s="105">
        <v>860</v>
      </c>
      <c r="D46" s="121">
        <v>7.5999999999999998E-2</v>
      </c>
      <c r="E46">
        <f t="shared" si="0"/>
        <v>14</v>
      </c>
      <c r="F46" s="127">
        <v>14381</v>
      </c>
      <c r="G46" s="110">
        <v>3715</v>
      </c>
      <c r="H46" s="121">
        <v>0.25800000000000001</v>
      </c>
      <c r="I46">
        <f t="shared" si="1"/>
        <v>77</v>
      </c>
      <c r="J46" s="127">
        <v>31923</v>
      </c>
      <c r="K46" s="110">
        <v>5764</v>
      </c>
      <c r="L46" s="121">
        <v>0.18099999999999999</v>
      </c>
      <c r="M46">
        <f t="shared" si="2"/>
        <v>50</v>
      </c>
      <c r="N46" s="127">
        <v>62817</v>
      </c>
      <c r="O46" s="110">
        <v>10774</v>
      </c>
      <c r="P46" s="121">
        <v>0.17199999999999999</v>
      </c>
      <c r="Q46">
        <f t="shared" si="3"/>
        <v>57</v>
      </c>
    </row>
    <row r="47" spans="1:17">
      <c r="A47" s="105" t="s">
        <v>249</v>
      </c>
      <c r="B47" s="110">
        <v>62049</v>
      </c>
      <c r="C47" s="110">
        <v>4930</v>
      </c>
      <c r="D47" s="121">
        <v>7.9000000000000001E-2</v>
      </c>
      <c r="E47">
        <f t="shared" si="0"/>
        <v>17</v>
      </c>
      <c r="F47" s="127">
        <v>75073</v>
      </c>
      <c r="G47" s="110">
        <v>14014</v>
      </c>
      <c r="H47" s="121">
        <v>0.187</v>
      </c>
      <c r="I47">
        <f t="shared" si="1"/>
        <v>31</v>
      </c>
      <c r="J47" s="127">
        <v>181306</v>
      </c>
      <c r="K47" s="110">
        <v>24708</v>
      </c>
      <c r="L47" s="121">
        <v>0.13600000000000001</v>
      </c>
      <c r="M47">
        <f t="shared" si="2"/>
        <v>18</v>
      </c>
      <c r="N47" s="127">
        <v>353144</v>
      </c>
      <c r="O47" s="110">
        <v>44884</v>
      </c>
      <c r="P47" s="121">
        <v>0.127</v>
      </c>
      <c r="Q47">
        <f t="shared" si="3"/>
        <v>20</v>
      </c>
    </row>
    <row r="48" spans="1:17">
      <c r="A48" s="105" t="s">
        <v>250</v>
      </c>
      <c r="B48" s="110">
        <v>1401</v>
      </c>
      <c r="C48" s="105">
        <v>220</v>
      </c>
      <c r="D48" s="121">
        <v>0.157</v>
      </c>
      <c r="E48">
        <f t="shared" si="0"/>
        <v>89</v>
      </c>
      <c r="F48" s="127">
        <v>1357</v>
      </c>
      <c r="G48" s="105">
        <v>586</v>
      </c>
      <c r="H48" s="121">
        <v>0.432</v>
      </c>
      <c r="I48">
        <f t="shared" si="1"/>
        <v>95</v>
      </c>
      <c r="J48" s="127">
        <v>3309</v>
      </c>
      <c r="K48" s="105">
        <v>896</v>
      </c>
      <c r="L48" s="121">
        <v>0.27100000000000002</v>
      </c>
      <c r="M48">
        <f t="shared" si="2"/>
        <v>94</v>
      </c>
      <c r="N48" s="127">
        <v>6445</v>
      </c>
      <c r="O48" s="110">
        <v>1877</v>
      </c>
      <c r="P48" s="121">
        <v>0.29099999999999998</v>
      </c>
      <c r="Q48">
        <f t="shared" si="3"/>
        <v>95</v>
      </c>
    </row>
    <row r="49" spans="1:17">
      <c r="A49" s="105" t="s">
        <v>251</v>
      </c>
      <c r="B49" s="110">
        <v>4497</v>
      </c>
      <c r="C49" s="105">
        <v>540</v>
      </c>
      <c r="D49" s="121">
        <v>0.12</v>
      </c>
      <c r="E49">
        <f t="shared" si="0"/>
        <v>63</v>
      </c>
      <c r="F49" s="127">
        <v>4762</v>
      </c>
      <c r="G49" s="110">
        <v>1137</v>
      </c>
      <c r="H49" s="121">
        <v>0.23899999999999999</v>
      </c>
      <c r="I49">
        <f t="shared" si="1"/>
        <v>63</v>
      </c>
      <c r="J49" s="127">
        <v>11202</v>
      </c>
      <c r="K49" s="110">
        <v>1996</v>
      </c>
      <c r="L49" s="121">
        <v>0.17799999999999999</v>
      </c>
      <c r="M49">
        <f t="shared" si="2"/>
        <v>48</v>
      </c>
      <c r="N49" s="127">
        <v>21664</v>
      </c>
      <c r="O49" s="110">
        <v>3605</v>
      </c>
      <c r="P49" s="121">
        <v>0.16600000000000001</v>
      </c>
      <c r="Q49">
        <f t="shared" si="3"/>
        <v>52</v>
      </c>
    </row>
    <row r="50" spans="1:17">
      <c r="A50" s="105" t="s">
        <v>252</v>
      </c>
      <c r="B50" s="110">
        <v>5650</v>
      </c>
      <c r="C50" s="105">
        <v>730</v>
      </c>
      <c r="D50" s="121">
        <v>0.129</v>
      </c>
      <c r="E50">
        <f t="shared" si="0"/>
        <v>72</v>
      </c>
      <c r="F50" s="127">
        <v>5429</v>
      </c>
      <c r="G50" s="110">
        <v>1131</v>
      </c>
      <c r="H50" s="121">
        <v>0.20799999999999999</v>
      </c>
      <c r="I50">
        <f t="shared" si="1"/>
        <v>44</v>
      </c>
      <c r="J50" s="127">
        <v>13498</v>
      </c>
      <c r="K50" s="110">
        <v>2863</v>
      </c>
      <c r="L50" s="121">
        <v>0.21199999999999999</v>
      </c>
      <c r="M50">
        <f t="shared" si="2"/>
        <v>81</v>
      </c>
      <c r="N50" s="127">
        <v>26231</v>
      </c>
      <c r="O50" s="110">
        <v>4607</v>
      </c>
      <c r="P50" s="121">
        <v>0.17599999999999999</v>
      </c>
      <c r="Q50">
        <f t="shared" si="3"/>
        <v>65</v>
      </c>
    </row>
    <row r="51" spans="1:17">
      <c r="A51" s="105" t="s">
        <v>253</v>
      </c>
      <c r="B51" s="110">
        <v>11723</v>
      </c>
      <c r="C51" s="110">
        <v>1100</v>
      </c>
      <c r="D51" s="121">
        <v>9.4E-2</v>
      </c>
      <c r="E51">
        <f t="shared" si="0"/>
        <v>34</v>
      </c>
      <c r="F51" s="127">
        <v>10944</v>
      </c>
      <c r="G51" s="110">
        <v>3175</v>
      </c>
      <c r="H51" s="121">
        <v>0.28999999999999998</v>
      </c>
      <c r="I51">
        <f t="shared" si="1"/>
        <v>82</v>
      </c>
      <c r="J51" s="127">
        <v>28539</v>
      </c>
      <c r="K51" s="110">
        <v>5517</v>
      </c>
      <c r="L51" s="121">
        <v>0.193</v>
      </c>
      <c r="M51">
        <f t="shared" si="2"/>
        <v>61</v>
      </c>
      <c r="N51" s="127">
        <v>55939</v>
      </c>
      <c r="O51" s="110">
        <v>9870</v>
      </c>
      <c r="P51" s="121">
        <v>0.17599999999999999</v>
      </c>
      <c r="Q51">
        <f t="shared" si="3"/>
        <v>65</v>
      </c>
    </row>
    <row r="52" spans="1:17">
      <c r="A52" s="105" t="s">
        <v>254</v>
      </c>
      <c r="B52" s="110">
        <v>3276</v>
      </c>
      <c r="C52" s="105">
        <v>516</v>
      </c>
      <c r="D52" s="121">
        <v>0.158</v>
      </c>
      <c r="E52">
        <f t="shared" si="0"/>
        <v>90</v>
      </c>
      <c r="F52" s="127">
        <v>4007</v>
      </c>
      <c r="G52" s="110">
        <v>1255</v>
      </c>
      <c r="H52" s="121">
        <v>0.313</v>
      </c>
      <c r="I52">
        <f t="shared" si="1"/>
        <v>88</v>
      </c>
      <c r="J52" s="127">
        <v>9325</v>
      </c>
      <c r="K52" s="110">
        <v>2201</v>
      </c>
      <c r="L52" s="121">
        <v>0.23599999999999999</v>
      </c>
      <c r="M52">
        <f t="shared" si="2"/>
        <v>86</v>
      </c>
      <c r="N52" s="127">
        <v>17683</v>
      </c>
      <c r="O52" s="110">
        <v>3662</v>
      </c>
      <c r="P52" s="121">
        <v>0.20699999999999999</v>
      </c>
      <c r="Q52">
        <f t="shared" si="3"/>
        <v>86</v>
      </c>
    </row>
    <row r="53" spans="1:17">
      <c r="A53" s="105" t="s">
        <v>255</v>
      </c>
      <c r="B53" s="110">
        <v>4861</v>
      </c>
      <c r="C53" s="105">
        <v>609</v>
      </c>
      <c r="D53" s="121">
        <v>0.125</v>
      </c>
      <c r="E53">
        <f t="shared" si="0"/>
        <v>67</v>
      </c>
      <c r="F53" s="127">
        <v>6258</v>
      </c>
      <c r="G53" s="110">
        <v>1044</v>
      </c>
      <c r="H53" s="121">
        <v>0.16700000000000001</v>
      </c>
      <c r="I53">
        <f t="shared" si="1"/>
        <v>20</v>
      </c>
      <c r="J53" s="127">
        <v>13875</v>
      </c>
      <c r="K53" s="110">
        <v>2566</v>
      </c>
      <c r="L53" s="121">
        <v>0.185</v>
      </c>
      <c r="M53">
        <f t="shared" si="2"/>
        <v>53</v>
      </c>
      <c r="N53" s="127">
        <v>27232</v>
      </c>
      <c r="O53" s="110">
        <v>4553</v>
      </c>
      <c r="P53" s="121">
        <v>0.16700000000000001</v>
      </c>
      <c r="Q53">
        <f t="shared" si="3"/>
        <v>54</v>
      </c>
    </row>
    <row r="54" spans="1:17">
      <c r="A54" s="105" t="s">
        <v>256</v>
      </c>
      <c r="B54" s="110">
        <v>7240</v>
      </c>
      <c r="C54" s="105">
        <v>746</v>
      </c>
      <c r="D54" s="121">
        <v>0.10299999999999999</v>
      </c>
      <c r="E54">
        <f t="shared" si="0"/>
        <v>44</v>
      </c>
      <c r="F54" s="127">
        <v>6422</v>
      </c>
      <c r="G54" s="110">
        <v>1926</v>
      </c>
      <c r="H54" s="121">
        <v>0.3</v>
      </c>
      <c r="I54">
        <f t="shared" si="1"/>
        <v>84</v>
      </c>
      <c r="J54" s="127">
        <v>16490</v>
      </c>
      <c r="K54" s="110">
        <v>3481</v>
      </c>
      <c r="L54" s="121">
        <v>0.21099999999999999</v>
      </c>
      <c r="M54">
        <f t="shared" si="2"/>
        <v>80</v>
      </c>
      <c r="N54" s="127">
        <v>31714</v>
      </c>
      <c r="O54" s="110">
        <v>6323</v>
      </c>
      <c r="P54" s="121">
        <v>0.19900000000000001</v>
      </c>
      <c r="Q54">
        <f t="shared" si="3"/>
        <v>81</v>
      </c>
    </row>
    <row r="55" spans="1:17">
      <c r="A55" s="105" t="s">
        <v>257</v>
      </c>
      <c r="B55" s="110">
        <v>4106</v>
      </c>
      <c r="C55" s="105">
        <v>453</v>
      </c>
      <c r="D55" s="121">
        <v>0.11</v>
      </c>
      <c r="E55">
        <f t="shared" si="0"/>
        <v>52</v>
      </c>
      <c r="F55" s="127">
        <v>5030</v>
      </c>
      <c r="G55" s="105">
        <v>875</v>
      </c>
      <c r="H55" s="121">
        <v>0.17399999999999999</v>
      </c>
      <c r="I55">
        <f t="shared" si="1"/>
        <v>22</v>
      </c>
      <c r="J55" s="127">
        <v>11610</v>
      </c>
      <c r="K55" s="110">
        <v>1730</v>
      </c>
      <c r="L55" s="121">
        <v>0.14899999999999999</v>
      </c>
      <c r="M55">
        <f t="shared" si="2"/>
        <v>26</v>
      </c>
      <c r="N55" s="127">
        <v>23022</v>
      </c>
      <c r="O55" s="110">
        <v>3131</v>
      </c>
      <c r="P55" s="121">
        <v>0.13600000000000001</v>
      </c>
      <c r="Q55">
        <f t="shared" si="3"/>
        <v>24</v>
      </c>
    </row>
    <row r="56" spans="1:17">
      <c r="A56" s="105" t="s">
        <v>258</v>
      </c>
      <c r="B56" s="110">
        <v>1555</v>
      </c>
      <c r="C56" s="105">
        <v>209</v>
      </c>
      <c r="D56" s="121">
        <v>0.13400000000000001</v>
      </c>
      <c r="E56">
        <f t="shared" si="0"/>
        <v>75</v>
      </c>
      <c r="F56" s="127">
        <v>1696</v>
      </c>
      <c r="G56" s="105">
        <v>229</v>
      </c>
      <c r="H56" s="121">
        <v>0.13500000000000001</v>
      </c>
      <c r="I56">
        <f t="shared" si="1"/>
        <v>10</v>
      </c>
      <c r="J56" s="127">
        <v>3979</v>
      </c>
      <c r="K56" s="105">
        <v>601</v>
      </c>
      <c r="L56" s="121">
        <v>0.151</v>
      </c>
      <c r="M56">
        <f t="shared" si="2"/>
        <v>29</v>
      </c>
      <c r="N56" s="127">
        <v>7951</v>
      </c>
      <c r="O56" s="110">
        <v>1108</v>
      </c>
      <c r="P56" s="121">
        <v>0.13900000000000001</v>
      </c>
      <c r="Q56">
        <f t="shared" si="3"/>
        <v>29</v>
      </c>
    </row>
    <row r="57" spans="1:17">
      <c r="A57" s="105" t="s">
        <v>259</v>
      </c>
      <c r="B57" s="110">
        <v>3701</v>
      </c>
      <c r="C57" s="105">
        <v>355</v>
      </c>
      <c r="D57" s="121">
        <v>9.6000000000000002E-2</v>
      </c>
      <c r="E57">
        <f t="shared" si="0"/>
        <v>35</v>
      </c>
      <c r="F57" s="127">
        <v>3736</v>
      </c>
      <c r="G57" s="105">
        <v>529</v>
      </c>
      <c r="H57" s="121">
        <v>0.14199999999999999</v>
      </c>
      <c r="I57">
        <f t="shared" si="1"/>
        <v>13</v>
      </c>
      <c r="J57" s="127">
        <v>9329</v>
      </c>
      <c r="K57" s="110">
        <v>1189</v>
      </c>
      <c r="L57" s="121">
        <v>0.127</v>
      </c>
      <c r="M57">
        <f t="shared" si="2"/>
        <v>11</v>
      </c>
      <c r="N57" s="127">
        <v>18397</v>
      </c>
      <c r="O57" s="110">
        <v>2059</v>
      </c>
      <c r="P57" s="121">
        <v>0.112</v>
      </c>
      <c r="Q57">
        <f t="shared" si="3"/>
        <v>11</v>
      </c>
    </row>
    <row r="58" spans="1:17">
      <c r="A58" s="105" t="s">
        <v>260</v>
      </c>
      <c r="B58" s="110">
        <v>2532</v>
      </c>
      <c r="C58" s="105">
        <v>376</v>
      </c>
      <c r="D58" s="121">
        <v>0.14799999999999999</v>
      </c>
      <c r="E58">
        <f t="shared" si="0"/>
        <v>81</v>
      </c>
      <c r="F58" s="127">
        <v>2031</v>
      </c>
      <c r="G58" s="105">
        <v>459</v>
      </c>
      <c r="H58" s="121">
        <v>0.22600000000000001</v>
      </c>
      <c r="I58">
        <f t="shared" si="1"/>
        <v>55</v>
      </c>
      <c r="J58" s="127">
        <v>5684</v>
      </c>
      <c r="K58" s="110">
        <v>1183</v>
      </c>
      <c r="L58" s="121">
        <v>0.20799999999999999</v>
      </c>
      <c r="M58">
        <f t="shared" si="2"/>
        <v>78</v>
      </c>
      <c r="N58" s="127">
        <v>11381</v>
      </c>
      <c r="O58" s="110">
        <v>1932</v>
      </c>
      <c r="P58" s="121">
        <v>0.17</v>
      </c>
      <c r="Q58">
        <f t="shared" si="3"/>
        <v>56</v>
      </c>
    </row>
    <row r="59" spans="1:17">
      <c r="A59" s="105" t="s">
        <v>261</v>
      </c>
      <c r="B59" s="110">
        <v>10359</v>
      </c>
      <c r="C59" s="105">
        <v>601</v>
      </c>
      <c r="D59" s="121">
        <v>5.8000000000000003E-2</v>
      </c>
      <c r="E59">
        <f t="shared" si="0"/>
        <v>5</v>
      </c>
      <c r="F59" s="127">
        <v>10406</v>
      </c>
      <c r="G59" s="110">
        <v>1986</v>
      </c>
      <c r="H59" s="121">
        <v>0.191</v>
      </c>
      <c r="I59">
        <f t="shared" si="1"/>
        <v>33</v>
      </c>
      <c r="J59" s="127">
        <v>26696</v>
      </c>
      <c r="K59" s="110">
        <v>3682</v>
      </c>
      <c r="L59" s="121">
        <v>0.13800000000000001</v>
      </c>
      <c r="M59">
        <f t="shared" si="2"/>
        <v>20</v>
      </c>
      <c r="N59" s="127">
        <v>52501</v>
      </c>
      <c r="O59" s="110">
        <v>6567</v>
      </c>
      <c r="P59" s="121">
        <v>0.125</v>
      </c>
      <c r="Q59">
        <f t="shared" si="3"/>
        <v>18</v>
      </c>
    </row>
    <row r="60" spans="1:17">
      <c r="A60" s="105" t="s">
        <v>262</v>
      </c>
      <c r="B60" s="110">
        <v>3963</v>
      </c>
      <c r="C60" s="105">
        <v>352</v>
      </c>
      <c r="D60" s="121">
        <v>8.8999999999999996E-2</v>
      </c>
      <c r="E60">
        <f t="shared" si="0"/>
        <v>24</v>
      </c>
      <c r="F60" s="127">
        <v>2768</v>
      </c>
      <c r="G60" s="110">
        <v>1110</v>
      </c>
      <c r="H60" s="121">
        <v>0.40100000000000002</v>
      </c>
      <c r="I60">
        <f t="shared" si="1"/>
        <v>94</v>
      </c>
      <c r="J60" s="127">
        <v>8022</v>
      </c>
      <c r="K60" s="110">
        <v>2109</v>
      </c>
      <c r="L60" s="121">
        <v>0.26300000000000001</v>
      </c>
      <c r="M60">
        <f t="shared" si="2"/>
        <v>91</v>
      </c>
      <c r="N60" s="127">
        <v>15786</v>
      </c>
      <c r="O60" s="110">
        <v>3475</v>
      </c>
      <c r="P60" s="121">
        <v>0.22</v>
      </c>
      <c r="Q60">
        <f t="shared" si="3"/>
        <v>90</v>
      </c>
    </row>
    <row r="61" spans="1:17">
      <c r="A61" s="105" t="s">
        <v>263</v>
      </c>
      <c r="B61" s="110">
        <v>73493</v>
      </c>
      <c r="C61" s="110">
        <v>5919</v>
      </c>
      <c r="D61" s="121">
        <v>8.1000000000000003E-2</v>
      </c>
      <c r="E61">
        <f t="shared" si="0"/>
        <v>19</v>
      </c>
      <c r="F61" s="127">
        <v>98940</v>
      </c>
      <c r="G61" s="110">
        <v>15192</v>
      </c>
      <c r="H61" s="121">
        <v>0.154</v>
      </c>
      <c r="I61">
        <f t="shared" si="1"/>
        <v>15</v>
      </c>
      <c r="J61" s="127">
        <v>237154</v>
      </c>
      <c r="K61" s="110">
        <v>32259</v>
      </c>
      <c r="L61" s="121">
        <v>0.13600000000000001</v>
      </c>
      <c r="M61">
        <f t="shared" si="2"/>
        <v>18</v>
      </c>
      <c r="N61" s="127">
        <v>464114</v>
      </c>
      <c r="O61" s="110">
        <v>59024</v>
      </c>
      <c r="P61" s="121">
        <v>0.127</v>
      </c>
      <c r="Q61">
        <f t="shared" si="3"/>
        <v>20</v>
      </c>
    </row>
    <row r="62" spans="1:17">
      <c r="A62" s="105" t="s">
        <v>264</v>
      </c>
      <c r="B62" s="105">
        <v>921</v>
      </c>
      <c r="C62" s="105">
        <v>96</v>
      </c>
      <c r="D62" s="121">
        <v>0.104</v>
      </c>
      <c r="E62">
        <f t="shared" si="0"/>
        <v>46</v>
      </c>
      <c r="F62" s="131">
        <v>997</v>
      </c>
      <c r="G62" s="105">
        <v>392</v>
      </c>
      <c r="H62" s="121">
        <v>0.39300000000000002</v>
      </c>
      <c r="I62">
        <f t="shared" si="1"/>
        <v>93</v>
      </c>
      <c r="J62" s="127">
        <v>2476</v>
      </c>
      <c r="K62" s="105">
        <v>745</v>
      </c>
      <c r="L62" s="121">
        <v>0.30099999999999999</v>
      </c>
      <c r="M62">
        <f t="shared" si="2"/>
        <v>95</v>
      </c>
      <c r="N62" s="127">
        <v>4568</v>
      </c>
      <c r="O62" s="110">
        <v>1268</v>
      </c>
      <c r="P62" s="121">
        <v>0.27800000000000002</v>
      </c>
      <c r="Q62">
        <f t="shared" si="3"/>
        <v>94</v>
      </c>
    </row>
    <row r="63" spans="1:17">
      <c r="A63" s="105" t="s">
        <v>265</v>
      </c>
      <c r="B63" s="110">
        <v>3854</v>
      </c>
      <c r="C63" s="105">
        <v>547</v>
      </c>
      <c r="D63" s="121">
        <v>0.14199999999999999</v>
      </c>
      <c r="E63">
        <f t="shared" si="0"/>
        <v>79</v>
      </c>
      <c r="F63" s="127">
        <v>5690</v>
      </c>
      <c r="G63" s="110">
        <v>1461</v>
      </c>
      <c r="H63" s="121">
        <v>0.25700000000000001</v>
      </c>
      <c r="I63">
        <f t="shared" si="1"/>
        <v>74</v>
      </c>
      <c r="J63" s="127">
        <v>11658</v>
      </c>
      <c r="K63" s="110">
        <v>2570</v>
      </c>
      <c r="L63" s="121">
        <v>0.22</v>
      </c>
      <c r="M63">
        <f t="shared" si="2"/>
        <v>84</v>
      </c>
      <c r="N63" s="127">
        <v>22837</v>
      </c>
      <c r="O63" s="110">
        <v>4249</v>
      </c>
      <c r="P63" s="121">
        <v>0.186</v>
      </c>
      <c r="Q63">
        <f t="shared" si="3"/>
        <v>72</v>
      </c>
    </row>
    <row r="64" spans="1:17">
      <c r="A64" s="105" t="s">
        <v>266</v>
      </c>
      <c r="B64" s="110">
        <v>7475</v>
      </c>
      <c r="C64" s="105">
        <v>891</v>
      </c>
      <c r="D64" s="121">
        <v>0.11899999999999999</v>
      </c>
      <c r="E64">
        <f t="shared" si="0"/>
        <v>62</v>
      </c>
      <c r="F64" s="127">
        <v>10884</v>
      </c>
      <c r="G64" s="110">
        <v>2217</v>
      </c>
      <c r="H64" s="121">
        <v>0.20399999999999999</v>
      </c>
      <c r="I64">
        <f t="shared" si="1"/>
        <v>40</v>
      </c>
      <c r="J64" s="127">
        <v>22004</v>
      </c>
      <c r="K64" s="110">
        <v>4099</v>
      </c>
      <c r="L64" s="121">
        <v>0.186</v>
      </c>
      <c r="M64">
        <f t="shared" si="2"/>
        <v>54</v>
      </c>
      <c r="N64" s="127">
        <v>43316</v>
      </c>
      <c r="O64" s="110">
        <v>7071</v>
      </c>
      <c r="P64" s="121">
        <v>0.16300000000000001</v>
      </c>
      <c r="Q64">
        <f t="shared" si="3"/>
        <v>45</v>
      </c>
    </row>
    <row r="65" spans="1:17">
      <c r="A65" s="105" t="s">
        <v>267</v>
      </c>
      <c r="B65" s="110">
        <v>2476</v>
      </c>
      <c r="C65" s="105">
        <v>483</v>
      </c>
      <c r="D65" s="121">
        <v>0.19500000000000001</v>
      </c>
      <c r="E65">
        <f t="shared" si="0"/>
        <v>93</v>
      </c>
      <c r="F65" s="127">
        <v>2631</v>
      </c>
      <c r="G65" s="105">
        <v>636</v>
      </c>
      <c r="H65" s="121">
        <v>0.24199999999999999</v>
      </c>
      <c r="I65">
        <f t="shared" si="1"/>
        <v>66</v>
      </c>
      <c r="J65" s="127">
        <v>6297</v>
      </c>
      <c r="K65" s="110">
        <v>1365</v>
      </c>
      <c r="L65" s="121">
        <v>0.217</v>
      </c>
      <c r="M65">
        <f t="shared" si="2"/>
        <v>83</v>
      </c>
      <c r="N65" s="127">
        <v>12238</v>
      </c>
      <c r="O65" s="110">
        <v>2519</v>
      </c>
      <c r="P65" s="121">
        <v>0.20599999999999999</v>
      </c>
      <c r="Q65">
        <f t="shared" si="3"/>
        <v>85</v>
      </c>
    </row>
    <row r="66" spans="1:17">
      <c r="A66" s="105" t="s">
        <v>268</v>
      </c>
      <c r="B66" s="110">
        <v>6417</v>
      </c>
      <c r="C66" s="105">
        <v>460</v>
      </c>
      <c r="D66" s="121">
        <v>7.1999999999999995E-2</v>
      </c>
      <c r="E66">
        <f t="shared" si="0"/>
        <v>11</v>
      </c>
      <c r="F66" s="127">
        <v>7498</v>
      </c>
      <c r="G66" s="110">
        <v>1033</v>
      </c>
      <c r="H66" s="121">
        <v>0.13800000000000001</v>
      </c>
      <c r="I66">
        <f t="shared" si="1"/>
        <v>11</v>
      </c>
      <c r="J66" s="127">
        <v>17287</v>
      </c>
      <c r="K66" s="110">
        <v>2189</v>
      </c>
      <c r="L66" s="121">
        <v>0.127</v>
      </c>
      <c r="M66">
        <f t="shared" si="2"/>
        <v>11</v>
      </c>
      <c r="N66" s="127">
        <v>34436</v>
      </c>
      <c r="O66" s="110">
        <v>3838</v>
      </c>
      <c r="P66" s="121">
        <v>0.111</v>
      </c>
      <c r="Q66">
        <f t="shared" si="3"/>
        <v>10</v>
      </c>
    </row>
    <row r="67" spans="1:17">
      <c r="A67" s="105" t="s">
        <v>269</v>
      </c>
      <c r="B67" s="110">
        <v>14145</v>
      </c>
      <c r="C67" s="105">
        <v>782</v>
      </c>
      <c r="D67" s="121">
        <v>5.5E-2</v>
      </c>
      <c r="E67">
        <f t="shared" si="0"/>
        <v>3</v>
      </c>
      <c r="F67" s="127">
        <v>10461</v>
      </c>
      <c r="G67" s="110">
        <v>2162</v>
      </c>
      <c r="H67" s="121">
        <v>0.20699999999999999</v>
      </c>
      <c r="I67">
        <f t="shared" si="1"/>
        <v>41</v>
      </c>
      <c r="J67" s="127">
        <v>27408</v>
      </c>
      <c r="K67" s="110">
        <v>3624</v>
      </c>
      <c r="L67" s="121">
        <v>0.13200000000000001</v>
      </c>
      <c r="M67">
        <f t="shared" si="2"/>
        <v>16</v>
      </c>
      <c r="N67" s="127">
        <v>53907</v>
      </c>
      <c r="O67" s="110">
        <v>6572</v>
      </c>
      <c r="P67" s="121">
        <v>0.122</v>
      </c>
      <c r="Q67">
        <f t="shared" si="3"/>
        <v>17</v>
      </c>
    </row>
    <row r="68" spans="1:17">
      <c r="A68" s="105" t="s">
        <v>270</v>
      </c>
      <c r="B68" s="110">
        <v>10014</v>
      </c>
      <c r="C68" s="105">
        <v>986</v>
      </c>
      <c r="D68" s="121">
        <v>9.8000000000000004E-2</v>
      </c>
      <c r="E68">
        <f t="shared" si="0"/>
        <v>40</v>
      </c>
      <c r="F68" s="127">
        <v>10854</v>
      </c>
      <c r="G68" s="110">
        <v>2544</v>
      </c>
      <c r="H68" s="121">
        <v>0.23400000000000001</v>
      </c>
      <c r="I68">
        <f t="shared" si="1"/>
        <v>60</v>
      </c>
      <c r="J68" s="127">
        <v>26384</v>
      </c>
      <c r="K68" s="110">
        <v>4324</v>
      </c>
      <c r="L68" s="121">
        <v>0.16400000000000001</v>
      </c>
      <c r="M68">
        <f t="shared" si="2"/>
        <v>36</v>
      </c>
      <c r="N68" s="127">
        <v>51482</v>
      </c>
      <c r="O68" s="110">
        <v>8209</v>
      </c>
      <c r="P68" s="121">
        <v>0.159</v>
      </c>
      <c r="Q68">
        <f t="shared" si="3"/>
        <v>42</v>
      </c>
    </row>
    <row r="69" spans="1:17">
      <c r="A69" s="105" t="s">
        <v>271</v>
      </c>
      <c r="B69" s="110">
        <v>5140</v>
      </c>
      <c r="C69" s="105">
        <v>789</v>
      </c>
      <c r="D69" s="121">
        <v>0.154</v>
      </c>
      <c r="E69">
        <f t="shared" si="0"/>
        <v>86</v>
      </c>
      <c r="F69" s="127">
        <v>5557</v>
      </c>
      <c r="G69" s="105">
        <v>972</v>
      </c>
      <c r="H69" s="121">
        <v>0.17499999999999999</v>
      </c>
      <c r="I69">
        <f t="shared" si="1"/>
        <v>23</v>
      </c>
      <c r="J69" s="127">
        <v>12933</v>
      </c>
      <c r="K69" s="110">
        <v>2346</v>
      </c>
      <c r="L69" s="121">
        <v>0.18099999999999999</v>
      </c>
      <c r="M69">
        <f t="shared" si="2"/>
        <v>50</v>
      </c>
      <c r="N69" s="127">
        <v>25502</v>
      </c>
      <c r="O69" s="110">
        <v>4190</v>
      </c>
      <c r="P69" s="121">
        <v>0.16400000000000001</v>
      </c>
      <c r="Q69">
        <f t="shared" si="3"/>
        <v>49</v>
      </c>
    </row>
    <row r="70" spans="1:17">
      <c r="A70" s="105" t="s">
        <v>272</v>
      </c>
      <c r="B70" s="110">
        <v>3728</v>
      </c>
      <c r="C70" s="105">
        <v>450</v>
      </c>
      <c r="D70" s="121">
        <v>0.121</v>
      </c>
      <c r="E70">
        <f t="shared" si="0"/>
        <v>64</v>
      </c>
      <c r="F70" s="127">
        <v>6112</v>
      </c>
      <c r="G70" s="110">
        <v>1451</v>
      </c>
      <c r="H70" s="121">
        <v>0.23699999999999999</v>
      </c>
      <c r="I70">
        <f t="shared" si="1"/>
        <v>62</v>
      </c>
      <c r="J70" s="127">
        <v>12714</v>
      </c>
      <c r="K70" s="110">
        <v>2518</v>
      </c>
      <c r="L70" s="121">
        <v>0.19800000000000001</v>
      </c>
      <c r="M70">
        <f t="shared" si="2"/>
        <v>66</v>
      </c>
      <c r="N70" s="127">
        <v>24563</v>
      </c>
      <c r="O70" s="110">
        <v>4414</v>
      </c>
      <c r="P70" s="121">
        <v>0.18</v>
      </c>
      <c r="Q70">
        <f t="shared" si="3"/>
        <v>69</v>
      </c>
    </row>
    <row r="71" spans="1:17">
      <c r="A71" s="105" t="s">
        <v>273</v>
      </c>
      <c r="B71" s="110">
        <v>16145</v>
      </c>
      <c r="C71" s="110">
        <v>1546</v>
      </c>
      <c r="D71" s="121">
        <v>9.6000000000000002E-2</v>
      </c>
      <c r="E71">
        <f t="shared" si="0"/>
        <v>35</v>
      </c>
      <c r="F71" s="127">
        <v>21862</v>
      </c>
      <c r="G71" s="110">
        <v>6649</v>
      </c>
      <c r="H71" s="121">
        <v>0.30399999999999999</v>
      </c>
      <c r="I71">
        <f t="shared" si="1"/>
        <v>85</v>
      </c>
      <c r="J71" s="127">
        <v>49971</v>
      </c>
      <c r="K71" s="110">
        <v>9924</v>
      </c>
      <c r="L71" s="121">
        <v>0.19900000000000001</v>
      </c>
      <c r="M71">
        <f t="shared" si="2"/>
        <v>68</v>
      </c>
      <c r="N71" s="127">
        <v>94554</v>
      </c>
      <c r="O71" s="110">
        <v>17718</v>
      </c>
      <c r="P71" s="121">
        <v>0.187</v>
      </c>
      <c r="Q71">
        <f t="shared" si="3"/>
        <v>74</v>
      </c>
    </row>
    <row r="72" spans="1:17">
      <c r="A72" s="105" t="s">
        <v>274</v>
      </c>
      <c r="B72" s="110">
        <v>5523</v>
      </c>
      <c r="C72" s="105">
        <v>478</v>
      </c>
      <c r="D72" s="121">
        <v>8.6999999999999994E-2</v>
      </c>
      <c r="E72">
        <f t="shared" si="0"/>
        <v>23</v>
      </c>
      <c r="F72" s="127">
        <v>5970</v>
      </c>
      <c r="G72" s="110">
        <v>1194</v>
      </c>
      <c r="H72" s="121">
        <v>0.2</v>
      </c>
      <c r="I72">
        <f t="shared" si="1"/>
        <v>36</v>
      </c>
      <c r="J72" s="127">
        <v>14325</v>
      </c>
      <c r="K72" s="110">
        <v>2705</v>
      </c>
      <c r="L72" s="121">
        <v>0.189</v>
      </c>
      <c r="M72">
        <f t="shared" si="2"/>
        <v>60</v>
      </c>
      <c r="N72" s="127">
        <v>28308</v>
      </c>
      <c r="O72" s="110">
        <v>4697</v>
      </c>
      <c r="P72" s="121">
        <v>0.16600000000000001</v>
      </c>
      <c r="Q72">
        <f t="shared" si="3"/>
        <v>52</v>
      </c>
    </row>
    <row r="73" spans="1:17">
      <c r="A73" s="105" t="s">
        <v>275</v>
      </c>
      <c r="B73" s="110">
        <v>5318</v>
      </c>
      <c r="C73" s="105">
        <v>509</v>
      </c>
      <c r="D73" s="121">
        <v>9.6000000000000002E-2</v>
      </c>
      <c r="E73">
        <f t="shared" si="0"/>
        <v>35</v>
      </c>
      <c r="F73" s="127">
        <v>7699</v>
      </c>
      <c r="G73" s="110">
        <v>1469</v>
      </c>
      <c r="H73" s="121">
        <v>0.191</v>
      </c>
      <c r="I73">
        <f t="shared" si="1"/>
        <v>33</v>
      </c>
      <c r="J73" s="127">
        <v>16955</v>
      </c>
      <c r="K73" s="110">
        <v>2795</v>
      </c>
      <c r="L73" s="121">
        <v>0.16500000000000001</v>
      </c>
      <c r="M73">
        <f t="shared" si="2"/>
        <v>38</v>
      </c>
      <c r="N73" s="127">
        <v>33317</v>
      </c>
      <c r="O73" s="110">
        <v>5036</v>
      </c>
      <c r="P73" s="121">
        <v>0.151</v>
      </c>
      <c r="Q73">
        <f t="shared" si="3"/>
        <v>35</v>
      </c>
    </row>
    <row r="74" spans="1:17">
      <c r="A74" s="105" t="s">
        <v>276</v>
      </c>
      <c r="B74" s="110">
        <v>15425</v>
      </c>
      <c r="C74" s="110">
        <v>1024</v>
      </c>
      <c r="D74" s="121">
        <v>6.6000000000000003E-2</v>
      </c>
      <c r="E74">
        <f t="shared" si="0"/>
        <v>7</v>
      </c>
      <c r="F74" s="127">
        <v>22822</v>
      </c>
      <c r="G74" s="110">
        <v>2622</v>
      </c>
      <c r="H74" s="121">
        <v>0.115</v>
      </c>
      <c r="I74">
        <f t="shared" si="1"/>
        <v>5</v>
      </c>
      <c r="J74" s="127">
        <v>50102</v>
      </c>
      <c r="K74" s="110">
        <v>5272</v>
      </c>
      <c r="L74" s="121">
        <v>0.105</v>
      </c>
      <c r="M74">
        <f t="shared" si="2"/>
        <v>4</v>
      </c>
      <c r="N74" s="127">
        <v>97757</v>
      </c>
      <c r="O74" s="110">
        <v>8775</v>
      </c>
      <c r="P74" s="121">
        <v>0.09</v>
      </c>
      <c r="Q74">
        <f t="shared" si="3"/>
        <v>4</v>
      </c>
    </row>
    <row r="75" spans="1:17">
      <c r="A75" s="105" t="s">
        <v>277</v>
      </c>
      <c r="B75" s="110">
        <v>2680</v>
      </c>
      <c r="C75" s="105">
        <v>203</v>
      </c>
      <c r="D75" s="121">
        <v>7.5999999999999998E-2</v>
      </c>
      <c r="E75">
        <f t="shared" si="0"/>
        <v>14</v>
      </c>
      <c r="F75" s="127">
        <v>2417</v>
      </c>
      <c r="G75" s="105">
        <v>489</v>
      </c>
      <c r="H75" s="121">
        <v>0.20200000000000001</v>
      </c>
      <c r="I75">
        <f t="shared" si="1"/>
        <v>38</v>
      </c>
      <c r="J75" s="127">
        <v>6333</v>
      </c>
      <c r="K75" s="110">
        <v>1075</v>
      </c>
      <c r="L75" s="121">
        <v>0.17</v>
      </c>
      <c r="M75">
        <f t="shared" si="2"/>
        <v>41</v>
      </c>
      <c r="N75" s="127">
        <v>12412</v>
      </c>
      <c r="O75" s="110">
        <v>1961</v>
      </c>
      <c r="P75" s="121">
        <v>0.158</v>
      </c>
      <c r="Q75">
        <f t="shared" si="3"/>
        <v>41</v>
      </c>
    </row>
    <row r="76" spans="1:17">
      <c r="A76" s="105" t="s">
        <v>278</v>
      </c>
      <c r="B76" s="110">
        <v>9530</v>
      </c>
      <c r="C76" s="110">
        <v>1462</v>
      </c>
      <c r="D76" s="121">
        <v>0.153</v>
      </c>
      <c r="E76">
        <f t="shared" si="0"/>
        <v>85</v>
      </c>
      <c r="F76" s="127">
        <v>8948</v>
      </c>
      <c r="G76" s="110">
        <v>2155</v>
      </c>
      <c r="H76" s="121">
        <v>0.24099999999999999</v>
      </c>
      <c r="I76">
        <f t="shared" si="1"/>
        <v>65</v>
      </c>
      <c r="J76" s="127">
        <v>22544</v>
      </c>
      <c r="K76" s="110">
        <v>3825</v>
      </c>
      <c r="L76" s="121">
        <v>0.17</v>
      </c>
      <c r="M76">
        <f t="shared" si="2"/>
        <v>41</v>
      </c>
      <c r="N76" s="127">
        <v>44617</v>
      </c>
      <c r="O76" s="110">
        <v>7270</v>
      </c>
      <c r="P76" s="121">
        <v>0.16300000000000001</v>
      </c>
      <c r="Q76">
        <f t="shared" si="3"/>
        <v>45</v>
      </c>
    </row>
    <row r="77" spans="1:17">
      <c r="A77" s="105" t="s">
        <v>279</v>
      </c>
      <c r="B77" s="110">
        <v>19641</v>
      </c>
      <c r="C77" s="110">
        <v>1417</v>
      </c>
      <c r="D77" s="121">
        <v>7.1999999999999995E-2</v>
      </c>
      <c r="E77">
        <f t="shared" si="0"/>
        <v>11</v>
      </c>
      <c r="F77" s="127">
        <v>57492</v>
      </c>
      <c r="G77" s="110">
        <v>9051</v>
      </c>
      <c r="H77" s="121">
        <v>0.157</v>
      </c>
      <c r="I77">
        <f t="shared" si="1"/>
        <v>16</v>
      </c>
      <c r="J77" s="127">
        <v>106211</v>
      </c>
      <c r="K77" s="110">
        <v>13871</v>
      </c>
      <c r="L77" s="121">
        <v>0.13100000000000001</v>
      </c>
      <c r="M77">
        <f t="shared" si="2"/>
        <v>14</v>
      </c>
      <c r="N77" s="127">
        <v>211555</v>
      </c>
      <c r="O77" s="110">
        <v>25582</v>
      </c>
      <c r="P77" s="121">
        <v>0.121</v>
      </c>
      <c r="Q77">
        <f t="shared" si="3"/>
        <v>15</v>
      </c>
    </row>
    <row r="78" spans="1:17">
      <c r="A78" s="105" t="s">
        <v>280</v>
      </c>
      <c r="B78" s="110">
        <v>1290</v>
      </c>
      <c r="C78" s="105">
        <v>136</v>
      </c>
      <c r="D78" s="121">
        <v>0.105</v>
      </c>
      <c r="E78">
        <f t="shared" si="0"/>
        <v>48</v>
      </c>
      <c r="F78" s="127">
        <v>1275</v>
      </c>
      <c r="G78" s="105">
        <v>38</v>
      </c>
      <c r="H78" s="121">
        <v>0.03</v>
      </c>
      <c r="I78">
        <f t="shared" si="1"/>
        <v>1</v>
      </c>
      <c r="J78" s="127">
        <v>3231</v>
      </c>
      <c r="K78" s="105">
        <v>352</v>
      </c>
      <c r="L78" s="121">
        <v>0.109</v>
      </c>
      <c r="M78">
        <f t="shared" si="2"/>
        <v>5</v>
      </c>
      <c r="N78" s="127">
        <v>6387</v>
      </c>
      <c r="O78" s="105">
        <v>510</v>
      </c>
      <c r="P78" s="121">
        <v>0.08</v>
      </c>
      <c r="Q78">
        <f t="shared" si="3"/>
        <v>2</v>
      </c>
    </row>
    <row r="79" spans="1:17">
      <c r="A79" s="105" t="s">
        <v>281</v>
      </c>
      <c r="B79" s="110">
        <v>3658</v>
      </c>
      <c r="C79" s="105">
        <v>448</v>
      </c>
      <c r="D79" s="121">
        <v>0.122</v>
      </c>
      <c r="E79">
        <f t="shared" si="0"/>
        <v>65</v>
      </c>
      <c r="F79" s="127">
        <v>3916</v>
      </c>
      <c r="G79" s="110">
        <v>1201</v>
      </c>
      <c r="H79" s="121">
        <v>0.307</v>
      </c>
      <c r="I79">
        <f t="shared" si="1"/>
        <v>86</v>
      </c>
      <c r="J79" s="127">
        <v>9420</v>
      </c>
      <c r="K79" s="110">
        <v>2517</v>
      </c>
      <c r="L79" s="121">
        <v>0.26700000000000002</v>
      </c>
      <c r="M79">
        <f t="shared" si="2"/>
        <v>92</v>
      </c>
      <c r="N79" s="127">
        <v>18442</v>
      </c>
      <c r="O79" s="110">
        <v>4028</v>
      </c>
      <c r="P79" s="121">
        <v>0.218</v>
      </c>
      <c r="Q79">
        <f t="shared" si="3"/>
        <v>89</v>
      </c>
    </row>
    <row r="80" spans="1:17">
      <c r="A80" s="105" t="s">
        <v>282</v>
      </c>
      <c r="B80" s="110">
        <v>6037</v>
      </c>
      <c r="C80" s="105">
        <v>760</v>
      </c>
      <c r="D80" s="121">
        <v>0.126</v>
      </c>
      <c r="E80">
        <f t="shared" ref="E80:E109" si="4">RANK(D80,$D$15:$D$109,1)</f>
        <v>68</v>
      </c>
      <c r="F80" s="127">
        <v>6550</v>
      </c>
      <c r="G80" s="110">
        <v>1475</v>
      </c>
      <c r="H80" s="121">
        <v>0.22500000000000001</v>
      </c>
      <c r="I80">
        <f t="shared" ref="I80:I109" si="5">RANK(H80,$H$15:$H$109,1)</f>
        <v>54</v>
      </c>
      <c r="J80" s="127">
        <v>15556</v>
      </c>
      <c r="K80" s="110">
        <v>3028</v>
      </c>
      <c r="L80" s="121">
        <v>0.19500000000000001</v>
      </c>
      <c r="M80">
        <f t="shared" ref="M80:M109" si="6">RANK(L80,$L$15:$L$109,1)</f>
        <v>63</v>
      </c>
      <c r="N80" s="127">
        <v>30194</v>
      </c>
      <c r="O80" s="110">
        <v>5277</v>
      </c>
      <c r="P80" s="121">
        <v>0.17499999999999999</v>
      </c>
      <c r="Q80">
        <f t="shared" ref="Q80:Q109" si="7">RANK(P80,$P$15:$P$109,1)</f>
        <v>64</v>
      </c>
    </row>
    <row r="81" spans="1:17">
      <c r="A81" s="105" t="s">
        <v>283</v>
      </c>
      <c r="B81" s="110">
        <v>4368</v>
      </c>
      <c r="C81" s="105">
        <v>679</v>
      </c>
      <c r="D81" s="121">
        <v>0.155</v>
      </c>
      <c r="E81">
        <f t="shared" si="4"/>
        <v>87</v>
      </c>
      <c r="F81" s="127">
        <v>4778</v>
      </c>
      <c r="G81" s="105">
        <v>935</v>
      </c>
      <c r="H81" s="121">
        <v>0.19600000000000001</v>
      </c>
      <c r="I81">
        <f t="shared" si="5"/>
        <v>35</v>
      </c>
      <c r="J81" s="127">
        <v>11078</v>
      </c>
      <c r="K81" s="110">
        <v>2077</v>
      </c>
      <c r="L81" s="121">
        <v>0.187</v>
      </c>
      <c r="M81">
        <f t="shared" si="6"/>
        <v>57</v>
      </c>
      <c r="N81" s="127">
        <v>22042</v>
      </c>
      <c r="O81" s="110">
        <v>3814</v>
      </c>
      <c r="P81" s="121">
        <v>0.17299999999999999</v>
      </c>
      <c r="Q81">
        <f t="shared" si="7"/>
        <v>60</v>
      </c>
    </row>
    <row r="82" spans="1:17">
      <c r="A82" s="105" t="s">
        <v>284</v>
      </c>
      <c r="B82" s="110">
        <v>1631</v>
      </c>
      <c r="C82" s="105">
        <v>248</v>
      </c>
      <c r="D82" s="121">
        <v>0.152</v>
      </c>
      <c r="E82">
        <f t="shared" si="4"/>
        <v>83</v>
      </c>
      <c r="F82" s="127">
        <v>1870</v>
      </c>
      <c r="G82" s="105">
        <v>671</v>
      </c>
      <c r="H82" s="121">
        <v>0.35899999999999999</v>
      </c>
      <c r="I82">
        <f t="shared" si="5"/>
        <v>91</v>
      </c>
      <c r="J82" s="127">
        <v>4105</v>
      </c>
      <c r="K82" s="110">
        <v>1056</v>
      </c>
      <c r="L82" s="121">
        <v>0.25700000000000001</v>
      </c>
      <c r="M82">
        <f t="shared" si="6"/>
        <v>89</v>
      </c>
      <c r="N82" s="127">
        <v>8147</v>
      </c>
      <c r="O82" s="110">
        <v>1806</v>
      </c>
      <c r="P82" s="121">
        <v>0.222</v>
      </c>
      <c r="Q82">
        <f t="shared" si="7"/>
        <v>91</v>
      </c>
    </row>
    <row r="83" spans="1:17">
      <c r="A83" s="105" t="s">
        <v>285</v>
      </c>
      <c r="B83" s="110">
        <v>1321</v>
      </c>
      <c r="C83" s="105">
        <v>166</v>
      </c>
      <c r="D83" s="121">
        <v>0.126</v>
      </c>
      <c r="E83">
        <f t="shared" si="4"/>
        <v>68</v>
      </c>
      <c r="F83" s="131">
        <v>929</v>
      </c>
      <c r="G83" s="105">
        <v>297</v>
      </c>
      <c r="H83" s="121">
        <v>0.32</v>
      </c>
      <c r="I83">
        <f t="shared" si="5"/>
        <v>89</v>
      </c>
      <c r="J83" s="127">
        <v>2534</v>
      </c>
      <c r="K83" s="105">
        <v>684</v>
      </c>
      <c r="L83" s="121">
        <v>0.27</v>
      </c>
      <c r="M83">
        <f t="shared" si="6"/>
        <v>93</v>
      </c>
      <c r="N83" s="127">
        <v>4955</v>
      </c>
      <c r="O83" s="110">
        <v>1065</v>
      </c>
      <c r="P83" s="121">
        <v>0.215</v>
      </c>
      <c r="Q83">
        <f t="shared" si="7"/>
        <v>88</v>
      </c>
    </row>
    <row r="84" spans="1:17">
      <c r="A84" s="105" t="s">
        <v>286</v>
      </c>
      <c r="B84" s="110">
        <v>3558</v>
      </c>
      <c r="C84" s="105">
        <v>319</v>
      </c>
      <c r="D84" s="121">
        <v>0.09</v>
      </c>
      <c r="E84">
        <f t="shared" si="4"/>
        <v>26</v>
      </c>
      <c r="F84" s="127">
        <v>3246</v>
      </c>
      <c r="G84" s="105">
        <v>469</v>
      </c>
      <c r="H84" s="121">
        <v>0.14399999999999999</v>
      </c>
      <c r="I84">
        <f t="shared" si="5"/>
        <v>14</v>
      </c>
      <c r="J84" s="127">
        <v>8577</v>
      </c>
      <c r="K84" s="110">
        <v>1231</v>
      </c>
      <c r="L84" s="121">
        <v>0.14399999999999999</v>
      </c>
      <c r="M84">
        <f t="shared" si="6"/>
        <v>24</v>
      </c>
      <c r="N84" s="127">
        <v>17146</v>
      </c>
      <c r="O84" s="110">
        <v>1985</v>
      </c>
      <c r="P84" s="121">
        <v>0.11600000000000001</v>
      </c>
      <c r="Q84">
        <f t="shared" si="7"/>
        <v>13</v>
      </c>
    </row>
    <row r="85" spans="1:17">
      <c r="A85" s="105" t="s">
        <v>287</v>
      </c>
      <c r="B85" s="110">
        <v>12518</v>
      </c>
      <c r="C85" s="110">
        <v>1137</v>
      </c>
      <c r="D85" s="121">
        <v>9.0999999999999998E-2</v>
      </c>
      <c r="E85">
        <f t="shared" si="4"/>
        <v>27</v>
      </c>
      <c r="F85" s="127">
        <v>16219</v>
      </c>
      <c r="G85" s="110">
        <v>3672</v>
      </c>
      <c r="H85" s="121">
        <v>0.22600000000000001</v>
      </c>
      <c r="I85">
        <f t="shared" si="5"/>
        <v>55</v>
      </c>
      <c r="J85" s="127">
        <v>38312</v>
      </c>
      <c r="K85" s="110">
        <v>6622</v>
      </c>
      <c r="L85" s="121">
        <v>0.17299999999999999</v>
      </c>
      <c r="M85">
        <f t="shared" si="6"/>
        <v>44</v>
      </c>
      <c r="N85" s="127">
        <v>75476</v>
      </c>
      <c r="O85" s="110">
        <v>12265</v>
      </c>
      <c r="P85" s="121">
        <v>0.16300000000000001</v>
      </c>
      <c r="Q85">
        <f t="shared" si="7"/>
        <v>45</v>
      </c>
    </row>
    <row r="86" spans="1:17">
      <c r="A86" s="105" t="s">
        <v>288</v>
      </c>
      <c r="B86" s="110">
        <v>5868</v>
      </c>
      <c r="C86" s="105">
        <v>478</v>
      </c>
      <c r="D86" s="121">
        <v>8.1000000000000003E-2</v>
      </c>
      <c r="E86">
        <f t="shared" si="4"/>
        <v>19</v>
      </c>
      <c r="F86" s="127">
        <v>7207</v>
      </c>
      <c r="G86" s="110">
        <v>1668</v>
      </c>
      <c r="H86" s="121">
        <v>0.23100000000000001</v>
      </c>
      <c r="I86">
        <f t="shared" si="5"/>
        <v>59</v>
      </c>
      <c r="J86" s="127">
        <v>15971</v>
      </c>
      <c r="K86" s="110">
        <v>2998</v>
      </c>
      <c r="L86" s="121">
        <v>0.188</v>
      </c>
      <c r="M86">
        <f t="shared" si="6"/>
        <v>59</v>
      </c>
      <c r="N86" s="127">
        <v>31802</v>
      </c>
      <c r="O86" s="110">
        <v>5337</v>
      </c>
      <c r="P86" s="121">
        <v>0.16800000000000001</v>
      </c>
      <c r="Q86">
        <f t="shared" si="7"/>
        <v>55</v>
      </c>
    </row>
    <row r="87" spans="1:17">
      <c r="A87" s="105" t="s">
        <v>289</v>
      </c>
      <c r="B87" s="110">
        <v>11663</v>
      </c>
      <c r="C87" s="110">
        <v>1081</v>
      </c>
      <c r="D87" s="121">
        <v>9.2999999999999999E-2</v>
      </c>
      <c r="E87">
        <f t="shared" si="4"/>
        <v>31</v>
      </c>
      <c r="F87" s="127">
        <v>9960</v>
      </c>
      <c r="G87" s="110">
        <v>1829</v>
      </c>
      <c r="H87" s="121">
        <v>0.184</v>
      </c>
      <c r="I87">
        <f t="shared" si="5"/>
        <v>29</v>
      </c>
      <c r="J87" s="127">
        <v>26997</v>
      </c>
      <c r="K87" s="110">
        <v>3874</v>
      </c>
      <c r="L87" s="121">
        <v>0.14299999999999999</v>
      </c>
      <c r="M87">
        <f t="shared" si="6"/>
        <v>22</v>
      </c>
      <c r="N87" s="127">
        <v>52669</v>
      </c>
      <c r="O87" s="110">
        <v>7220</v>
      </c>
      <c r="P87" s="121">
        <v>0.13700000000000001</v>
      </c>
      <c r="Q87">
        <f t="shared" si="7"/>
        <v>27</v>
      </c>
    </row>
    <row r="88" spans="1:17">
      <c r="A88" s="105" t="s">
        <v>290</v>
      </c>
      <c r="B88" s="110">
        <v>10417</v>
      </c>
      <c r="C88" s="105">
        <v>867</v>
      </c>
      <c r="D88" s="121">
        <v>8.3000000000000004E-2</v>
      </c>
      <c r="E88">
        <f t="shared" si="4"/>
        <v>21</v>
      </c>
      <c r="F88" s="127">
        <v>17234</v>
      </c>
      <c r="G88" s="110">
        <v>2895</v>
      </c>
      <c r="H88" s="121">
        <v>0.16800000000000001</v>
      </c>
      <c r="I88">
        <f t="shared" si="5"/>
        <v>21</v>
      </c>
      <c r="J88" s="127">
        <v>36079</v>
      </c>
      <c r="K88" s="110">
        <v>4509</v>
      </c>
      <c r="L88" s="121">
        <v>0.125</v>
      </c>
      <c r="M88">
        <f t="shared" si="6"/>
        <v>9</v>
      </c>
      <c r="N88" s="127">
        <v>71395</v>
      </c>
      <c r="O88" s="110">
        <v>8635</v>
      </c>
      <c r="P88" s="121">
        <v>0.121</v>
      </c>
      <c r="Q88">
        <f t="shared" si="7"/>
        <v>15</v>
      </c>
    </row>
    <row r="89" spans="1:17">
      <c r="A89" s="105" t="s">
        <v>291</v>
      </c>
      <c r="B89" s="110">
        <v>34856</v>
      </c>
      <c r="C89" s="110">
        <v>2540</v>
      </c>
      <c r="D89" s="121">
        <v>7.2999999999999995E-2</v>
      </c>
      <c r="E89">
        <f t="shared" si="4"/>
        <v>13</v>
      </c>
      <c r="F89" s="127">
        <v>81845</v>
      </c>
      <c r="G89" s="110">
        <v>9696</v>
      </c>
      <c r="H89" s="121">
        <v>0.11799999999999999</v>
      </c>
      <c r="I89">
        <f t="shared" si="5"/>
        <v>6</v>
      </c>
      <c r="J89" s="127">
        <v>167530</v>
      </c>
      <c r="K89" s="110">
        <v>18702</v>
      </c>
      <c r="L89" s="121">
        <v>0.112</v>
      </c>
      <c r="M89">
        <f t="shared" si="6"/>
        <v>7</v>
      </c>
      <c r="N89" s="127">
        <v>330068</v>
      </c>
      <c r="O89" s="110">
        <v>33559</v>
      </c>
      <c r="P89" s="121">
        <v>0.10199999999999999</v>
      </c>
      <c r="Q89">
        <f t="shared" si="7"/>
        <v>7</v>
      </c>
    </row>
    <row r="90" spans="1:17">
      <c r="A90" s="105" t="s">
        <v>292</v>
      </c>
      <c r="B90" s="110">
        <v>3558</v>
      </c>
      <c r="C90" s="105">
        <v>542</v>
      </c>
      <c r="D90" s="121">
        <v>0.152</v>
      </c>
      <c r="E90">
        <f t="shared" si="4"/>
        <v>83</v>
      </c>
      <c r="F90" s="127">
        <v>5027</v>
      </c>
      <c r="G90" s="110">
        <v>1505</v>
      </c>
      <c r="H90" s="121">
        <v>0.29899999999999999</v>
      </c>
      <c r="I90">
        <f t="shared" si="5"/>
        <v>83</v>
      </c>
      <c r="J90" s="127">
        <v>10632</v>
      </c>
      <c r="K90" s="110">
        <v>2755</v>
      </c>
      <c r="L90" s="121">
        <v>0.25900000000000001</v>
      </c>
      <c r="M90">
        <f t="shared" si="6"/>
        <v>90</v>
      </c>
      <c r="N90" s="127">
        <v>21279</v>
      </c>
      <c r="O90" s="110">
        <v>4944</v>
      </c>
      <c r="P90" s="121">
        <v>0.23200000000000001</v>
      </c>
      <c r="Q90">
        <f t="shared" si="7"/>
        <v>92</v>
      </c>
    </row>
    <row r="91" spans="1:17">
      <c r="A91" s="105" t="s">
        <v>293</v>
      </c>
      <c r="B91" s="110">
        <v>3203</v>
      </c>
      <c r="C91" s="105">
        <v>292</v>
      </c>
      <c r="D91" s="121">
        <v>9.0999999999999998E-2</v>
      </c>
      <c r="E91">
        <f t="shared" si="4"/>
        <v>27</v>
      </c>
      <c r="F91" s="127">
        <v>3084</v>
      </c>
      <c r="G91" s="110">
        <v>1151</v>
      </c>
      <c r="H91" s="121">
        <v>0.373</v>
      </c>
      <c r="I91">
        <f t="shared" si="5"/>
        <v>92</v>
      </c>
      <c r="J91" s="127">
        <v>7567</v>
      </c>
      <c r="K91" s="110">
        <v>1466</v>
      </c>
      <c r="L91" s="121">
        <v>0.19400000000000001</v>
      </c>
      <c r="M91">
        <f t="shared" si="6"/>
        <v>62</v>
      </c>
      <c r="N91" s="127">
        <v>15479</v>
      </c>
      <c r="O91" s="110">
        <v>3111</v>
      </c>
      <c r="P91" s="121">
        <v>0.20100000000000001</v>
      </c>
      <c r="Q91">
        <f t="shared" si="7"/>
        <v>82</v>
      </c>
    </row>
    <row r="92" spans="1:17">
      <c r="A92" s="105" t="s">
        <v>294</v>
      </c>
      <c r="B92" s="110">
        <v>18932</v>
      </c>
      <c r="C92" s="110">
        <v>1758</v>
      </c>
      <c r="D92" s="121">
        <v>9.2999999999999999E-2</v>
      </c>
      <c r="E92">
        <f t="shared" si="4"/>
        <v>31</v>
      </c>
      <c r="F92" s="127">
        <v>19414</v>
      </c>
      <c r="G92" s="110">
        <v>4163</v>
      </c>
      <c r="H92" s="121">
        <v>0.214</v>
      </c>
      <c r="I92">
        <f t="shared" si="5"/>
        <v>47</v>
      </c>
      <c r="J92" s="127">
        <v>49055</v>
      </c>
      <c r="K92" s="110">
        <v>7233</v>
      </c>
      <c r="L92" s="121">
        <v>0.14699999999999999</v>
      </c>
      <c r="M92">
        <f t="shared" si="6"/>
        <v>25</v>
      </c>
      <c r="N92" s="127">
        <v>96379</v>
      </c>
      <c r="O92" s="110">
        <v>13328</v>
      </c>
      <c r="P92" s="121">
        <v>0.13800000000000001</v>
      </c>
      <c r="Q92">
        <f t="shared" si="7"/>
        <v>28</v>
      </c>
    </row>
    <row r="93" spans="1:17">
      <c r="A93" s="105" t="s">
        <v>295</v>
      </c>
      <c r="B93" s="110">
        <v>124619</v>
      </c>
      <c r="C93" s="110">
        <v>15740</v>
      </c>
      <c r="D93" s="121">
        <v>0.126</v>
      </c>
      <c r="E93">
        <f t="shared" si="4"/>
        <v>68</v>
      </c>
      <c r="F93" s="127">
        <v>230258</v>
      </c>
      <c r="G93" s="110">
        <v>64494</v>
      </c>
      <c r="H93" s="121">
        <v>0.28000000000000003</v>
      </c>
      <c r="I93">
        <f t="shared" si="5"/>
        <v>80</v>
      </c>
      <c r="J93" s="127">
        <v>480171</v>
      </c>
      <c r="K93" s="110">
        <v>95547</v>
      </c>
      <c r="L93" s="121">
        <v>0.19900000000000001</v>
      </c>
      <c r="M93">
        <f t="shared" si="6"/>
        <v>68</v>
      </c>
      <c r="N93" s="127">
        <v>912114</v>
      </c>
      <c r="O93" s="110">
        <v>169223</v>
      </c>
      <c r="P93" s="121">
        <v>0.186</v>
      </c>
      <c r="Q93">
        <f t="shared" si="7"/>
        <v>72</v>
      </c>
    </row>
    <row r="94" spans="1:17">
      <c r="A94" s="105" t="s">
        <v>296</v>
      </c>
      <c r="B94" s="110">
        <v>3177</v>
      </c>
      <c r="C94" s="105">
        <v>357</v>
      </c>
      <c r="D94" s="121">
        <v>0.112</v>
      </c>
      <c r="E94">
        <f t="shared" si="4"/>
        <v>55</v>
      </c>
      <c r="F94" s="127">
        <v>4470</v>
      </c>
      <c r="G94" s="105">
        <v>953</v>
      </c>
      <c r="H94" s="121">
        <v>0.21299999999999999</v>
      </c>
      <c r="I94">
        <f t="shared" si="5"/>
        <v>46</v>
      </c>
      <c r="J94" s="127">
        <v>9793</v>
      </c>
      <c r="K94" s="110">
        <v>1471</v>
      </c>
      <c r="L94" s="121">
        <v>0.15</v>
      </c>
      <c r="M94">
        <f t="shared" si="6"/>
        <v>28</v>
      </c>
      <c r="N94" s="127">
        <v>19624</v>
      </c>
      <c r="O94" s="110">
        <v>2792</v>
      </c>
      <c r="P94" s="121">
        <v>0.14199999999999999</v>
      </c>
      <c r="Q94">
        <f t="shared" si="7"/>
        <v>30</v>
      </c>
    </row>
    <row r="95" spans="1:17">
      <c r="A95" s="105" t="s">
        <v>297</v>
      </c>
      <c r="B95" s="110">
        <v>2619</v>
      </c>
      <c r="C95" s="105">
        <v>233</v>
      </c>
      <c r="D95" s="121">
        <v>8.8999999999999996E-2</v>
      </c>
      <c r="E95">
        <f t="shared" si="4"/>
        <v>24</v>
      </c>
      <c r="F95" s="127">
        <v>2795</v>
      </c>
      <c r="G95" s="105">
        <v>563</v>
      </c>
      <c r="H95" s="121">
        <v>0.20100000000000001</v>
      </c>
      <c r="I95">
        <f t="shared" si="5"/>
        <v>37</v>
      </c>
      <c r="J95" s="127">
        <v>6653</v>
      </c>
      <c r="K95" s="105">
        <v>870</v>
      </c>
      <c r="L95" s="121">
        <v>0.13100000000000001</v>
      </c>
      <c r="M95">
        <f t="shared" si="6"/>
        <v>14</v>
      </c>
      <c r="N95" s="127">
        <v>13275</v>
      </c>
      <c r="O95" s="110">
        <v>1804</v>
      </c>
      <c r="P95" s="121">
        <v>0.13600000000000001</v>
      </c>
      <c r="Q95">
        <f t="shared" si="7"/>
        <v>24</v>
      </c>
    </row>
    <row r="96" spans="1:17">
      <c r="A96" s="105" t="s">
        <v>298</v>
      </c>
      <c r="B96" s="110">
        <v>33819</v>
      </c>
      <c r="C96" s="110">
        <v>3125</v>
      </c>
      <c r="D96" s="121">
        <v>9.1999999999999998E-2</v>
      </c>
      <c r="E96">
        <f t="shared" si="4"/>
        <v>30</v>
      </c>
      <c r="F96" s="127">
        <v>30061</v>
      </c>
      <c r="G96" s="110">
        <v>7714</v>
      </c>
      <c r="H96" s="121">
        <v>0.25700000000000001</v>
      </c>
      <c r="I96">
        <f t="shared" si="5"/>
        <v>74</v>
      </c>
      <c r="J96" s="127">
        <v>79579</v>
      </c>
      <c r="K96" s="110">
        <v>13589</v>
      </c>
      <c r="L96" s="121">
        <v>0.17100000000000001</v>
      </c>
      <c r="M96">
        <f t="shared" si="6"/>
        <v>43</v>
      </c>
      <c r="N96" s="127">
        <v>155374</v>
      </c>
      <c r="O96" s="110">
        <v>24259</v>
      </c>
      <c r="P96" s="121">
        <v>0.156</v>
      </c>
      <c r="Q96">
        <f t="shared" si="7"/>
        <v>39</v>
      </c>
    </row>
    <row r="97" spans="1:17">
      <c r="A97" s="105" t="s">
        <v>299</v>
      </c>
      <c r="B97" s="110">
        <v>30037</v>
      </c>
      <c r="C97" s="110">
        <v>2369</v>
      </c>
      <c r="D97" s="121">
        <v>7.9000000000000001E-2</v>
      </c>
      <c r="E97">
        <f t="shared" si="4"/>
        <v>17</v>
      </c>
      <c r="F97" s="127">
        <v>44876</v>
      </c>
      <c r="G97" s="110">
        <v>6225</v>
      </c>
      <c r="H97" s="121">
        <v>0.13900000000000001</v>
      </c>
      <c r="I97">
        <f t="shared" si="5"/>
        <v>12</v>
      </c>
      <c r="J97" s="127">
        <v>97276</v>
      </c>
      <c r="K97" s="110">
        <v>10842</v>
      </c>
      <c r="L97" s="121">
        <v>0.111</v>
      </c>
      <c r="M97">
        <f t="shared" si="6"/>
        <v>6</v>
      </c>
      <c r="N97" s="127">
        <v>190939</v>
      </c>
      <c r="O97" s="110">
        <v>18752</v>
      </c>
      <c r="P97" s="121">
        <v>9.8000000000000004E-2</v>
      </c>
      <c r="Q97">
        <f t="shared" si="7"/>
        <v>6</v>
      </c>
    </row>
    <row r="98" spans="1:17">
      <c r="A98" s="105" t="s">
        <v>300</v>
      </c>
      <c r="B98" s="110">
        <v>8656</v>
      </c>
      <c r="C98" s="105">
        <v>667</v>
      </c>
      <c r="D98" s="121">
        <v>7.6999999999999999E-2</v>
      </c>
      <c r="E98">
        <f t="shared" si="4"/>
        <v>16</v>
      </c>
      <c r="F98" s="127">
        <v>14774</v>
      </c>
      <c r="G98" s="110">
        <v>2328</v>
      </c>
      <c r="H98" s="121">
        <v>0.158</v>
      </c>
      <c r="I98">
        <f t="shared" si="5"/>
        <v>17</v>
      </c>
      <c r="J98" s="127">
        <v>30562</v>
      </c>
      <c r="K98" s="110">
        <v>4094</v>
      </c>
      <c r="L98" s="121">
        <v>0.13400000000000001</v>
      </c>
      <c r="M98">
        <f t="shared" si="6"/>
        <v>17</v>
      </c>
      <c r="N98" s="127">
        <v>59951</v>
      </c>
      <c r="O98" s="110">
        <v>6794</v>
      </c>
      <c r="P98" s="121">
        <v>0.113</v>
      </c>
      <c r="Q98">
        <f t="shared" si="7"/>
        <v>12</v>
      </c>
    </row>
    <row r="99" spans="1:17">
      <c r="A99" s="105" t="s">
        <v>301</v>
      </c>
      <c r="B99" s="110">
        <v>1329</v>
      </c>
      <c r="C99" s="105">
        <v>277</v>
      </c>
      <c r="D99" s="121">
        <v>0.20799999999999999</v>
      </c>
      <c r="E99">
        <f t="shared" si="4"/>
        <v>94</v>
      </c>
      <c r="F99" s="127">
        <v>1953</v>
      </c>
      <c r="G99" s="105">
        <v>342</v>
      </c>
      <c r="H99" s="121">
        <v>0.17499999999999999</v>
      </c>
      <c r="I99">
        <f t="shared" si="5"/>
        <v>23</v>
      </c>
      <c r="J99" s="127">
        <v>4231</v>
      </c>
      <c r="K99" s="105">
        <v>588</v>
      </c>
      <c r="L99" s="121">
        <v>0.13900000000000001</v>
      </c>
      <c r="M99">
        <f t="shared" si="6"/>
        <v>21</v>
      </c>
      <c r="N99" s="127">
        <v>9300</v>
      </c>
      <c r="O99" s="110">
        <v>1164</v>
      </c>
      <c r="P99" s="121">
        <v>0.125</v>
      </c>
      <c r="Q99">
        <f t="shared" si="7"/>
        <v>18</v>
      </c>
    </row>
    <row r="100" spans="1:17">
      <c r="A100" s="105" t="s">
        <v>302</v>
      </c>
      <c r="B100" s="110">
        <v>4012</v>
      </c>
      <c r="C100" s="105">
        <v>437</v>
      </c>
      <c r="D100" s="121">
        <v>0.109</v>
      </c>
      <c r="E100">
        <f t="shared" si="4"/>
        <v>50</v>
      </c>
      <c r="F100" s="127">
        <v>2948</v>
      </c>
      <c r="G100" s="105">
        <v>741</v>
      </c>
      <c r="H100" s="121">
        <v>0.251</v>
      </c>
      <c r="I100">
        <f t="shared" si="5"/>
        <v>70</v>
      </c>
      <c r="J100" s="127">
        <v>8526</v>
      </c>
      <c r="K100" s="110">
        <v>1426</v>
      </c>
      <c r="L100" s="121">
        <v>0.16700000000000001</v>
      </c>
      <c r="M100">
        <f t="shared" si="6"/>
        <v>40</v>
      </c>
      <c r="N100" s="127">
        <v>17473</v>
      </c>
      <c r="O100" s="110">
        <v>2688</v>
      </c>
      <c r="P100" s="121">
        <v>0.154</v>
      </c>
      <c r="Q100">
        <f t="shared" si="7"/>
        <v>37</v>
      </c>
    </row>
    <row r="101" spans="1:17">
      <c r="A101" s="105" t="s">
        <v>303</v>
      </c>
      <c r="B101" s="110">
        <v>3476</v>
      </c>
      <c r="C101" s="105">
        <v>338</v>
      </c>
      <c r="D101" s="121">
        <v>9.7000000000000003E-2</v>
      </c>
      <c r="E101">
        <f t="shared" si="4"/>
        <v>38</v>
      </c>
      <c r="F101" s="127">
        <v>4176</v>
      </c>
      <c r="G101" s="110">
        <v>1027</v>
      </c>
      <c r="H101" s="121">
        <v>0.246</v>
      </c>
      <c r="I101">
        <f t="shared" si="5"/>
        <v>68</v>
      </c>
      <c r="J101" s="127">
        <v>9841</v>
      </c>
      <c r="K101" s="110">
        <v>1788</v>
      </c>
      <c r="L101" s="121">
        <v>0.182</v>
      </c>
      <c r="M101">
        <f t="shared" si="6"/>
        <v>52</v>
      </c>
      <c r="N101" s="127">
        <v>19309</v>
      </c>
      <c r="O101" s="110">
        <v>3153</v>
      </c>
      <c r="P101" s="121">
        <v>0.16300000000000001</v>
      </c>
      <c r="Q101">
        <f t="shared" si="7"/>
        <v>45</v>
      </c>
    </row>
    <row r="102" spans="1:17">
      <c r="A102" s="105" t="s">
        <v>304</v>
      </c>
      <c r="B102" s="110">
        <v>1374</v>
      </c>
      <c r="C102" s="105">
        <v>169</v>
      </c>
      <c r="D102" s="121">
        <v>0.123</v>
      </c>
      <c r="E102">
        <f t="shared" si="4"/>
        <v>66</v>
      </c>
      <c r="F102" s="127">
        <v>1150</v>
      </c>
      <c r="G102" s="105">
        <v>154</v>
      </c>
      <c r="H102" s="121">
        <v>0.13400000000000001</v>
      </c>
      <c r="I102">
        <f t="shared" si="5"/>
        <v>9</v>
      </c>
      <c r="J102" s="127">
        <v>2923</v>
      </c>
      <c r="K102" s="105">
        <v>473</v>
      </c>
      <c r="L102" s="121">
        <v>0.16200000000000001</v>
      </c>
      <c r="M102">
        <f t="shared" si="6"/>
        <v>34</v>
      </c>
      <c r="N102" s="127">
        <v>5963</v>
      </c>
      <c r="O102" s="110">
        <v>1031</v>
      </c>
      <c r="P102" s="121">
        <v>0.17299999999999999</v>
      </c>
      <c r="Q102">
        <f t="shared" si="7"/>
        <v>60</v>
      </c>
    </row>
    <row r="103" spans="1:17">
      <c r="A103" s="105" t="s">
        <v>305</v>
      </c>
      <c r="B103" s="110">
        <v>7005</v>
      </c>
      <c r="C103" s="105">
        <v>770</v>
      </c>
      <c r="D103" s="121">
        <v>0.11</v>
      </c>
      <c r="E103">
        <f t="shared" si="4"/>
        <v>52</v>
      </c>
      <c r="F103" s="127">
        <v>9598</v>
      </c>
      <c r="G103" s="110">
        <v>2957</v>
      </c>
      <c r="H103" s="121">
        <v>0.308</v>
      </c>
      <c r="I103">
        <f t="shared" si="5"/>
        <v>87</v>
      </c>
      <c r="J103" s="127">
        <v>20088</v>
      </c>
      <c r="K103" s="110">
        <v>4296</v>
      </c>
      <c r="L103" s="121">
        <v>0.214</v>
      </c>
      <c r="M103">
        <f t="shared" si="6"/>
        <v>82</v>
      </c>
      <c r="N103" s="127">
        <v>40246</v>
      </c>
      <c r="O103" s="110">
        <v>7685</v>
      </c>
      <c r="P103" s="121">
        <v>0.191</v>
      </c>
      <c r="Q103">
        <f t="shared" si="7"/>
        <v>78</v>
      </c>
    </row>
    <row r="104" spans="1:17">
      <c r="A104" s="105" t="s">
        <v>306</v>
      </c>
      <c r="B104" s="110">
        <v>23297</v>
      </c>
      <c r="C104" s="110">
        <v>2168</v>
      </c>
      <c r="D104" s="121">
        <v>9.2999999999999999E-2</v>
      </c>
      <c r="E104">
        <f t="shared" si="4"/>
        <v>31</v>
      </c>
      <c r="F104" s="127">
        <v>24816</v>
      </c>
      <c r="G104" s="110">
        <v>4607</v>
      </c>
      <c r="H104" s="121">
        <v>0.186</v>
      </c>
      <c r="I104">
        <f t="shared" si="5"/>
        <v>30</v>
      </c>
      <c r="J104" s="127">
        <v>64673</v>
      </c>
      <c r="K104" s="110">
        <v>10579</v>
      </c>
      <c r="L104" s="121">
        <v>0.16400000000000001</v>
      </c>
      <c r="M104">
        <f t="shared" si="6"/>
        <v>36</v>
      </c>
      <c r="N104" s="127">
        <v>127292</v>
      </c>
      <c r="O104" s="110">
        <v>19531</v>
      </c>
      <c r="P104" s="121">
        <v>0.153</v>
      </c>
      <c r="Q104">
        <f t="shared" si="7"/>
        <v>36</v>
      </c>
    </row>
    <row r="105" spans="1:17">
      <c r="A105" s="105" t="s">
        <v>307</v>
      </c>
      <c r="B105" s="110">
        <v>2826</v>
      </c>
      <c r="C105" s="105">
        <v>454</v>
      </c>
      <c r="D105" s="121">
        <v>0.161</v>
      </c>
      <c r="E105">
        <f t="shared" si="4"/>
        <v>91</v>
      </c>
      <c r="F105" s="127">
        <v>2753</v>
      </c>
      <c r="G105" s="105">
        <v>645</v>
      </c>
      <c r="H105" s="121">
        <v>0.23400000000000001</v>
      </c>
      <c r="I105">
        <f t="shared" si="5"/>
        <v>60</v>
      </c>
      <c r="J105" s="127">
        <v>7191</v>
      </c>
      <c r="K105" s="110">
        <v>1484</v>
      </c>
      <c r="L105" s="121">
        <v>0.20599999999999999</v>
      </c>
      <c r="M105">
        <f t="shared" si="6"/>
        <v>74</v>
      </c>
      <c r="N105" s="127">
        <v>14326</v>
      </c>
      <c r="O105" s="110">
        <v>2544</v>
      </c>
      <c r="P105" s="121">
        <v>0.17799999999999999</v>
      </c>
      <c r="Q105">
        <f t="shared" si="7"/>
        <v>68</v>
      </c>
    </row>
    <row r="106" spans="1:17">
      <c r="A106" s="105" t="s">
        <v>308</v>
      </c>
      <c r="B106" s="110">
        <v>5820</v>
      </c>
      <c r="C106" s="105">
        <v>900</v>
      </c>
      <c r="D106" s="121">
        <v>0.155</v>
      </c>
      <c r="E106">
        <f t="shared" si="4"/>
        <v>87</v>
      </c>
      <c r="F106" s="127">
        <v>6258</v>
      </c>
      <c r="G106" s="110">
        <v>1567</v>
      </c>
      <c r="H106" s="121">
        <v>0.25</v>
      </c>
      <c r="I106">
        <f t="shared" si="5"/>
        <v>69</v>
      </c>
      <c r="J106" s="127">
        <v>15362</v>
      </c>
      <c r="K106" s="110">
        <v>3165</v>
      </c>
      <c r="L106" s="121">
        <v>0.20599999999999999</v>
      </c>
      <c r="M106">
        <f t="shared" si="6"/>
        <v>74</v>
      </c>
      <c r="N106" s="127">
        <v>30615</v>
      </c>
      <c r="O106" s="110">
        <v>5898</v>
      </c>
      <c r="P106" s="121">
        <v>0.193</v>
      </c>
      <c r="Q106">
        <f t="shared" si="7"/>
        <v>79</v>
      </c>
    </row>
    <row r="107" spans="1:17">
      <c r="A107" s="105" t="s">
        <v>309</v>
      </c>
      <c r="B107" s="110">
        <v>5370</v>
      </c>
      <c r="C107" s="105">
        <v>800</v>
      </c>
      <c r="D107" s="121">
        <v>0.14899999999999999</v>
      </c>
      <c r="E107">
        <f t="shared" si="4"/>
        <v>82</v>
      </c>
      <c r="F107" s="127">
        <v>5921</v>
      </c>
      <c r="G107" s="110">
        <v>1126</v>
      </c>
      <c r="H107" s="121">
        <v>0.19</v>
      </c>
      <c r="I107">
        <f t="shared" si="5"/>
        <v>32</v>
      </c>
      <c r="J107" s="127">
        <v>13771</v>
      </c>
      <c r="K107" s="110">
        <v>2480</v>
      </c>
      <c r="L107" s="121">
        <v>0.18</v>
      </c>
      <c r="M107">
        <f t="shared" si="6"/>
        <v>49</v>
      </c>
      <c r="N107" s="127">
        <v>26722</v>
      </c>
      <c r="O107" s="110">
        <v>4239</v>
      </c>
      <c r="P107" s="121">
        <v>0.159</v>
      </c>
      <c r="Q107">
        <f t="shared" si="7"/>
        <v>42</v>
      </c>
    </row>
    <row r="108" spans="1:17">
      <c r="A108" s="105" t="s">
        <v>310</v>
      </c>
      <c r="B108" s="110">
        <v>31905</v>
      </c>
      <c r="C108" s="110">
        <v>1255</v>
      </c>
      <c r="D108" s="121">
        <v>3.9E-2</v>
      </c>
      <c r="E108">
        <f t="shared" si="4"/>
        <v>1</v>
      </c>
      <c r="F108" s="127">
        <v>64800</v>
      </c>
      <c r="G108" s="110">
        <v>1983</v>
      </c>
      <c r="H108" s="121">
        <v>3.1E-2</v>
      </c>
      <c r="I108">
        <f t="shared" si="5"/>
        <v>2</v>
      </c>
      <c r="J108" s="127">
        <v>122503</v>
      </c>
      <c r="K108" s="110">
        <v>5650</v>
      </c>
      <c r="L108" s="121">
        <v>4.5999999999999999E-2</v>
      </c>
      <c r="M108">
        <f t="shared" si="6"/>
        <v>1</v>
      </c>
      <c r="N108" s="127">
        <v>241355</v>
      </c>
      <c r="O108" s="110">
        <v>9420</v>
      </c>
      <c r="P108" s="121">
        <v>3.9E-2</v>
      </c>
      <c r="Q108">
        <f t="shared" si="7"/>
        <v>1</v>
      </c>
    </row>
    <row r="109" spans="1:17">
      <c r="A109" s="105" t="s">
        <v>311</v>
      </c>
      <c r="B109" s="110">
        <v>21880</v>
      </c>
      <c r="C109" s="110">
        <v>1553</v>
      </c>
      <c r="D109" s="121">
        <v>7.0999999999999994E-2</v>
      </c>
      <c r="E109">
        <f t="shared" si="4"/>
        <v>9</v>
      </c>
      <c r="F109" s="127">
        <v>33467</v>
      </c>
      <c r="G109" s="110">
        <v>3268</v>
      </c>
      <c r="H109" s="121">
        <v>9.8000000000000004E-2</v>
      </c>
      <c r="I109">
        <f t="shared" si="5"/>
        <v>3</v>
      </c>
      <c r="J109" s="127">
        <v>72438</v>
      </c>
      <c r="K109" s="110">
        <v>6587</v>
      </c>
      <c r="L109" s="121">
        <v>9.0999999999999998E-2</v>
      </c>
      <c r="M109">
        <f t="shared" si="6"/>
        <v>2</v>
      </c>
      <c r="N109" s="127">
        <v>142560</v>
      </c>
      <c r="O109" s="110">
        <v>11931</v>
      </c>
      <c r="P109" s="121">
        <v>8.4000000000000005E-2</v>
      </c>
      <c r="Q109">
        <f t="shared" si="7"/>
        <v>3</v>
      </c>
    </row>
    <row r="110" spans="1:17" ht="12.75" customHeight="1">
      <c r="A110" s="120"/>
      <c r="D110" s="104"/>
      <c r="E110" s="104"/>
    </row>
    <row r="111" spans="1:17" ht="12.75" customHeight="1">
      <c r="D111" s="104"/>
      <c r="E111" s="104"/>
    </row>
    <row r="112" spans="1:17" ht="12.75" customHeight="1">
      <c r="A112" s="138" t="s">
        <v>3</v>
      </c>
      <c r="D112" s="437">
        <f>AVERAGE(D15:D109)</f>
        <v>0.10990526315789474</v>
      </c>
      <c r="E112" s="437"/>
      <c r="G112" s="104"/>
      <c r="H112" s="435">
        <f>AVERAGE(H15:H109)</f>
        <v>0.21808421052631591</v>
      </c>
      <c r="I112" s="437"/>
      <c r="L112" s="435">
        <f>AVERAGE(L15:L109)</f>
        <v>0.17665263157894739</v>
      </c>
      <c r="M112" s="435"/>
      <c r="P112" s="435">
        <f>AVERAGE(P15:P109)</f>
        <v>0.16073684210526318</v>
      </c>
      <c r="Q112" s="435"/>
    </row>
    <row r="113" spans="4:5" ht="12.75" customHeight="1">
      <c r="D113" s="104"/>
      <c r="E113" s="104"/>
    </row>
    <row r="114" spans="4:5" ht="12.75" customHeight="1">
      <c r="D114" s="104"/>
      <c r="E114" s="104"/>
    </row>
    <row r="115" spans="4:5" ht="12.75" customHeight="1">
      <c r="D115" s="104"/>
      <c r="E115" s="104"/>
    </row>
    <row r="116" spans="4:5" ht="12.75" customHeight="1">
      <c r="D116" s="104"/>
      <c r="E116" s="104"/>
    </row>
    <row r="117" spans="4:5" ht="12.75" customHeight="1">
      <c r="D117" s="104"/>
      <c r="E117" s="104"/>
    </row>
    <row r="118" spans="4:5" ht="12.75" customHeight="1">
      <c r="D118" s="104"/>
      <c r="E118" s="104"/>
    </row>
    <row r="119" spans="4:5" ht="12.75" customHeight="1">
      <c r="D119" s="104"/>
      <c r="E119" s="104"/>
    </row>
    <row r="120" spans="4:5" ht="12.75" customHeight="1">
      <c r="D120" s="104"/>
      <c r="E120" s="104"/>
    </row>
    <row r="121" spans="4:5" ht="12.75" customHeight="1">
      <c r="D121" s="104"/>
      <c r="E121" s="104"/>
    </row>
    <row r="122" spans="4:5" ht="12.75" customHeight="1"/>
    <row r="123" spans="4:5" ht="12.75" customHeight="1"/>
    <row r="124" spans="4:5" ht="12.75" customHeight="1"/>
    <row r="125" spans="4:5" ht="12.75" customHeight="1"/>
    <row r="126" spans="4:5" ht="12.75" customHeight="1"/>
    <row r="127" spans="4:5" ht="12.75" customHeight="1"/>
    <row r="128" spans="4: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sheetData>
  <mergeCells count="23">
    <mergeCell ref="B8:D8"/>
    <mergeCell ref="F8:H8"/>
    <mergeCell ref="J8:L8"/>
    <mergeCell ref="N8:P8"/>
    <mergeCell ref="B1:D1"/>
    <mergeCell ref="F1:H1"/>
    <mergeCell ref="J1:L1"/>
    <mergeCell ref="N1:P1"/>
    <mergeCell ref="B2:D2"/>
    <mergeCell ref="F2:H2"/>
    <mergeCell ref="J2:L2"/>
    <mergeCell ref="N2:P2"/>
    <mergeCell ref="A3:A7"/>
    <mergeCell ref="B3:D7"/>
    <mergeCell ref="F3:H7"/>
    <mergeCell ref="J3:L7"/>
    <mergeCell ref="N3:P7"/>
    <mergeCell ref="B9:P9"/>
    <mergeCell ref="A10:A12"/>
    <mergeCell ref="B10:D12"/>
    <mergeCell ref="F10:H12"/>
    <mergeCell ref="J10:L12"/>
    <mergeCell ref="N10:P12"/>
  </mergeCells>
  <hyperlinks>
    <hyperlink ref="B9:P9" r:id="rId1" display="2021 American Community Survey, 5-Year Estimates, Table S1701 - Poverty Status in the Past 12 Months" xr:uid="{67E66E72-259F-4F0E-B5FE-8EB05477647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3">
    <tabColor rgb="FFFF0000"/>
    <outlinePr summaryBelow="0" summaryRight="0"/>
  </sheetPr>
  <dimension ref="A1:H141"/>
  <sheetViews>
    <sheetView workbookViewId="0">
      <selection activeCell="E36" sqref="E36"/>
    </sheetView>
  </sheetViews>
  <sheetFormatPr defaultColWidth="14.42578125" defaultRowHeight="15" customHeight="1"/>
  <cols>
    <col min="2" max="2" width="18.85546875" bestFit="1" customWidth="1"/>
    <col min="10" max="10" width="11.28515625" bestFit="1" customWidth="1"/>
    <col min="11" max="11" width="11.7109375" bestFit="1" customWidth="1"/>
  </cols>
  <sheetData>
    <row r="1" spans="1:8" ht="25.5">
      <c r="A1" s="168" t="s">
        <v>189</v>
      </c>
      <c r="B1" s="568" t="s">
        <v>481</v>
      </c>
      <c r="C1" s="569"/>
      <c r="D1" s="570"/>
      <c r="E1" s="568" t="s">
        <v>481</v>
      </c>
      <c r="F1" s="569"/>
      <c r="G1" s="570"/>
      <c r="H1" s="44" t="s">
        <v>513</v>
      </c>
    </row>
    <row r="2" spans="1:8" ht="25.5">
      <c r="A2" s="168" t="s">
        <v>194</v>
      </c>
      <c r="B2" s="538" t="s">
        <v>88</v>
      </c>
      <c r="C2" s="566"/>
      <c r="D2" s="567"/>
      <c r="E2" s="538" t="s">
        <v>23</v>
      </c>
      <c r="F2" s="566"/>
      <c r="G2" s="567"/>
    </row>
    <row r="3" spans="1:8" ht="12.75">
      <c r="A3" s="579" t="s">
        <v>196</v>
      </c>
      <c r="B3" s="514" t="s">
        <v>89</v>
      </c>
      <c r="C3" s="515"/>
      <c r="D3" s="516"/>
      <c r="E3" s="514" t="s">
        <v>24</v>
      </c>
      <c r="F3" s="515"/>
      <c r="G3" s="516"/>
    </row>
    <row r="4" spans="1:8" ht="12.75">
      <c r="A4" s="580"/>
      <c r="B4" s="517"/>
      <c r="C4" s="518"/>
      <c r="D4" s="519"/>
      <c r="E4" s="517"/>
      <c r="F4" s="518"/>
      <c r="G4" s="519"/>
    </row>
    <row r="5" spans="1:8" ht="12.75">
      <c r="A5" s="580"/>
      <c r="B5" s="517"/>
      <c r="C5" s="518"/>
      <c r="D5" s="519"/>
      <c r="E5" s="517"/>
      <c r="F5" s="518"/>
      <c r="G5" s="519"/>
    </row>
    <row r="6" spans="1:8" ht="12.75">
      <c r="A6" s="580"/>
      <c r="B6" s="517"/>
      <c r="C6" s="518"/>
      <c r="D6" s="519"/>
      <c r="E6" s="517"/>
      <c r="F6" s="518"/>
      <c r="G6" s="519"/>
    </row>
    <row r="7" spans="1:8" ht="12.75">
      <c r="A7" s="581"/>
      <c r="B7" s="520"/>
      <c r="C7" s="521"/>
      <c r="D7" s="522"/>
      <c r="E7" s="520"/>
      <c r="F7" s="521"/>
      <c r="G7" s="522"/>
    </row>
    <row r="8" spans="1:8" ht="38.25">
      <c r="A8" s="169" t="s">
        <v>198</v>
      </c>
      <c r="B8" s="535" t="s">
        <v>199</v>
      </c>
      <c r="C8" s="590"/>
      <c r="D8" s="591"/>
      <c r="E8" s="535" t="s">
        <v>199</v>
      </c>
      <c r="F8" s="590"/>
      <c r="G8" s="591"/>
    </row>
    <row r="9" spans="1:8" ht="25.5" customHeight="1">
      <c r="A9" s="323" t="s">
        <v>200</v>
      </c>
      <c r="B9" s="583" t="s">
        <v>14</v>
      </c>
      <c r="C9" s="584"/>
      <c r="D9" s="585"/>
      <c r="E9" s="583" t="s">
        <v>514</v>
      </c>
      <c r="F9" s="584"/>
      <c r="G9" s="585"/>
    </row>
    <row r="10" spans="1:8" ht="12.75">
      <c r="A10" s="338" t="s">
        <v>314</v>
      </c>
      <c r="B10" s="582">
        <v>2020</v>
      </c>
      <c r="C10" s="536"/>
      <c r="D10" s="537"/>
      <c r="E10" s="582">
        <v>2020</v>
      </c>
      <c r="F10" s="536"/>
      <c r="G10" s="537"/>
    </row>
    <row r="11" spans="1:8" ht="12.75">
      <c r="A11" s="511" t="s">
        <v>202</v>
      </c>
      <c r="B11" s="514" t="s">
        <v>515</v>
      </c>
      <c r="C11" s="515"/>
      <c r="D11" s="516"/>
      <c r="E11" s="514" t="s">
        <v>1505</v>
      </c>
      <c r="F11" s="515"/>
      <c r="G11" s="516"/>
    </row>
    <row r="12" spans="1:8" ht="12.75">
      <c r="A12" s="578"/>
      <c r="B12" s="517"/>
      <c r="C12" s="518"/>
      <c r="D12" s="519"/>
      <c r="E12" s="517"/>
      <c r="F12" s="518"/>
      <c r="G12" s="519"/>
    </row>
    <row r="13" spans="1:8" ht="12.75">
      <c r="A13" s="513"/>
      <c r="B13" s="520"/>
      <c r="C13" s="521"/>
      <c r="D13" s="522"/>
      <c r="E13" s="520"/>
      <c r="F13" s="521"/>
      <c r="G13" s="522"/>
    </row>
    <row r="14" spans="1:8" ht="15" customHeight="1">
      <c r="A14" s="1"/>
      <c r="B14" s="1"/>
      <c r="C14" s="1"/>
    </row>
    <row r="15" spans="1:8" ht="12.75">
      <c r="A15" s="1"/>
      <c r="B15" s="1"/>
      <c r="C15" s="1"/>
    </row>
    <row r="16" spans="1:8" ht="28.5">
      <c r="A16" s="1"/>
      <c r="B16" s="432" t="s">
        <v>516</v>
      </c>
      <c r="C16" s="440" t="s">
        <v>927</v>
      </c>
      <c r="D16" s="480"/>
      <c r="E16" s="432" t="s">
        <v>517</v>
      </c>
      <c r="F16" s="440" t="s">
        <v>927</v>
      </c>
    </row>
    <row r="17" spans="1:6" ht="12.75">
      <c r="A17" s="155" t="s">
        <v>216</v>
      </c>
      <c r="B17" s="155">
        <v>36</v>
      </c>
      <c r="C17" s="155">
        <f>RANK(B17,$B$17:$B$111,1)</f>
        <v>14</v>
      </c>
      <c r="D17" s="155"/>
      <c r="E17" s="1">
        <v>40</v>
      </c>
      <c r="F17">
        <f>RANK(E17,$E$17:$E$111,1)</f>
        <v>26</v>
      </c>
    </row>
    <row r="18" spans="1:6" ht="12.75">
      <c r="A18" s="155" t="s">
        <v>217</v>
      </c>
      <c r="B18" s="155">
        <v>37</v>
      </c>
      <c r="C18" s="155">
        <f t="shared" ref="C18:C81" si="0">RANK(B18,$B$17:$B$111,1)</f>
        <v>26</v>
      </c>
      <c r="D18" s="155"/>
      <c r="E18" s="1">
        <v>43.5</v>
      </c>
      <c r="F18">
        <f t="shared" ref="F18:F81" si="1">RANK(E18,$E$17:$E$111,1)</f>
        <v>55</v>
      </c>
    </row>
    <row r="19" spans="1:6" ht="12.75">
      <c r="A19" s="155" t="s">
        <v>218</v>
      </c>
      <c r="B19" s="155">
        <v>38</v>
      </c>
      <c r="C19" s="155">
        <f t="shared" si="0"/>
        <v>43</v>
      </c>
      <c r="D19" s="155"/>
      <c r="E19" s="1">
        <v>48.5</v>
      </c>
      <c r="F19">
        <f t="shared" si="1"/>
        <v>87</v>
      </c>
    </row>
    <row r="20" spans="1:6" ht="12.75">
      <c r="A20" s="155" t="s">
        <v>219</v>
      </c>
      <c r="B20" s="155">
        <v>36</v>
      </c>
      <c r="C20" s="155">
        <f t="shared" si="0"/>
        <v>14</v>
      </c>
      <c r="D20" s="155"/>
      <c r="E20" s="1">
        <v>39.799999999999997</v>
      </c>
      <c r="F20">
        <f t="shared" si="1"/>
        <v>22</v>
      </c>
    </row>
    <row r="21" spans="1:6" ht="12.75">
      <c r="A21" s="155" t="s">
        <v>220</v>
      </c>
      <c r="B21" s="155">
        <v>36</v>
      </c>
      <c r="C21" s="155">
        <f t="shared" si="0"/>
        <v>14</v>
      </c>
      <c r="D21" s="155"/>
      <c r="E21" s="1">
        <v>38.200000000000003</v>
      </c>
      <c r="F21">
        <f t="shared" si="1"/>
        <v>14</v>
      </c>
    </row>
    <row r="22" spans="1:6" ht="12.75">
      <c r="A22" s="155" t="s">
        <v>221</v>
      </c>
      <c r="B22" s="155">
        <v>39</v>
      </c>
      <c r="C22" s="155">
        <f t="shared" si="0"/>
        <v>68</v>
      </c>
      <c r="D22" s="155"/>
      <c r="E22" s="1">
        <v>40.799999999999997</v>
      </c>
      <c r="F22">
        <f t="shared" si="1"/>
        <v>30</v>
      </c>
    </row>
    <row r="23" spans="1:6" ht="12.75">
      <c r="A23" s="155" t="s">
        <v>223</v>
      </c>
      <c r="B23" s="155">
        <v>38</v>
      </c>
      <c r="C23" s="155">
        <f t="shared" si="0"/>
        <v>43</v>
      </c>
      <c r="D23" s="155"/>
      <c r="E23" s="1">
        <v>48.6</v>
      </c>
      <c r="F23">
        <f t="shared" si="1"/>
        <v>88</v>
      </c>
    </row>
    <row r="24" spans="1:6" ht="12.75">
      <c r="A24" s="155" t="s">
        <v>224</v>
      </c>
      <c r="B24" s="155">
        <v>36</v>
      </c>
      <c r="C24" s="155">
        <f t="shared" si="0"/>
        <v>14</v>
      </c>
      <c r="D24" s="155"/>
      <c r="E24" s="1">
        <v>43.6</v>
      </c>
      <c r="F24">
        <f t="shared" si="1"/>
        <v>56</v>
      </c>
    </row>
    <row r="25" spans="1:6" ht="12.75">
      <c r="A25" s="155" t="s">
        <v>225</v>
      </c>
      <c r="B25" s="155">
        <v>38</v>
      </c>
      <c r="C25" s="155">
        <f t="shared" si="0"/>
        <v>43</v>
      </c>
      <c r="D25" s="155"/>
      <c r="E25" s="1">
        <v>45.9</v>
      </c>
      <c r="F25">
        <f t="shared" si="1"/>
        <v>75</v>
      </c>
    </row>
    <row r="26" spans="1:6" ht="12.75">
      <c r="A26" s="155" t="s">
        <v>226</v>
      </c>
      <c r="B26" s="155">
        <v>39</v>
      </c>
      <c r="C26" s="155">
        <f t="shared" si="0"/>
        <v>68</v>
      </c>
      <c r="D26" s="155"/>
      <c r="E26" s="1">
        <v>43.6</v>
      </c>
      <c r="F26">
        <f t="shared" si="1"/>
        <v>56</v>
      </c>
    </row>
    <row r="27" spans="1:6" ht="12.75">
      <c r="A27" s="155" t="s">
        <v>227</v>
      </c>
      <c r="B27" s="155">
        <v>34</v>
      </c>
      <c r="C27" s="155">
        <f t="shared" si="0"/>
        <v>5</v>
      </c>
      <c r="D27" s="155"/>
      <c r="E27" s="1" t="s">
        <v>512</v>
      </c>
      <c r="F27" t="s">
        <v>480</v>
      </c>
    </row>
    <row r="28" spans="1:6" ht="12.75">
      <c r="A28" s="155" t="s">
        <v>228</v>
      </c>
      <c r="B28" s="155">
        <v>39</v>
      </c>
      <c r="C28" s="155">
        <f t="shared" si="0"/>
        <v>68</v>
      </c>
      <c r="D28" s="155"/>
      <c r="E28" s="1">
        <v>41.4</v>
      </c>
      <c r="F28">
        <f t="shared" si="1"/>
        <v>36</v>
      </c>
    </row>
    <row r="29" spans="1:6" ht="12.75">
      <c r="A29" s="155" t="s">
        <v>229</v>
      </c>
      <c r="B29" s="155">
        <v>36</v>
      </c>
      <c r="C29" s="155">
        <f t="shared" si="0"/>
        <v>14</v>
      </c>
      <c r="D29" s="155"/>
      <c r="E29" s="1">
        <v>47.1</v>
      </c>
      <c r="F29">
        <f t="shared" si="1"/>
        <v>82</v>
      </c>
    </row>
    <row r="30" spans="1:6" ht="12.75">
      <c r="A30" s="155" t="s">
        <v>230</v>
      </c>
      <c r="B30" s="155">
        <v>40</v>
      </c>
      <c r="C30" s="155">
        <f t="shared" si="0"/>
        <v>84</v>
      </c>
      <c r="D30" s="155"/>
      <c r="E30" s="1">
        <v>39.799999999999997</v>
      </c>
      <c r="F30">
        <f t="shared" si="1"/>
        <v>22</v>
      </c>
    </row>
    <row r="31" spans="1:6" ht="12.75">
      <c r="A31" s="155" t="s">
        <v>231</v>
      </c>
      <c r="B31" s="155">
        <v>38</v>
      </c>
      <c r="C31" s="155">
        <f t="shared" si="0"/>
        <v>43</v>
      </c>
      <c r="D31" s="155"/>
      <c r="E31" s="1">
        <v>46.2</v>
      </c>
      <c r="F31">
        <f t="shared" si="1"/>
        <v>77</v>
      </c>
    </row>
    <row r="32" spans="1:6" ht="12.75">
      <c r="A32" s="155" t="s">
        <v>232</v>
      </c>
      <c r="B32" s="155">
        <v>38</v>
      </c>
      <c r="C32" s="155">
        <f t="shared" si="0"/>
        <v>43</v>
      </c>
      <c r="D32" s="155"/>
      <c r="E32" s="1">
        <v>42.8</v>
      </c>
      <c r="F32">
        <f t="shared" si="1"/>
        <v>45</v>
      </c>
    </row>
    <row r="33" spans="1:6" ht="12.75">
      <c r="A33" s="155" t="s">
        <v>233</v>
      </c>
      <c r="B33" s="155">
        <v>40</v>
      </c>
      <c r="C33" s="155">
        <f t="shared" si="0"/>
        <v>84</v>
      </c>
      <c r="D33" s="155"/>
      <c r="E33" s="1">
        <v>46.1</v>
      </c>
      <c r="F33">
        <f t="shared" si="1"/>
        <v>76</v>
      </c>
    </row>
    <row r="34" spans="1:6" ht="12.75">
      <c r="A34" s="155" t="s">
        <v>234</v>
      </c>
      <c r="B34" s="155">
        <v>37</v>
      </c>
      <c r="C34" s="155">
        <f t="shared" si="0"/>
        <v>26</v>
      </c>
      <c r="D34" s="155"/>
      <c r="E34" s="1">
        <v>43.9</v>
      </c>
      <c r="F34">
        <f t="shared" si="1"/>
        <v>60</v>
      </c>
    </row>
    <row r="35" spans="1:6" ht="12.75">
      <c r="A35" s="155" t="s">
        <v>235</v>
      </c>
      <c r="B35" s="155">
        <v>32</v>
      </c>
      <c r="C35" s="155">
        <f t="shared" si="0"/>
        <v>3</v>
      </c>
      <c r="D35" s="155"/>
      <c r="E35" s="1">
        <v>35.9</v>
      </c>
      <c r="F35">
        <f t="shared" si="1"/>
        <v>7</v>
      </c>
    </row>
    <row r="36" spans="1:6" ht="12.75">
      <c r="A36" s="155" t="s">
        <v>236</v>
      </c>
      <c r="B36" s="155">
        <v>42</v>
      </c>
      <c r="C36" s="155">
        <f t="shared" si="0"/>
        <v>90</v>
      </c>
      <c r="D36" s="155"/>
      <c r="E36" s="1">
        <v>46.9</v>
      </c>
      <c r="F36">
        <f t="shared" si="1"/>
        <v>80</v>
      </c>
    </row>
    <row r="37" spans="1:6" ht="12.75">
      <c r="A37" s="155" t="s">
        <v>237</v>
      </c>
      <c r="B37" s="155">
        <v>39</v>
      </c>
      <c r="C37" s="155">
        <f t="shared" si="0"/>
        <v>68</v>
      </c>
      <c r="D37" s="155"/>
      <c r="E37" s="1">
        <v>47.8</v>
      </c>
      <c r="F37">
        <f t="shared" si="1"/>
        <v>84</v>
      </c>
    </row>
    <row r="38" spans="1:6" ht="12.75">
      <c r="A38" s="155" t="s">
        <v>238</v>
      </c>
      <c r="B38" s="155">
        <v>36</v>
      </c>
      <c r="C38" s="155">
        <f t="shared" si="0"/>
        <v>14</v>
      </c>
      <c r="D38" s="155"/>
      <c r="E38" s="1">
        <v>38.1</v>
      </c>
      <c r="F38">
        <f t="shared" si="1"/>
        <v>13</v>
      </c>
    </row>
    <row r="39" spans="1:6" ht="12.75">
      <c r="A39" s="155" t="s">
        <v>239</v>
      </c>
      <c r="B39" s="155">
        <v>40</v>
      </c>
      <c r="C39" s="155">
        <f t="shared" si="0"/>
        <v>84</v>
      </c>
      <c r="D39" s="155"/>
      <c r="E39" s="1">
        <v>42.1</v>
      </c>
      <c r="F39">
        <f t="shared" si="1"/>
        <v>42</v>
      </c>
    </row>
    <row r="40" spans="1:6" ht="12.75">
      <c r="A40" s="155" t="s">
        <v>240</v>
      </c>
      <c r="B40" s="155">
        <v>39</v>
      </c>
      <c r="C40" s="155">
        <f t="shared" si="0"/>
        <v>68</v>
      </c>
      <c r="D40" s="155"/>
      <c r="E40" s="1">
        <v>42</v>
      </c>
      <c r="F40">
        <f t="shared" si="1"/>
        <v>40</v>
      </c>
    </row>
    <row r="41" spans="1:6" ht="12.75">
      <c r="A41" s="155" t="s">
        <v>241</v>
      </c>
      <c r="B41" s="155">
        <v>37</v>
      </c>
      <c r="C41" s="155">
        <f t="shared" si="0"/>
        <v>26</v>
      </c>
      <c r="D41" s="155"/>
      <c r="E41" s="1">
        <v>45.5</v>
      </c>
      <c r="F41">
        <f t="shared" si="1"/>
        <v>72</v>
      </c>
    </row>
    <row r="42" spans="1:6" ht="12.75">
      <c r="A42" s="155" t="s">
        <v>242</v>
      </c>
      <c r="B42" s="155">
        <v>40</v>
      </c>
      <c r="C42" s="155">
        <f t="shared" si="0"/>
        <v>84</v>
      </c>
      <c r="D42" s="155"/>
      <c r="E42" s="1">
        <v>40.9</v>
      </c>
      <c r="F42">
        <f t="shared" si="1"/>
        <v>33</v>
      </c>
    </row>
    <row r="43" spans="1:6" ht="12.75">
      <c r="A43" s="155" t="s">
        <v>243</v>
      </c>
      <c r="B43" s="155">
        <v>37</v>
      </c>
      <c r="C43" s="155">
        <f t="shared" si="0"/>
        <v>26</v>
      </c>
      <c r="D43" s="155"/>
      <c r="E43" s="1">
        <v>44</v>
      </c>
      <c r="F43">
        <f t="shared" si="1"/>
        <v>61</v>
      </c>
    </row>
    <row r="44" spans="1:6" ht="12.75">
      <c r="A44" s="155" t="s">
        <v>244</v>
      </c>
      <c r="B44" s="155">
        <v>38</v>
      </c>
      <c r="C44" s="155">
        <f t="shared" si="0"/>
        <v>43</v>
      </c>
      <c r="D44" s="155"/>
      <c r="E44" s="1">
        <v>40.799999999999997</v>
      </c>
      <c r="F44">
        <f t="shared" si="1"/>
        <v>30</v>
      </c>
    </row>
    <row r="45" spans="1:6" ht="12.75">
      <c r="A45" s="155" t="s">
        <v>245</v>
      </c>
      <c r="B45" s="155">
        <v>38</v>
      </c>
      <c r="C45" s="155">
        <f t="shared" si="0"/>
        <v>43</v>
      </c>
      <c r="D45" s="155"/>
      <c r="E45" s="1">
        <v>50.4</v>
      </c>
      <c r="F45">
        <f t="shared" si="1"/>
        <v>90</v>
      </c>
    </row>
    <row r="46" spans="1:6" ht="12.75">
      <c r="A46" s="155" t="s">
        <v>246</v>
      </c>
      <c r="B46" s="155">
        <v>38</v>
      </c>
      <c r="C46" s="155">
        <f t="shared" si="0"/>
        <v>43</v>
      </c>
      <c r="D46" s="155"/>
      <c r="E46" s="1">
        <v>41.8</v>
      </c>
      <c r="F46">
        <f t="shared" si="1"/>
        <v>38</v>
      </c>
    </row>
    <row r="47" spans="1:6" ht="12.75">
      <c r="A47" s="155" t="s">
        <v>247</v>
      </c>
      <c r="B47" s="155">
        <v>38</v>
      </c>
      <c r="C47" s="155">
        <f t="shared" si="0"/>
        <v>43</v>
      </c>
      <c r="D47" s="155"/>
      <c r="E47" s="1">
        <v>39.200000000000003</v>
      </c>
      <c r="F47">
        <f t="shared" si="1"/>
        <v>19</v>
      </c>
    </row>
    <row r="48" spans="1:6" ht="12.75">
      <c r="A48" s="155" t="s">
        <v>248</v>
      </c>
      <c r="B48" s="155">
        <v>38</v>
      </c>
      <c r="C48" s="155">
        <f t="shared" si="0"/>
        <v>43</v>
      </c>
      <c r="D48" s="155"/>
      <c r="E48" s="1">
        <v>47.6</v>
      </c>
      <c r="F48">
        <f t="shared" si="1"/>
        <v>83</v>
      </c>
    </row>
    <row r="49" spans="1:6" ht="12.75">
      <c r="A49" s="155" t="s">
        <v>249</v>
      </c>
      <c r="B49" s="155">
        <v>31</v>
      </c>
      <c r="C49" s="155">
        <f t="shared" si="0"/>
        <v>2</v>
      </c>
      <c r="D49" s="155"/>
      <c r="E49" s="1">
        <v>41.2</v>
      </c>
      <c r="F49">
        <f t="shared" si="1"/>
        <v>34</v>
      </c>
    </row>
    <row r="50" spans="1:6" ht="12.75">
      <c r="A50" s="155" t="s">
        <v>250</v>
      </c>
      <c r="B50" s="155">
        <v>41</v>
      </c>
      <c r="C50" s="155">
        <f t="shared" si="0"/>
        <v>89</v>
      </c>
      <c r="D50" s="155"/>
      <c r="E50" s="1">
        <v>45.1</v>
      </c>
      <c r="F50">
        <f t="shared" si="1"/>
        <v>68</v>
      </c>
    </row>
    <row r="51" spans="1:6" ht="12.75">
      <c r="A51" s="155" t="s">
        <v>251</v>
      </c>
      <c r="B51" s="155">
        <v>45</v>
      </c>
      <c r="C51" s="155">
        <f t="shared" si="0"/>
        <v>94</v>
      </c>
      <c r="D51" s="155"/>
      <c r="E51" s="1">
        <v>47.9</v>
      </c>
      <c r="F51">
        <f t="shared" si="1"/>
        <v>85</v>
      </c>
    </row>
    <row r="52" spans="1:6" ht="12.75">
      <c r="A52" s="155" t="s">
        <v>252</v>
      </c>
      <c r="B52" s="155">
        <v>37</v>
      </c>
      <c r="C52" s="155">
        <f t="shared" si="0"/>
        <v>26</v>
      </c>
      <c r="D52" s="155"/>
      <c r="E52" s="1">
        <v>47</v>
      </c>
      <c r="F52">
        <f t="shared" si="1"/>
        <v>81</v>
      </c>
    </row>
    <row r="53" spans="1:6" ht="12.75">
      <c r="A53" s="155" t="s">
        <v>253</v>
      </c>
      <c r="B53" s="155">
        <v>39</v>
      </c>
      <c r="C53" s="155">
        <f t="shared" si="0"/>
        <v>68</v>
      </c>
      <c r="D53" s="155"/>
      <c r="E53" s="1">
        <v>43.8</v>
      </c>
      <c r="F53">
        <f t="shared" si="1"/>
        <v>58</v>
      </c>
    </row>
    <row r="54" spans="1:6" ht="12.75">
      <c r="A54" s="155" t="s">
        <v>254</v>
      </c>
      <c r="B54" s="155">
        <v>46</v>
      </c>
      <c r="C54" s="155">
        <f t="shared" si="0"/>
        <v>95</v>
      </c>
      <c r="D54" s="155"/>
      <c r="E54" s="1">
        <v>43.8</v>
      </c>
      <c r="F54">
        <f t="shared" si="1"/>
        <v>58</v>
      </c>
    </row>
    <row r="55" spans="1:6" ht="12.75">
      <c r="A55" s="155" t="s">
        <v>255</v>
      </c>
      <c r="B55" s="155">
        <v>40</v>
      </c>
      <c r="C55" s="155">
        <f t="shared" si="0"/>
        <v>84</v>
      </c>
      <c r="D55" s="155"/>
      <c r="E55">
        <v>44.2</v>
      </c>
      <c r="F55">
        <f t="shared" si="1"/>
        <v>62</v>
      </c>
    </row>
    <row r="56" spans="1:6" ht="12.75">
      <c r="A56" s="155" t="s">
        <v>256</v>
      </c>
      <c r="B56" s="155">
        <v>38</v>
      </c>
      <c r="C56" s="155">
        <f t="shared" si="0"/>
        <v>43</v>
      </c>
      <c r="D56" s="155"/>
      <c r="E56">
        <v>42.9</v>
      </c>
      <c r="F56">
        <f t="shared" si="1"/>
        <v>47</v>
      </c>
    </row>
    <row r="57" spans="1:6" ht="12.75">
      <c r="A57" s="155" t="s">
        <v>257</v>
      </c>
      <c r="B57" s="155">
        <v>37</v>
      </c>
      <c r="C57" s="155">
        <f t="shared" si="0"/>
        <v>26</v>
      </c>
      <c r="D57" s="155"/>
      <c r="E57">
        <v>45.6</v>
      </c>
      <c r="F57">
        <f t="shared" si="1"/>
        <v>73</v>
      </c>
    </row>
    <row r="58" spans="1:6" ht="12.75">
      <c r="A58" s="155" t="s">
        <v>258</v>
      </c>
      <c r="B58" s="155">
        <v>38</v>
      </c>
      <c r="C58" s="155">
        <f t="shared" si="0"/>
        <v>43</v>
      </c>
      <c r="D58" s="155"/>
      <c r="E58">
        <v>35.5</v>
      </c>
      <c r="F58">
        <f t="shared" si="1"/>
        <v>4</v>
      </c>
    </row>
    <row r="59" spans="1:6" ht="12.75">
      <c r="A59" s="155" t="s">
        <v>259</v>
      </c>
      <c r="B59" s="155">
        <v>35</v>
      </c>
      <c r="C59" s="155">
        <f t="shared" si="0"/>
        <v>8</v>
      </c>
      <c r="D59" s="155"/>
      <c r="E59">
        <v>42</v>
      </c>
      <c r="F59">
        <f t="shared" si="1"/>
        <v>40</v>
      </c>
    </row>
    <row r="60" spans="1:6" ht="12.75">
      <c r="A60" s="155" t="s">
        <v>260</v>
      </c>
      <c r="B60" s="155">
        <v>38</v>
      </c>
      <c r="C60" s="155">
        <f t="shared" si="0"/>
        <v>43</v>
      </c>
      <c r="D60" s="155"/>
      <c r="E60">
        <v>54.5</v>
      </c>
      <c r="F60">
        <f t="shared" si="1"/>
        <v>93</v>
      </c>
    </row>
    <row r="61" spans="1:6" ht="12.75">
      <c r="A61" s="155" t="s">
        <v>261</v>
      </c>
      <c r="B61" s="155">
        <v>36</v>
      </c>
      <c r="C61" s="155">
        <f t="shared" si="0"/>
        <v>14</v>
      </c>
      <c r="D61" s="155"/>
      <c r="E61">
        <v>39</v>
      </c>
      <c r="F61">
        <f t="shared" si="1"/>
        <v>18</v>
      </c>
    </row>
    <row r="62" spans="1:6" ht="12.75">
      <c r="A62" s="155" t="s">
        <v>262</v>
      </c>
      <c r="B62" s="155">
        <v>38</v>
      </c>
      <c r="C62" s="155">
        <f t="shared" si="0"/>
        <v>43</v>
      </c>
      <c r="D62" s="155"/>
      <c r="E62">
        <v>39.9</v>
      </c>
      <c r="F62">
        <f t="shared" si="1"/>
        <v>25</v>
      </c>
    </row>
    <row r="63" spans="1:6" ht="12.75">
      <c r="A63" s="155" t="s">
        <v>263</v>
      </c>
      <c r="B63" s="155">
        <v>35</v>
      </c>
      <c r="C63" s="155">
        <f t="shared" si="0"/>
        <v>8</v>
      </c>
      <c r="D63" s="155"/>
      <c r="E63">
        <v>34.299999999999997</v>
      </c>
      <c r="F63">
        <f t="shared" si="1"/>
        <v>3</v>
      </c>
    </row>
    <row r="64" spans="1:6" ht="12.75">
      <c r="A64" s="155" t="s">
        <v>264</v>
      </c>
      <c r="B64" s="155">
        <v>43</v>
      </c>
      <c r="C64" s="155">
        <f t="shared" si="0"/>
        <v>92</v>
      </c>
      <c r="D64" s="155"/>
      <c r="E64">
        <v>49.5</v>
      </c>
      <c r="F64">
        <f t="shared" si="1"/>
        <v>89</v>
      </c>
    </row>
    <row r="65" spans="1:6" ht="12.75">
      <c r="A65" s="155" t="s">
        <v>265</v>
      </c>
      <c r="B65" s="155">
        <v>42</v>
      </c>
      <c r="C65" s="155">
        <f t="shared" si="0"/>
        <v>90</v>
      </c>
      <c r="D65" s="155"/>
      <c r="E65">
        <v>45.4</v>
      </c>
      <c r="F65">
        <f t="shared" si="1"/>
        <v>69</v>
      </c>
    </row>
    <row r="66" spans="1:6" ht="12.75">
      <c r="A66" s="155" t="s">
        <v>266</v>
      </c>
      <c r="B66" s="155">
        <v>38</v>
      </c>
      <c r="C66" s="155">
        <f t="shared" si="0"/>
        <v>43</v>
      </c>
      <c r="D66" s="155"/>
      <c r="E66">
        <v>43</v>
      </c>
      <c r="F66">
        <f t="shared" si="1"/>
        <v>50</v>
      </c>
    </row>
    <row r="67" spans="1:6" ht="12.75">
      <c r="A67" s="155" t="s">
        <v>267</v>
      </c>
      <c r="B67" s="155">
        <v>39</v>
      </c>
      <c r="C67" s="155">
        <f t="shared" si="0"/>
        <v>68</v>
      </c>
      <c r="D67" s="155"/>
      <c r="E67">
        <v>48.4</v>
      </c>
      <c r="F67">
        <f t="shared" si="1"/>
        <v>86</v>
      </c>
    </row>
    <row r="68" spans="1:6" ht="12.75">
      <c r="A68" s="155" t="s">
        <v>268</v>
      </c>
      <c r="B68" s="155">
        <v>37</v>
      </c>
      <c r="C68" s="155">
        <f t="shared" si="0"/>
        <v>26</v>
      </c>
      <c r="D68" s="155"/>
      <c r="E68">
        <v>41.6</v>
      </c>
      <c r="F68">
        <f t="shared" si="1"/>
        <v>37</v>
      </c>
    </row>
    <row r="69" spans="1:6" ht="12.75">
      <c r="A69" s="155" t="s">
        <v>269</v>
      </c>
      <c r="B69" s="155">
        <v>36</v>
      </c>
      <c r="C69" s="155">
        <f t="shared" si="0"/>
        <v>14</v>
      </c>
      <c r="D69" s="155"/>
      <c r="E69">
        <v>42.6</v>
      </c>
      <c r="F69">
        <f t="shared" si="1"/>
        <v>43</v>
      </c>
    </row>
    <row r="70" spans="1:6" ht="12.75">
      <c r="A70" s="155" t="s">
        <v>270</v>
      </c>
      <c r="B70" s="155">
        <v>35</v>
      </c>
      <c r="C70" s="155">
        <f t="shared" si="0"/>
        <v>8</v>
      </c>
      <c r="D70" s="155"/>
      <c r="E70">
        <v>42.8</v>
      </c>
      <c r="F70">
        <f t="shared" si="1"/>
        <v>45</v>
      </c>
    </row>
    <row r="71" spans="1:6" ht="12.75">
      <c r="A71" s="155" t="s">
        <v>271</v>
      </c>
      <c r="B71" s="155">
        <v>39</v>
      </c>
      <c r="C71" s="155">
        <f t="shared" si="0"/>
        <v>68</v>
      </c>
      <c r="D71" s="155"/>
      <c r="E71">
        <v>43.3</v>
      </c>
      <c r="F71">
        <f t="shared" si="1"/>
        <v>54</v>
      </c>
    </row>
    <row r="72" spans="1:6" ht="12.75">
      <c r="A72" s="155" t="s">
        <v>272</v>
      </c>
      <c r="B72" s="155">
        <v>38</v>
      </c>
      <c r="C72" s="155">
        <f t="shared" si="0"/>
        <v>43</v>
      </c>
      <c r="D72" s="155"/>
      <c r="E72">
        <v>44.5</v>
      </c>
      <c r="F72">
        <f t="shared" si="1"/>
        <v>64</v>
      </c>
    </row>
    <row r="73" spans="1:6" ht="12.75">
      <c r="A73" s="155" t="s">
        <v>273</v>
      </c>
      <c r="B73" s="155">
        <v>43</v>
      </c>
      <c r="C73" s="155">
        <f t="shared" si="0"/>
        <v>92</v>
      </c>
      <c r="D73" s="155"/>
      <c r="E73">
        <v>40.799999999999997</v>
      </c>
      <c r="F73">
        <f t="shared" si="1"/>
        <v>30</v>
      </c>
    </row>
    <row r="74" spans="1:6" ht="12.75">
      <c r="A74" s="155" t="s">
        <v>274</v>
      </c>
      <c r="B74" s="155">
        <v>37</v>
      </c>
      <c r="C74" s="155">
        <f t="shared" si="0"/>
        <v>26</v>
      </c>
      <c r="D74" s="155"/>
      <c r="E74">
        <v>39.799999999999997</v>
      </c>
      <c r="F74">
        <f t="shared" si="1"/>
        <v>22</v>
      </c>
    </row>
    <row r="75" spans="1:6" ht="12.75">
      <c r="A75" s="155" t="s">
        <v>275</v>
      </c>
      <c r="B75" s="155">
        <v>36</v>
      </c>
      <c r="C75" s="155">
        <f t="shared" si="0"/>
        <v>14</v>
      </c>
      <c r="D75" s="155"/>
      <c r="E75">
        <v>43.1</v>
      </c>
      <c r="F75">
        <f t="shared" si="1"/>
        <v>52</v>
      </c>
    </row>
    <row r="76" spans="1:6" ht="12.75">
      <c r="A76" s="155" t="s">
        <v>276</v>
      </c>
      <c r="B76" s="155">
        <v>39</v>
      </c>
      <c r="C76" s="155">
        <f t="shared" si="0"/>
        <v>68</v>
      </c>
      <c r="D76" s="155"/>
      <c r="E76">
        <v>39.6</v>
      </c>
      <c r="F76">
        <f t="shared" si="1"/>
        <v>21</v>
      </c>
    </row>
    <row r="77" spans="1:6" ht="12.75">
      <c r="A77" s="155" t="s">
        <v>277</v>
      </c>
      <c r="B77" s="155">
        <v>36</v>
      </c>
      <c r="C77" s="155">
        <f t="shared" si="0"/>
        <v>14</v>
      </c>
      <c r="D77" s="155"/>
      <c r="E77">
        <v>42.7</v>
      </c>
      <c r="F77">
        <f t="shared" si="1"/>
        <v>44</v>
      </c>
    </row>
    <row r="78" spans="1:6" ht="12.75">
      <c r="A78" s="155" t="s">
        <v>278</v>
      </c>
      <c r="B78" s="155">
        <v>36</v>
      </c>
      <c r="C78" s="155">
        <f t="shared" si="0"/>
        <v>14</v>
      </c>
      <c r="D78" s="155"/>
      <c r="E78">
        <v>40.200000000000003</v>
      </c>
      <c r="F78">
        <f t="shared" si="1"/>
        <v>28</v>
      </c>
    </row>
    <row r="79" spans="1:6" ht="12.75">
      <c r="A79" s="155" t="s">
        <v>279</v>
      </c>
      <c r="B79" s="155">
        <v>38</v>
      </c>
      <c r="C79" s="155">
        <f t="shared" si="0"/>
        <v>43</v>
      </c>
      <c r="D79" s="155"/>
      <c r="E79">
        <v>29.8</v>
      </c>
      <c r="F79">
        <f t="shared" si="1"/>
        <v>2</v>
      </c>
    </row>
    <row r="80" spans="1:6" ht="12.75">
      <c r="A80" s="155" t="s">
        <v>280</v>
      </c>
      <c r="B80" s="155">
        <v>35</v>
      </c>
      <c r="C80" s="155">
        <f t="shared" si="0"/>
        <v>8</v>
      </c>
      <c r="D80" s="155"/>
      <c r="E80">
        <v>40.1</v>
      </c>
      <c r="F80">
        <f t="shared" si="1"/>
        <v>27</v>
      </c>
    </row>
    <row r="81" spans="1:6" ht="12.75">
      <c r="A81" s="155" t="s">
        <v>281</v>
      </c>
      <c r="B81" s="155">
        <v>38</v>
      </c>
      <c r="C81" s="155">
        <f t="shared" si="0"/>
        <v>43</v>
      </c>
      <c r="D81" s="155"/>
      <c r="E81">
        <v>38</v>
      </c>
      <c r="F81">
        <f t="shared" si="1"/>
        <v>11</v>
      </c>
    </row>
    <row r="82" spans="1:6" ht="12.75">
      <c r="A82" s="155" t="s">
        <v>282</v>
      </c>
      <c r="B82" s="155">
        <v>39</v>
      </c>
      <c r="C82" s="155">
        <f t="shared" ref="C82:C111" si="2">RANK(B82,$B$17:$B$111,1)</f>
        <v>68</v>
      </c>
      <c r="D82" s="155"/>
      <c r="E82">
        <v>46.3</v>
      </c>
      <c r="F82">
        <f t="shared" ref="F82:F111" si="3">RANK(E82,$E$17:$E$111,1)</f>
        <v>78</v>
      </c>
    </row>
    <row r="83" spans="1:6" ht="12.75">
      <c r="A83" s="155" t="s">
        <v>283</v>
      </c>
      <c r="B83" s="155">
        <v>38</v>
      </c>
      <c r="C83" s="155">
        <f t="shared" si="2"/>
        <v>43</v>
      </c>
      <c r="D83" s="155"/>
      <c r="E83">
        <v>45</v>
      </c>
      <c r="F83">
        <f t="shared" si="3"/>
        <v>66</v>
      </c>
    </row>
    <row r="84" spans="1:6" ht="12.75">
      <c r="A84" s="155" t="s">
        <v>284</v>
      </c>
      <c r="B84" s="155">
        <v>38</v>
      </c>
      <c r="C84" s="155">
        <f t="shared" si="2"/>
        <v>43</v>
      </c>
      <c r="D84" s="155"/>
      <c r="E84">
        <v>35.5</v>
      </c>
      <c r="F84">
        <f t="shared" si="3"/>
        <v>4</v>
      </c>
    </row>
    <row r="85" spans="1:6" ht="12.75">
      <c r="A85" s="155" t="s">
        <v>285</v>
      </c>
      <c r="B85" s="155">
        <v>38</v>
      </c>
      <c r="C85" s="155">
        <f t="shared" si="2"/>
        <v>43</v>
      </c>
      <c r="D85" s="155"/>
      <c r="E85" s="44" t="s">
        <v>512</v>
      </c>
      <c r="F85" t="s">
        <v>480</v>
      </c>
    </row>
    <row r="86" spans="1:6" ht="12.75">
      <c r="A86" s="155" t="s">
        <v>286</v>
      </c>
      <c r="B86" s="155">
        <v>38</v>
      </c>
      <c r="C86" s="155">
        <f t="shared" si="2"/>
        <v>43</v>
      </c>
      <c r="D86" s="155"/>
      <c r="E86">
        <v>41.9</v>
      </c>
      <c r="F86">
        <f t="shared" si="3"/>
        <v>39</v>
      </c>
    </row>
    <row r="87" spans="1:6" ht="12.75">
      <c r="A87" s="155" t="s">
        <v>287</v>
      </c>
      <c r="B87" s="155">
        <v>39</v>
      </c>
      <c r="C87" s="155">
        <f t="shared" si="2"/>
        <v>68</v>
      </c>
      <c r="D87" s="155"/>
      <c r="E87">
        <v>38.9</v>
      </c>
      <c r="F87">
        <f t="shared" si="3"/>
        <v>17</v>
      </c>
    </row>
    <row r="88" spans="1:6" ht="12.75">
      <c r="A88" s="155" t="s">
        <v>288</v>
      </c>
      <c r="B88" s="155">
        <v>38</v>
      </c>
      <c r="C88" s="155">
        <f t="shared" si="2"/>
        <v>43</v>
      </c>
      <c r="D88" s="155"/>
      <c r="E88">
        <v>45.4</v>
      </c>
      <c r="F88">
        <f t="shared" si="3"/>
        <v>69</v>
      </c>
    </row>
    <row r="89" spans="1:6" ht="12.75">
      <c r="A89" s="155" t="s">
        <v>289</v>
      </c>
      <c r="B89" s="155">
        <v>37</v>
      </c>
      <c r="C89" s="155">
        <f t="shared" si="2"/>
        <v>26</v>
      </c>
      <c r="D89" s="155"/>
      <c r="E89">
        <v>41.3</v>
      </c>
      <c r="F89">
        <f t="shared" si="3"/>
        <v>35</v>
      </c>
    </row>
    <row r="90" spans="1:6" ht="12.75">
      <c r="A90" s="155" t="s">
        <v>290</v>
      </c>
      <c r="B90" s="155">
        <v>34</v>
      </c>
      <c r="C90" s="155">
        <f t="shared" si="2"/>
        <v>5</v>
      </c>
      <c r="D90" s="155"/>
      <c r="E90">
        <v>44.2</v>
      </c>
      <c r="F90">
        <f t="shared" si="3"/>
        <v>62</v>
      </c>
    </row>
    <row r="91" spans="1:6" ht="12.75">
      <c r="A91" s="155" t="s">
        <v>291</v>
      </c>
      <c r="B91" s="155">
        <v>39</v>
      </c>
      <c r="C91" s="155">
        <f t="shared" si="2"/>
        <v>68</v>
      </c>
      <c r="D91" s="155"/>
      <c r="E91">
        <v>38</v>
      </c>
      <c r="F91">
        <f t="shared" si="3"/>
        <v>11</v>
      </c>
    </row>
    <row r="92" spans="1:6" ht="12.75">
      <c r="A92" s="155" t="s">
        <v>292</v>
      </c>
      <c r="B92" s="155">
        <v>38</v>
      </c>
      <c r="C92" s="155">
        <f t="shared" si="2"/>
        <v>43</v>
      </c>
      <c r="D92" s="155"/>
      <c r="E92">
        <v>44.8</v>
      </c>
      <c r="F92">
        <f t="shared" si="3"/>
        <v>65</v>
      </c>
    </row>
    <row r="93" spans="1:6" ht="12.75">
      <c r="A93" s="155" t="s">
        <v>293</v>
      </c>
      <c r="B93" s="155">
        <v>39</v>
      </c>
      <c r="C93" s="155">
        <f t="shared" si="2"/>
        <v>68</v>
      </c>
      <c r="D93" s="155"/>
      <c r="E93">
        <v>54.1</v>
      </c>
      <c r="F93">
        <f t="shared" si="3"/>
        <v>92</v>
      </c>
    </row>
    <row r="94" spans="1:6" ht="12.75">
      <c r="A94" s="155" t="s">
        <v>294</v>
      </c>
      <c r="B94" s="155">
        <v>36</v>
      </c>
      <c r="C94" s="155">
        <f t="shared" si="2"/>
        <v>14</v>
      </c>
      <c r="D94" s="155"/>
      <c r="E94">
        <v>38.200000000000003</v>
      </c>
      <c r="F94">
        <f t="shared" si="3"/>
        <v>14</v>
      </c>
    </row>
    <row r="95" spans="1:6" ht="12.75">
      <c r="A95" s="155" t="s">
        <v>295</v>
      </c>
      <c r="B95" s="155">
        <v>38</v>
      </c>
      <c r="C95" s="155">
        <f t="shared" si="2"/>
        <v>43</v>
      </c>
      <c r="D95" s="155"/>
      <c r="E95">
        <v>38.799999999999997</v>
      </c>
      <c r="F95">
        <f t="shared" si="3"/>
        <v>16</v>
      </c>
    </row>
    <row r="96" spans="1:6" ht="12.75">
      <c r="A96" s="155" t="s">
        <v>296</v>
      </c>
      <c r="B96" s="155">
        <v>37</v>
      </c>
      <c r="C96" s="155">
        <f t="shared" si="2"/>
        <v>26</v>
      </c>
      <c r="D96" s="155"/>
      <c r="E96">
        <v>45</v>
      </c>
      <c r="F96">
        <f t="shared" si="3"/>
        <v>66</v>
      </c>
    </row>
    <row r="97" spans="1:6" ht="12.75">
      <c r="A97" s="155" t="s">
        <v>297</v>
      </c>
      <c r="B97" s="155">
        <v>37</v>
      </c>
      <c r="C97" s="155">
        <f t="shared" si="2"/>
        <v>26</v>
      </c>
      <c r="D97" s="155"/>
      <c r="E97">
        <v>40.700000000000003</v>
      </c>
      <c r="F97">
        <f t="shared" si="3"/>
        <v>29</v>
      </c>
    </row>
    <row r="98" spans="1:6" ht="12.75">
      <c r="A98" s="155" t="s">
        <v>298</v>
      </c>
      <c r="B98" s="155">
        <v>34</v>
      </c>
      <c r="C98" s="155">
        <f t="shared" si="2"/>
        <v>5</v>
      </c>
      <c r="D98" s="155"/>
      <c r="E98">
        <v>39.4</v>
      </c>
      <c r="F98">
        <f t="shared" si="3"/>
        <v>20</v>
      </c>
    </row>
    <row r="99" spans="1:6" ht="12.75">
      <c r="A99" s="155" t="s">
        <v>299</v>
      </c>
      <c r="B99" s="155">
        <v>37</v>
      </c>
      <c r="C99" s="155">
        <f t="shared" si="2"/>
        <v>26</v>
      </c>
      <c r="D99" s="155"/>
      <c r="E99">
        <v>36.700000000000003</v>
      </c>
      <c r="F99">
        <f t="shared" si="3"/>
        <v>8</v>
      </c>
    </row>
    <row r="100" spans="1:6" ht="12.75">
      <c r="A100" s="155" t="s">
        <v>300</v>
      </c>
      <c r="B100" s="155">
        <v>39</v>
      </c>
      <c r="C100" s="155">
        <f t="shared" si="2"/>
        <v>68</v>
      </c>
      <c r="D100" s="155"/>
      <c r="E100">
        <v>37.4</v>
      </c>
      <c r="F100">
        <f t="shared" si="3"/>
        <v>10</v>
      </c>
    </row>
    <row r="101" spans="1:6" ht="12.75">
      <c r="A101" s="155" t="s">
        <v>301</v>
      </c>
      <c r="B101" s="155">
        <v>37</v>
      </c>
      <c r="C101" s="155">
        <f t="shared" si="2"/>
        <v>26</v>
      </c>
      <c r="D101" s="155"/>
      <c r="E101">
        <v>42.9</v>
      </c>
      <c r="F101">
        <f t="shared" si="3"/>
        <v>47</v>
      </c>
    </row>
    <row r="102" spans="1:6" ht="12.75">
      <c r="A102" s="155" t="s">
        <v>302</v>
      </c>
      <c r="B102" s="155">
        <v>35</v>
      </c>
      <c r="C102" s="155">
        <f t="shared" si="2"/>
        <v>8</v>
      </c>
      <c r="D102" s="155"/>
      <c r="E102">
        <v>45.4</v>
      </c>
      <c r="F102">
        <f t="shared" si="3"/>
        <v>69</v>
      </c>
    </row>
    <row r="103" spans="1:6" ht="12.75">
      <c r="A103" s="155" t="s">
        <v>303</v>
      </c>
      <c r="B103" s="155">
        <v>37</v>
      </c>
      <c r="C103" s="155">
        <f t="shared" si="2"/>
        <v>26</v>
      </c>
      <c r="D103" s="155"/>
      <c r="E103">
        <v>42.9</v>
      </c>
      <c r="F103">
        <f t="shared" si="3"/>
        <v>47</v>
      </c>
    </row>
    <row r="104" spans="1:6" ht="12.75">
      <c r="A104" s="155" t="s">
        <v>304</v>
      </c>
      <c r="B104" s="155">
        <v>37</v>
      </c>
      <c r="C104" s="155">
        <f t="shared" si="2"/>
        <v>26</v>
      </c>
      <c r="D104" s="155"/>
      <c r="E104">
        <v>43.1</v>
      </c>
      <c r="F104">
        <f t="shared" si="3"/>
        <v>52</v>
      </c>
    </row>
    <row r="105" spans="1:6" ht="12.75">
      <c r="A105" s="155" t="s">
        <v>305</v>
      </c>
      <c r="B105" s="155">
        <v>37</v>
      </c>
      <c r="C105" s="155">
        <f t="shared" si="2"/>
        <v>26</v>
      </c>
      <c r="D105" s="155"/>
      <c r="E105">
        <v>43</v>
      </c>
      <c r="F105">
        <f t="shared" si="3"/>
        <v>50</v>
      </c>
    </row>
    <row r="106" spans="1:6" ht="12.75">
      <c r="A106" s="155" t="s">
        <v>306</v>
      </c>
      <c r="B106" s="155">
        <v>35</v>
      </c>
      <c r="C106" s="155">
        <f t="shared" si="2"/>
        <v>8</v>
      </c>
      <c r="D106" s="155"/>
      <c r="E106">
        <v>35.700000000000003</v>
      </c>
      <c r="F106">
        <f t="shared" si="3"/>
        <v>6</v>
      </c>
    </row>
    <row r="107" spans="1:6" ht="12.75">
      <c r="A107" s="155" t="s">
        <v>307</v>
      </c>
      <c r="B107" s="155">
        <v>39</v>
      </c>
      <c r="C107" s="155">
        <f t="shared" si="2"/>
        <v>68</v>
      </c>
      <c r="D107" s="155"/>
      <c r="E107">
        <v>46.4</v>
      </c>
      <c r="F107">
        <f t="shared" si="3"/>
        <v>79</v>
      </c>
    </row>
    <row r="108" spans="1:6" ht="12.75">
      <c r="A108" s="155" t="s">
        <v>308</v>
      </c>
      <c r="B108" s="155">
        <v>39</v>
      </c>
      <c r="C108" s="155">
        <f t="shared" si="2"/>
        <v>68</v>
      </c>
      <c r="D108" s="155"/>
      <c r="E108">
        <v>52.6</v>
      </c>
      <c r="F108">
        <f t="shared" si="3"/>
        <v>91</v>
      </c>
    </row>
    <row r="109" spans="1:6" ht="12.75">
      <c r="A109" s="155" t="s">
        <v>309</v>
      </c>
      <c r="B109" s="155">
        <v>37</v>
      </c>
      <c r="C109" s="155">
        <f t="shared" si="2"/>
        <v>26</v>
      </c>
      <c r="D109" s="155"/>
      <c r="E109">
        <v>45.7</v>
      </c>
      <c r="F109">
        <f t="shared" si="3"/>
        <v>74</v>
      </c>
    </row>
    <row r="110" spans="1:6" ht="12.75">
      <c r="A110" s="155" t="s">
        <v>310</v>
      </c>
      <c r="B110" s="155">
        <v>28</v>
      </c>
      <c r="C110" s="155">
        <f t="shared" si="2"/>
        <v>1</v>
      </c>
      <c r="D110" s="155"/>
      <c r="E110">
        <v>24</v>
      </c>
      <c r="F110">
        <f t="shared" si="3"/>
        <v>1</v>
      </c>
    </row>
    <row r="111" spans="1:6" ht="12.75">
      <c r="A111" s="155" t="s">
        <v>311</v>
      </c>
      <c r="B111" s="155">
        <v>33</v>
      </c>
      <c r="C111" s="155">
        <f t="shared" si="2"/>
        <v>4</v>
      </c>
      <c r="D111" s="155"/>
      <c r="E111">
        <v>37</v>
      </c>
      <c r="F111">
        <f t="shared" si="3"/>
        <v>9</v>
      </c>
    </row>
    <row r="112" spans="1:6" ht="12.75"/>
    <row r="113" spans="1:5" ht="22.5">
      <c r="A113" s="155" t="s">
        <v>3</v>
      </c>
      <c r="B113" s="439">
        <f>AVERAGE(B17:B111)</f>
        <v>37.610526315789471</v>
      </c>
      <c r="C113" s="99"/>
      <c r="D113" s="99"/>
      <c r="E113" s="439">
        <f>AVERAGE(E17:E111)</f>
        <v>42.526881720430111</v>
      </c>
    </row>
    <row r="114" spans="1:5" ht="12.75"/>
    <row r="115" spans="1:5" ht="12.75"/>
    <row r="116" spans="1:5" ht="12.75"/>
    <row r="117" spans="1:5" ht="12.75"/>
    <row r="118" spans="1:5" ht="12.75"/>
    <row r="119" spans="1:5" ht="12.75"/>
    <row r="120" spans="1:5" ht="12.75"/>
    <row r="121" spans="1:5" ht="12.75"/>
    <row r="122" spans="1:5" ht="12.75"/>
    <row r="123" spans="1:5" ht="12.75"/>
    <row r="124" spans="1:5" ht="12.75"/>
    <row r="125" spans="1:5" ht="12.75"/>
    <row r="126" spans="1:5" ht="12.75"/>
    <row r="127" spans="1:5" ht="12.75"/>
    <row r="128" spans="1:5" ht="12.75"/>
    <row r="129" ht="12.75"/>
    <row r="130" ht="12.75"/>
    <row r="131" ht="12.75"/>
    <row r="132" ht="12.75"/>
    <row r="133" ht="12.75"/>
    <row r="134" ht="12.75"/>
    <row r="135" ht="12.75"/>
    <row r="136" ht="12.75"/>
    <row r="137" ht="12.75"/>
    <row r="138" ht="12.75"/>
    <row r="139" ht="12.75"/>
    <row r="140" ht="12.75"/>
    <row r="141" ht="12.75"/>
  </sheetData>
  <mergeCells count="16">
    <mergeCell ref="B10:D10"/>
    <mergeCell ref="A11:A13"/>
    <mergeCell ref="B11:D13"/>
    <mergeCell ref="B1:D1"/>
    <mergeCell ref="B2:D2"/>
    <mergeCell ref="A3:A7"/>
    <mergeCell ref="B3:D7"/>
    <mergeCell ref="B8:D8"/>
    <mergeCell ref="B9:D9"/>
    <mergeCell ref="E10:G10"/>
    <mergeCell ref="E11:G13"/>
    <mergeCell ref="E1:G1"/>
    <mergeCell ref="E2:G2"/>
    <mergeCell ref="E3:G7"/>
    <mergeCell ref="E8:G8"/>
    <mergeCell ref="E9:G9"/>
  </mergeCells>
  <hyperlinks>
    <hyperlink ref="B9:D9" r:id="rId1" display="University of Wisconsin Population Health Institute - County Health Rankings" xr:uid="{7E1CE63D-BFFB-4EE1-898A-E496598FE739}"/>
    <hyperlink ref="E9:G9" r:id="rId2" display="TN Department of Education, Coordinated School Health, 2019-2020" xr:uid="{827B250E-F00A-4F68-B2B6-8A7DF546891C}"/>
  </hyperlink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6484-EAEF-49CD-A816-E9FE47D18EFF}">
  <sheetPr>
    <tabColor rgb="FFFF0000"/>
  </sheetPr>
  <dimension ref="A1:F113"/>
  <sheetViews>
    <sheetView workbookViewId="0">
      <selection activeCell="C17" sqref="C17:C111"/>
    </sheetView>
  </sheetViews>
  <sheetFormatPr defaultRowHeight="12.75"/>
  <cols>
    <col min="1" max="1" width="24.5703125" bestFit="1" customWidth="1"/>
    <col min="2" max="2" width="18.42578125" customWidth="1"/>
  </cols>
  <sheetData>
    <row r="1" spans="1:6">
      <c r="A1" s="168" t="s">
        <v>189</v>
      </c>
      <c r="B1" s="568" t="s">
        <v>481</v>
      </c>
      <c r="C1" s="569"/>
      <c r="D1" s="570"/>
      <c r="F1" s="44" t="s">
        <v>513</v>
      </c>
    </row>
    <row r="2" spans="1:6">
      <c r="A2" s="168" t="s">
        <v>194</v>
      </c>
      <c r="B2" s="538" t="s">
        <v>1346</v>
      </c>
      <c r="C2" s="566"/>
      <c r="D2" s="567"/>
    </row>
    <row r="3" spans="1:6">
      <c r="A3" s="579" t="s">
        <v>196</v>
      </c>
      <c r="B3" s="514" t="s">
        <v>91</v>
      </c>
      <c r="C3" s="515"/>
      <c r="D3" s="516"/>
    </row>
    <row r="4" spans="1:6">
      <c r="A4" s="580"/>
      <c r="B4" s="517"/>
      <c r="C4" s="518"/>
      <c r="D4" s="519"/>
    </row>
    <row r="5" spans="1:6">
      <c r="A5" s="580"/>
      <c r="B5" s="517"/>
      <c r="C5" s="518"/>
      <c r="D5" s="519"/>
    </row>
    <row r="6" spans="1:6">
      <c r="A6" s="580"/>
      <c r="B6" s="517"/>
      <c r="C6" s="518"/>
      <c r="D6" s="519"/>
    </row>
    <row r="7" spans="1:6">
      <c r="A7" s="581"/>
      <c r="B7" s="520"/>
      <c r="C7" s="521"/>
      <c r="D7" s="522"/>
    </row>
    <row r="8" spans="1:6">
      <c r="A8" s="169" t="s">
        <v>198</v>
      </c>
      <c r="B8" s="535" t="s">
        <v>199</v>
      </c>
      <c r="C8" s="590"/>
      <c r="D8" s="591"/>
    </row>
    <row r="9" spans="1:6" ht="42" customHeight="1">
      <c r="A9" s="323" t="s">
        <v>200</v>
      </c>
      <c r="B9" s="583" t="s">
        <v>14</v>
      </c>
      <c r="C9" s="584"/>
      <c r="D9" s="585"/>
    </row>
    <row r="10" spans="1:6">
      <c r="A10" s="338" t="s">
        <v>314</v>
      </c>
      <c r="B10" s="582">
        <v>2020</v>
      </c>
      <c r="C10" s="536"/>
      <c r="D10" s="537"/>
    </row>
    <row r="11" spans="1:6">
      <c r="A11" s="511" t="s">
        <v>202</v>
      </c>
      <c r="B11" s="514" t="s">
        <v>518</v>
      </c>
      <c r="C11" s="515"/>
      <c r="D11" s="516"/>
    </row>
    <row r="12" spans="1:6">
      <c r="A12" s="578"/>
      <c r="B12" s="517"/>
      <c r="C12" s="518"/>
      <c r="D12" s="519"/>
    </row>
    <row r="13" spans="1:6">
      <c r="A13" s="513"/>
      <c r="B13" s="520"/>
      <c r="C13" s="521"/>
      <c r="D13" s="522"/>
    </row>
    <row r="15" spans="1:6">
      <c r="A15" s="1"/>
      <c r="B15" s="1"/>
      <c r="C15" s="1"/>
    </row>
    <row r="16" spans="1:6" ht="42.75">
      <c r="A16" s="1"/>
      <c r="B16" s="432" t="s">
        <v>519</v>
      </c>
      <c r="C16" s="440" t="s">
        <v>927</v>
      </c>
    </row>
    <row r="17" spans="1:3">
      <c r="A17" s="155" t="s">
        <v>216</v>
      </c>
      <c r="B17" s="183">
        <v>22.4</v>
      </c>
      <c r="C17">
        <f>RANK(B17,$B$17:$B$111,1)</f>
        <v>20</v>
      </c>
    </row>
    <row r="18" spans="1:3">
      <c r="A18" s="155" t="s">
        <v>217</v>
      </c>
      <c r="B18" s="183">
        <v>23.4</v>
      </c>
      <c r="C18">
        <f t="shared" ref="C18:C81" si="0">RANK(B18,$B$17:$B$111,1)</f>
        <v>31</v>
      </c>
    </row>
    <row r="19" spans="1:3">
      <c r="A19" s="155" t="s">
        <v>218</v>
      </c>
      <c r="B19" s="183">
        <v>26.5</v>
      </c>
      <c r="C19">
        <f t="shared" si="0"/>
        <v>70</v>
      </c>
    </row>
    <row r="20" spans="1:3">
      <c r="A20" s="155" t="s">
        <v>219</v>
      </c>
      <c r="B20" s="183">
        <v>27.4</v>
      </c>
      <c r="C20">
        <f t="shared" si="0"/>
        <v>80</v>
      </c>
    </row>
    <row r="21" spans="1:3">
      <c r="A21" s="155" t="s">
        <v>220</v>
      </c>
      <c r="B21" s="183">
        <v>22</v>
      </c>
      <c r="C21">
        <f t="shared" si="0"/>
        <v>17</v>
      </c>
    </row>
    <row r="22" spans="1:3">
      <c r="A22" s="155" t="s">
        <v>221</v>
      </c>
      <c r="B22" s="183">
        <v>21.9</v>
      </c>
      <c r="C22">
        <f t="shared" si="0"/>
        <v>16</v>
      </c>
    </row>
    <row r="23" spans="1:3">
      <c r="A23" s="155" t="s">
        <v>223</v>
      </c>
      <c r="B23" s="183">
        <v>28.2</v>
      </c>
      <c r="C23">
        <f t="shared" si="0"/>
        <v>86</v>
      </c>
    </row>
    <row r="24" spans="1:3">
      <c r="A24" s="155" t="s">
        <v>224</v>
      </c>
      <c r="B24" s="183">
        <v>24.9</v>
      </c>
      <c r="C24">
        <f t="shared" si="0"/>
        <v>45</v>
      </c>
    </row>
    <row r="25" spans="1:3">
      <c r="A25" s="155" t="s">
        <v>225</v>
      </c>
      <c r="B25" s="183">
        <v>24</v>
      </c>
      <c r="C25">
        <f t="shared" si="0"/>
        <v>36</v>
      </c>
    </row>
    <row r="26" spans="1:3">
      <c r="A26" s="155" t="s">
        <v>226</v>
      </c>
      <c r="B26" s="183">
        <v>25.2</v>
      </c>
      <c r="C26">
        <f t="shared" si="0"/>
        <v>49</v>
      </c>
    </row>
    <row r="27" spans="1:3">
      <c r="A27" s="155" t="s">
        <v>227</v>
      </c>
      <c r="B27" s="183">
        <v>22.1</v>
      </c>
      <c r="C27">
        <f t="shared" si="0"/>
        <v>19</v>
      </c>
    </row>
    <row r="28" spans="1:3">
      <c r="A28" s="155" t="s">
        <v>228</v>
      </c>
      <c r="B28" s="183">
        <v>24.7</v>
      </c>
      <c r="C28">
        <f t="shared" si="0"/>
        <v>41</v>
      </c>
    </row>
    <row r="29" spans="1:3">
      <c r="A29" s="155" t="s">
        <v>229</v>
      </c>
      <c r="B29" s="183">
        <v>26.5</v>
      </c>
      <c r="C29">
        <f t="shared" si="0"/>
        <v>70</v>
      </c>
    </row>
    <row r="30" spans="1:3">
      <c r="A30" s="155" t="s">
        <v>230</v>
      </c>
      <c r="B30" s="183">
        <v>29.1</v>
      </c>
      <c r="C30">
        <f t="shared" si="0"/>
        <v>92</v>
      </c>
    </row>
    <row r="31" spans="1:3">
      <c r="A31" s="155" t="s">
        <v>231</v>
      </c>
      <c r="B31" s="183">
        <v>27.9</v>
      </c>
      <c r="C31">
        <f t="shared" si="0"/>
        <v>85</v>
      </c>
    </row>
    <row r="32" spans="1:3">
      <c r="A32" s="155" t="s">
        <v>232</v>
      </c>
      <c r="B32" s="183">
        <v>23.8</v>
      </c>
      <c r="C32">
        <f t="shared" si="0"/>
        <v>34</v>
      </c>
    </row>
    <row r="33" spans="1:3">
      <c r="A33" s="155" t="s">
        <v>233</v>
      </c>
      <c r="B33" s="183">
        <v>24.6</v>
      </c>
      <c r="C33">
        <f t="shared" si="0"/>
        <v>39</v>
      </c>
    </row>
    <row r="34" spans="1:3">
      <c r="A34" s="155" t="s">
        <v>234</v>
      </c>
      <c r="B34" s="183">
        <v>23.2</v>
      </c>
      <c r="C34">
        <f t="shared" si="0"/>
        <v>26</v>
      </c>
    </row>
    <row r="35" spans="1:3">
      <c r="A35" s="155" t="s">
        <v>235</v>
      </c>
      <c r="B35" s="183">
        <v>18.5</v>
      </c>
      <c r="C35">
        <f t="shared" si="0"/>
        <v>4</v>
      </c>
    </row>
    <row r="36" spans="1:3">
      <c r="A36" s="155" t="s">
        <v>236</v>
      </c>
      <c r="B36" s="183">
        <v>26.5</v>
      </c>
      <c r="C36">
        <f t="shared" si="0"/>
        <v>70</v>
      </c>
    </row>
    <row r="37" spans="1:3">
      <c r="A37" s="155" t="s">
        <v>237</v>
      </c>
      <c r="B37" s="183">
        <v>25.2</v>
      </c>
      <c r="C37">
        <f t="shared" si="0"/>
        <v>49</v>
      </c>
    </row>
    <row r="38" spans="1:3">
      <c r="A38" s="155" t="s">
        <v>238</v>
      </c>
      <c r="B38" s="183">
        <v>23</v>
      </c>
      <c r="C38">
        <f t="shared" si="0"/>
        <v>25</v>
      </c>
    </row>
    <row r="39" spans="1:3">
      <c r="A39" s="155" t="s">
        <v>239</v>
      </c>
      <c r="B39" s="183">
        <v>24</v>
      </c>
      <c r="C39">
        <f t="shared" si="0"/>
        <v>36</v>
      </c>
    </row>
    <row r="40" spans="1:3">
      <c r="A40" s="155" t="s">
        <v>240</v>
      </c>
      <c r="B40" s="183">
        <v>21.6</v>
      </c>
      <c r="C40">
        <f t="shared" si="0"/>
        <v>12</v>
      </c>
    </row>
    <row r="41" spans="1:3">
      <c r="A41" s="155" t="s">
        <v>241</v>
      </c>
      <c r="B41" s="183">
        <v>27.3</v>
      </c>
      <c r="C41">
        <f t="shared" si="0"/>
        <v>79</v>
      </c>
    </row>
    <row r="42" spans="1:3">
      <c r="A42" s="155" t="s">
        <v>242</v>
      </c>
      <c r="B42" s="183">
        <v>23.4</v>
      </c>
      <c r="C42">
        <f t="shared" si="0"/>
        <v>31</v>
      </c>
    </row>
    <row r="43" spans="1:3">
      <c r="A43" s="155" t="s">
        <v>243</v>
      </c>
      <c r="B43" s="183">
        <v>24.9</v>
      </c>
      <c r="C43">
        <f t="shared" si="0"/>
        <v>45</v>
      </c>
    </row>
    <row r="44" spans="1:3">
      <c r="A44" s="155" t="s">
        <v>244</v>
      </c>
      <c r="B44" s="183">
        <v>23.9</v>
      </c>
      <c r="C44">
        <f t="shared" si="0"/>
        <v>35</v>
      </c>
    </row>
    <row r="45" spans="1:3">
      <c r="A45" s="155" t="s">
        <v>245</v>
      </c>
      <c r="B45" s="183">
        <v>26.3</v>
      </c>
      <c r="C45">
        <f t="shared" si="0"/>
        <v>66</v>
      </c>
    </row>
    <row r="46" spans="1:3">
      <c r="A46" s="155" t="s">
        <v>246</v>
      </c>
      <c r="B46" s="183">
        <v>26.2</v>
      </c>
      <c r="C46">
        <f t="shared" si="0"/>
        <v>64</v>
      </c>
    </row>
    <row r="47" spans="1:3">
      <c r="A47" s="155" t="s">
        <v>247</v>
      </c>
      <c r="B47" s="183">
        <v>27.1</v>
      </c>
      <c r="C47">
        <f t="shared" si="0"/>
        <v>76</v>
      </c>
    </row>
    <row r="48" spans="1:3">
      <c r="A48" s="155" t="s">
        <v>248</v>
      </c>
      <c r="B48" s="183">
        <v>24.8</v>
      </c>
      <c r="C48">
        <f t="shared" si="0"/>
        <v>44</v>
      </c>
    </row>
    <row r="49" spans="1:3">
      <c r="A49" s="155" t="s">
        <v>249</v>
      </c>
      <c r="B49" s="183">
        <v>19</v>
      </c>
      <c r="C49">
        <f t="shared" si="0"/>
        <v>6</v>
      </c>
    </row>
    <row r="50" spans="1:3">
      <c r="A50" s="155" t="s">
        <v>250</v>
      </c>
      <c r="B50" s="183">
        <v>30.1</v>
      </c>
      <c r="C50">
        <f t="shared" si="0"/>
        <v>94</v>
      </c>
    </row>
    <row r="51" spans="1:3">
      <c r="A51" s="155" t="s">
        <v>251</v>
      </c>
      <c r="B51" s="183">
        <v>27.5</v>
      </c>
      <c r="C51">
        <f t="shared" si="0"/>
        <v>81</v>
      </c>
    </row>
    <row r="52" spans="1:3">
      <c r="A52" s="155" t="s">
        <v>252</v>
      </c>
      <c r="B52" s="183">
        <v>25.6</v>
      </c>
      <c r="C52">
        <f t="shared" si="0"/>
        <v>55</v>
      </c>
    </row>
    <row r="53" spans="1:3">
      <c r="A53" s="155" t="s">
        <v>253</v>
      </c>
      <c r="B53" s="183">
        <v>24.7</v>
      </c>
      <c r="C53">
        <f t="shared" si="0"/>
        <v>41</v>
      </c>
    </row>
    <row r="54" spans="1:3">
      <c r="A54" s="155" t="s">
        <v>254</v>
      </c>
      <c r="B54" s="183">
        <v>26.4</v>
      </c>
      <c r="C54">
        <f t="shared" si="0"/>
        <v>67</v>
      </c>
    </row>
    <row r="55" spans="1:3">
      <c r="A55" s="155" t="s">
        <v>255</v>
      </c>
      <c r="B55" s="183">
        <v>26.1</v>
      </c>
      <c r="C55">
        <f t="shared" si="0"/>
        <v>63</v>
      </c>
    </row>
    <row r="56" spans="1:3">
      <c r="A56" s="155" t="s">
        <v>256</v>
      </c>
      <c r="B56" s="183">
        <v>25.7</v>
      </c>
      <c r="C56">
        <f t="shared" si="0"/>
        <v>56</v>
      </c>
    </row>
    <row r="57" spans="1:3">
      <c r="A57" s="155" t="s">
        <v>257</v>
      </c>
      <c r="B57" s="183">
        <v>25.5</v>
      </c>
      <c r="C57">
        <f t="shared" si="0"/>
        <v>53</v>
      </c>
    </row>
    <row r="58" spans="1:3">
      <c r="A58" s="155" t="s">
        <v>258</v>
      </c>
      <c r="B58" s="183">
        <v>25.5</v>
      </c>
      <c r="C58">
        <f t="shared" si="0"/>
        <v>53</v>
      </c>
    </row>
    <row r="59" spans="1:3">
      <c r="A59" s="155" t="s">
        <v>259</v>
      </c>
      <c r="B59" s="183">
        <v>26</v>
      </c>
      <c r="C59">
        <f t="shared" si="0"/>
        <v>61</v>
      </c>
    </row>
    <row r="60" spans="1:3">
      <c r="A60" s="155" t="s">
        <v>260</v>
      </c>
      <c r="B60" s="183">
        <v>27.1</v>
      </c>
      <c r="C60">
        <f t="shared" si="0"/>
        <v>76</v>
      </c>
    </row>
    <row r="61" spans="1:3">
      <c r="A61" s="155" t="s">
        <v>261</v>
      </c>
      <c r="B61" s="183">
        <v>23.5</v>
      </c>
      <c r="C61">
        <f t="shared" si="0"/>
        <v>33</v>
      </c>
    </row>
    <row r="62" spans="1:3">
      <c r="A62" s="155" t="s">
        <v>262</v>
      </c>
      <c r="B62" s="183">
        <v>28.4</v>
      </c>
      <c r="C62">
        <f t="shared" si="0"/>
        <v>87</v>
      </c>
    </row>
    <row r="63" spans="1:3">
      <c r="A63" s="155" t="s">
        <v>263</v>
      </c>
      <c r="B63" s="183">
        <v>19</v>
      </c>
      <c r="C63">
        <f t="shared" si="0"/>
        <v>6</v>
      </c>
    </row>
    <row r="64" spans="1:3">
      <c r="A64" s="155" t="s">
        <v>264</v>
      </c>
      <c r="B64" s="183">
        <v>30.4</v>
      </c>
      <c r="C64">
        <f t="shared" si="0"/>
        <v>95</v>
      </c>
    </row>
    <row r="65" spans="1:3">
      <c r="A65" s="155" t="s">
        <v>265</v>
      </c>
      <c r="B65" s="183">
        <v>28.6</v>
      </c>
      <c r="C65">
        <f t="shared" si="0"/>
        <v>90</v>
      </c>
    </row>
    <row r="66" spans="1:3">
      <c r="A66" s="155" t="s">
        <v>266</v>
      </c>
      <c r="B66" s="183">
        <v>25.9</v>
      </c>
      <c r="C66">
        <f t="shared" si="0"/>
        <v>59</v>
      </c>
    </row>
    <row r="67" spans="1:3">
      <c r="A67" s="155" t="s">
        <v>267</v>
      </c>
      <c r="B67" s="183">
        <v>27</v>
      </c>
      <c r="C67">
        <f t="shared" si="0"/>
        <v>75</v>
      </c>
    </row>
    <row r="68" spans="1:3">
      <c r="A68" s="155" t="s">
        <v>268</v>
      </c>
      <c r="B68" s="183">
        <v>22.8</v>
      </c>
      <c r="C68">
        <f t="shared" si="0"/>
        <v>22</v>
      </c>
    </row>
    <row r="69" spans="1:3">
      <c r="A69" s="155" t="s">
        <v>269</v>
      </c>
      <c r="B69" s="183">
        <v>20.399999999999999</v>
      </c>
      <c r="C69">
        <f t="shared" si="0"/>
        <v>9</v>
      </c>
    </row>
    <row r="70" spans="1:3">
      <c r="A70" s="155" t="s">
        <v>270</v>
      </c>
      <c r="B70" s="183">
        <v>24.7</v>
      </c>
      <c r="C70">
        <f t="shared" si="0"/>
        <v>41</v>
      </c>
    </row>
    <row r="71" spans="1:3">
      <c r="A71" s="155" t="s">
        <v>271</v>
      </c>
      <c r="B71" s="183">
        <v>27.8</v>
      </c>
      <c r="C71">
        <f t="shared" si="0"/>
        <v>84</v>
      </c>
    </row>
    <row r="72" spans="1:3">
      <c r="A72" s="155" t="s">
        <v>272</v>
      </c>
      <c r="B72" s="183">
        <v>26.6</v>
      </c>
      <c r="C72">
        <f t="shared" si="0"/>
        <v>73</v>
      </c>
    </row>
    <row r="73" spans="1:3">
      <c r="A73" s="155" t="s">
        <v>273</v>
      </c>
      <c r="B73" s="183">
        <v>21.8</v>
      </c>
      <c r="C73">
        <f t="shared" si="0"/>
        <v>14</v>
      </c>
    </row>
    <row r="74" spans="1:3">
      <c r="A74" s="155" t="s">
        <v>274</v>
      </c>
      <c r="B74" s="183">
        <v>26.4</v>
      </c>
      <c r="C74">
        <f t="shared" si="0"/>
        <v>67</v>
      </c>
    </row>
    <row r="75" spans="1:3">
      <c r="A75" s="155" t="s">
        <v>275</v>
      </c>
      <c r="B75" s="183">
        <v>24</v>
      </c>
      <c r="C75">
        <f t="shared" si="0"/>
        <v>36</v>
      </c>
    </row>
    <row r="76" spans="1:3">
      <c r="A76" s="155" t="s">
        <v>276</v>
      </c>
      <c r="B76" s="183">
        <v>20.5</v>
      </c>
      <c r="C76">
        <f t="shared" si="0"/>
        <v>10</v>
      </c>
    </row>
    <row r="77" spans="1:3">
      <c r="A77" s="155" t="s">
        <v>277</v>
      </c>
      <c r="B77" s="183">
        <v>25.9</v>
      </c>
      <c r="C77">
        <f t="shared" si="0"/>
        <v>59</v>
      </c>
    </row>
    <row r="78" spans="1:3">
      <c r="A78" s="155" t="s">
        <v>278</v>
      </c>
      <c r="B78" s="183">
        <v>25.8</v>
      </c>
      <c r="C78">
        <f t="shared" si="0"/>
        <v>57</v>
      </c>
    </row>
    <row r="79" spans="1:3">
      <c r="A79" s="155" t="s">
        <v>279</v>
      </c>
      <c r="B79" s="183">
        <v>20</v>
      </c>
      <c r="C79">
        <f t="shared" si="0"/>
        <v>8</v>
      </c>
    </row>
    <row r="80" spans="1:3">
      <c r="A80" s="155" t="s">
        <v>280</v>
      </c>
      <c r="B80" s="183">
        <v>22.9</v>
      </c>
      <c r="C80">
        <f t="shared" si="0"/>
        <v>23</v>
      </c>
    </row>
    <row r="81" spans="1:3">
      <c r="A81" s="155" t="s">
        <v>281</v>
      </c>
      <c r="B81" s="183">
        <v>28.4</v>
      </c>
      <c r="C81">
        <f t="shared" si="0"/>
        <v>87</v>
      </c>
    </row>
    <row r="82" spans="1:3">
      <c r="A82" s="155" t="s">
        <v>282</v>
      </c>
      <c r="B82" s="183">
        <v>25.8</v>
      </c>
      <c r="C82">
        <f t="shared" ref="C82:C111" si="1">RANK(B82,$B$17:$B$111,1)</f>
        <v>57</v>
      </c>
    </row>
    <row r="83" spans="1:3">
      <c r="A83" s="155" t="s">
        <v>283</v>
      </c>
      <c r="B83" s="183">
        <v>27.7</v>
      </c>
      <c r="C83">
        <f t="shared" si="1"/>
        <v>82</v>
      </c>
    </row>
    <row r="84" spans="1:3">
      <c r="A84" s="155" t="s">
        <v>284</v>
      </c>
      <c r="B84" s="183">
        <v>28.6</v>
      </c>
      <c r="C84">
        <f t="shared" si="1"/>
        <v>90</v>
      </c>
    </row>
    <row r="85" spans="1:3">
      <c r="A85" s="155" t="s">
        <v>285</v>
      </c>
      <c r="B85" s="183">
        <v>26.8</v>
      </c>
      <c r="C85">
        <f t="shared" si="1"/>
        <v>74</v>
      </c>
    </row>
    <row r="86" spans="1:3">
      <c r="A86" s="155" t="s">
        <v>286</v>
      </c>
      <c r="B86" s="183">
        <v>25.1</v>
      </c>
      <c r="C86">
        <f t="shared" si="1"/>
        <v>48</v>
      </c>
    </row>
    <row r="87" spans="1:3">
      <c r="A87" s="155" t="s">
        <v>287</v>
      </c>
      <c r="B87" s="183">
        <v>22.4</v>
      </c>
      <c r="C87">
        <f t="shared" si="1"/>
        <v>20</v>
      </c>
    </row>
    <row r="88" spans="1:3">
      <c r="A88" s="155" t="s">
        <v>288</v>
      </c>
      <c r="B88" s="183">
        <v>25.4</v>
      </c>
      <c r="C88">
        <f t="shared" si="1"/>
        <v>52</v>
      </c>
    </row>
    <row r="89" spans="1:3">
      <c r="A89" s="155" t="s">
        <v>289</v>
      </c>
      <c r="B89" s="183">
        <v>22</v>
      </c>
      <c r="C89">
        <f t="shared" si="1"/>
        <v>17</v>
      </c>
    </row>
    <row r="90" spans="1:3">
      <c r="A90" s="155" t="s">
        <v>290</v>
      </c>
      <c r="B90" s="183">
        <v>21.6</v>
      </c>
      <c r="C90">
        <f t="shared" si="1"/>
        <v>12</v>
      </c>
    </row>
    <row r="91" spans="1:3">
      <c r="A91" s="155" t="s">
        <v>291</v>
      </c>
      <c r="B91" s="183">
        <v>17.8</v>
      </c>
      <c r="C91">
        <f t="shared" si="1"/>
        <v>2</v>
      </c>
    </row>
    <row r="92" spans="1:3">
      <c r="A92" s="155" t="s">
        <v>292</v>
      </c>
      <c r="B92" s="183">
        <v>29.6</v>
      </c>
      <c r="C92">
        <f t="shared" si="1"/>
        <v>93</v>
      </c>
    </row>
    <row r="93" spans="1:3">
      <c r="A93" s="155" t="s">
        <v>293</v>
      </c>
      <c r="B93" s="183">
        <v>26</v>
      </c>
      <c r="C93">
        <f t="shared" si="1"/>
        <v>61</v>
      </c>
    </row>
    <row r="94" spans="1:3">
      <c r="A94" s="155" t="s">
        <v>294</v>
      </c>
      <c r="B94" s="183">
        <v>23.3</v>
      </c>
      <c r="C94">
        <f t="shared" si="1"/>
        <v>28</v>
      </c>
    </row>
    <row r="95" spans="1:3">
      <c r="A95" s="155" t="s">
        <v>295</v>
      </c>
      <c r="B95" s="183">
        <v>18.600000000000001</v>
      </c>
      <c r="C95">
        <f t="shared" si="1"/>
        <v>5</v>
      </c>
    </row>
    <row r="96" spans="1:3">
      <c r="A96" s="155" t="s">
        <v>296</v>
      </c>
      <c r="B96" s="183">
        <v>24.6</v>
      </c>
      <c r="C96">
        <f t="shared" si="1"/>
        <v>39</v>
      </c>
    </row>
    <row r="97" spans="1:3">
      <c r="A97" s="155" t="s">
        <v>297</v>
      </c>
      <c r="B97" s="183">
        <v>23.3</v>
      </c>
      <c r="C97">
        <f t="shared" si="1"/>
        <v>28</v>
      </c>
    </row>
    <row r="98" spans="1:3">
      <c r="A98" s="155" t="s">
        <v>298</v>
      </c>
      <c r="B98" s="183">
        <v>23.2</v>
      </c>
      <c r="C98">
        <f t="shared" si="1"/>
        <v>26</v>
      </c>
    </row>
    <row r="99" spans="1:3">
      <c r="A99" s="155" t="s">
        <v>299</v>
      </c>
      <c r="B99" s="183">
        <v>20.5</v>
      </c>
      <c r="C99">
        <f t="shared" si="1"/>
        <v>10</v>
      </c>
    </row>
    <row r="100" spans="1:3">
      <c r="A100" s="155" t="s">
        <v>300</v>
      </c>
      <c r="B100" s="183">
        <v>22.9</v>
      </c>
      <c r="C100">
        <f t="shared" si="1"/>
        <v>23</v>
      </c>
    </row>
    <row r="101" spans="1:3">
      <c r="A101" s="155" t="s">
        <v>301</v>
      </c>
      <c r="B101" s="183">
        <v>23.3</v>
      </c>
      <c r="C101">
        <f t="shared" si="1"/>
        <v>28</v>
      </c>
    </row>
    <row r="102" spans="1:3">
      <c r="A102" s="155" t="s">
        <v>302</v>
      </c>
      <c r="B102" s="183">
        <v>25.2</v>
      </c>
      <c r="C102">
        <f t="shared" si="1"/>
        <v>49</v>
      </c>
    </row>
    <row r="103" spans="1:3">
      <c r="A103" s="155" t="s">
        <v>303</v>
      </c>
      <c r="B103" s="183">
        <v>27.7</v>
      </c>
      <c r="C103">
        <f t="shared" si="1"/>
        <v>82</v>
      </c>
    </row>
    <row r="104" spans="1:3">
      <c r="A104" s="155" t="s">
        <v>304</v>
      </c>
      <c r="B104" s="183">
        <v>28.4</v>
      </c>
      <c r="C104">
        <f t="shared" si="1"/>
        <v>87</v>
      </c>
    </row>
    <row r="105" spans="1:3">
      <c r="A105" s="155" t="s">
        <v>305</v>
      </c>
      <c r="B105" s="183">
        <v>26.2</v>
      </c>
      <c r="C105">
        <f t="shared" si="1"/>
        <v>64</v>
      </c>
    </row>
    <row r="106" spans="1:3">
      <c r="A106" s="155" t="s">
        <v>306</v>
      </c>
      <c r="B106" s="183">
        <v>21.8</v>
      </c>
      <c r="C106">
        <f t="shared" si="1"/>
        <v>14</v>
      </c>
    </row>
    <row r="107" spans="1:3">
      <c r="A107" s="155" t="s">
        <v>307</v>
      </c>
      <c r="B107" s="183">
        <v>27.2</v>
      </c>
      <c r="C107">
        <f t="shared" si="1"/>
        <v>78</v>
      </c>
    </row>
    <row r="108" spans="1:3">
      <c r="A108" s="155" t="s">
        <v>308</v>
      </c>
      <c r="B108" s="183">
        <v>25</v>
      </c>
      <c r="C108">
        <f t="shared" si="1"/>
        <v>47</v>
      </c>
    </row>
    <row r="109" spans="1:3">
      <c r="A109" s="155" t="s">
        <v>309</v>
      </c>
      <c r="B109" s="183">
        <v>26.4</v>
      </c>
      <c r="C109">
        <f t="shared" si="1"/>
        <v>67</v>
      </c>
    </row>
    <row r="110" spans="1:3">
      <c r="A110" s="155" t="s">
        <v>310</v>
      </c>
      <c r="B110" s="183">
        <v>12.8</v>
      </c>
      <c r="C110">
        <f t="shared" si="1"/>
        <v>1</v>
      </c>
    </row>
    <row r="111" spans="1:3">
      <c r="A111" s="155" t="s">
        <v>311</v>
      </c>
      <c r="B111" s="183">
        <v>18.2</v>
      </c>
      <c r="C111">
        <f t="shared" si="1"/>
        <v>3</v>
      </c>
    </row>
    <row r="113" spans="1:2">
      <c r="A113" s="155" t="s">
        <v>3</v>
      </c>
      <c r="B113" s="184">
        <f>AVERAGE(B17:B111)</f>
        <v>24.609473684210524</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B48421BE-27A7-4040-A990-8F019EEDFC9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7748-B973-464D-BCD2-8D8D8B59C4B6}">
  <sheetPr>
    <tabColor rgb="FFFF0000"/>
  </sheetPr>
  <dimension ref="A1:F112"/>
  <sheetViews>
    <sheetView workbookViewId="0">
      <selection activeCell="C109" sqref="C109"/>
    </sheetView>
  </sheetViews>
  <sheetFormatPr defaultRowHeight="12.75"/>
  <cols>
    <col min="1" max="1" width="24.5703125" bestFit="1" customWidth="1"/>
    <col min="2" max="2" width="11.5703125" customWidth="1"/>
    <col min="3" max="3" width="13.42578125" customWidth="1"/>
    <col min="4" max="4" width="12" customWidth="1"/>
  </cols>
  <sheetData>
    <row r="1" spans="1:6">
      <c r="A1" s="168" t="s">
        <v>189</v>
      </c>
      <c r="B1" s="568" t="s">
        <v>481</v>
      </c>
      <c r="C1" s="569"/>
      <c r="D1" s="570"/>
      <c r="F1" s="44" t="s">
        <v>513</v>
      </c>
    </row>
    <row r="2" spans="1:6">
      <c r="A2" s="168" t="s">
        <v>194</v>
      </c>
      <c r="B2" s="538" t="s">
        <v>92</v>
      </c>
      <c r="C2" s="566"/>
      <c r="D2" s="567"/>
    </row>
    <row r="3" spans="1:6">
      <c r="A3" s="579" t="s">
        <v>196</v>
      </c>
      <c r="B3" s="514" t="s">
        <v>93</v>
      </c>
      <c r="C3" s="515"/>
      <c r="D3" s="516"/>
    </row>
    <row r="4" spans="1:6">
      <c r="A4" s="580"/>
      <c r="B4" s="517"/>
      <c r="C4" s="518"/>
      <c r="D4" s="519"/>
    </row>
    <row r="5" spans="1:6">
      <c r="A5" s="580"/>
      <c r="B5" s="517"/>
      <c r="C5" s="518"/>
      <c r="D5" s="519"/>
    </row>
    <row r="6" spans="1:6">
      <c r="A6" s="580"/>
      <c r="B6" s="517"/>
      <c r="C6" s="518"/>
      <c r="D6" s="519"/>
    </row>
    <row r="7" spans="1:6">
      <c r="A7" s="581"/>
      <c r="B7" s="520"/>
      <c r="C7" s="521"/>
      <c r="D7" s="522"/>
    </row>
    <row r="8" spans="1:6">
      <c r="A8" s="169" t="s">
        <v>198</v>
      </c>
      <c r="B8" s="535" t="s">
        <v>199</v>
      </c>
      <c r="C8" s="590"/>
      <c r="D8" s="591"/>
    </row>
    <row r="9" spans="1:6">
      <c r="A9" s="323" t="s">
        <v>200</v>
      </c>
      <c r="B9" s="601" t="s">
        <v>14</v>
      </c>
      <c r="C9" s="601"/>
      <c r="D9" s="601"/>
    </row>
    <row r="10" spans="1:6">
      <c r="A10" s="338" t="s">
        <v>314</v>
      </c>
      <c r="B10" s="582">
        <v>2020</v>
      </c>
      <c r="C10" s="536"/>
      <c r="D10" s="537"/>
    </row>
    <row r="11" spans="1:6">
      <c r="A11" s="511" t="s">
        <v>202</v>
      </c>
      <c r="B11" s="514" t="s">
        <v>520</v>
      </c>
      <c r="C11" s="515"/>
      <c r="D11" s="516"/>
    </row>
    <row r="12" spans="1:6">
      <c r="A12" s="578"/>
      <c r="B12" s="517"/>
      <c r="C12" s="518"/>
      <c r="D12" s="519"/>
    </row>
    <row r="13" spans="1:6">
      <c r="A13" s="513"/>
      <c r="B13" s="520"/>
      <c r="C13" s="521"/>
      <c r="D13" s="522"/>
    </row>
    <row r="15" spans="1:6" ht="42.75">
      <c r="B15" s="432" t="s">
        <v>521</v>
      </c>
      <c r="C15" s="440" t="s">
        <v>927</v>
      </c>
    </row>
    <row r="16" spans="1:6">
      <c r="A16" s="155" t="s">
        <v>216</v>
      </c>
      <c r="B16" s="155">
        <v>10.6</v>
      </c>
      <c r="C16">
        <f>RANK(B16,$B$16:$B$110,1)</f>
        <v>9</v>
      </c>
    </row>
    <row r="17" spans="1:3">
      <c r="A17" s="155" t="s">
        <v>217</v>
      </c>
      <c r="B17" s="155">
        <v>11.9</v>
      </c>
      <c r="C17">
        <f t="shared" ref="C17:C80" si="0">RANK(B17,$B$16:$B$110,1)</f>
        <v>56</v>
      </c>
    </row>
    <row r="18" spans="1:3">
      <c r="A18" s="155" t="s">
        <v>218</v>
      </c>
      <c r="B18" s="155">
        <v>12</v>
      </c>
      <c r="C18">
        <f t="shared" si="0"/>
        <v>61</v>
      </c>
    </row>
    <row r="19" spans="1:3">
      <c r="A19" s="155" t="s">
        <v>219</v>
      </c>
      <c r="B19" s="155">
        <v>12.2</v>
      </c>
      <c r="C19">
        <f t="shared" si="0"/>
        <v>74</v>
      </c>
    </row>
    <row r="20" spans="1:3">
      <c r="A20" s="155" t="s">
        <v>220</v>
      </c>
      <c r="B20" s="155">
        <v>10.1</v>
      </c>
      <c r="C20">
        <f t="shared" si="0"/>
        <v>4</v>
      </c>
    </row>
    <row r="21" spans="1:3">
      <c r="A21" s="155" t="s">
        <v>221</v>
      </c>
      <c r="B21" s="155">
        <v>11.1</v>
      </c>
      <c r="C21">
        <f t="shared" si="0"/>
        <v>23</v>
      </c>
    </row>
    <row r="22" spans="1:3">
      <c r="A22" s="155" t="s">
        <v>223</v>
      </c>
      <c r="B22" s="155">
        <v>12.1</v>
      </c>
      <c r="C22">
        <f t="shared" si="0"/>
        <v>70</v>
      </c>
    </row>
    <row r="23" spans="1:3">
      <c r="A23" s="155" t="s">
        <v>224</v>
      </c>
      <c r="B23" s="155">
        <v>11</v>
      </c>
      <c r="C23">
        <f t="shared" si="0"/>
        <v>20</v>
      </c>
    </row>
    <row r="24" spans="1:3">
      <c r="A24" s="155" t="s">
        <v>225</v>
      </c>
      <c r="B24" s="155">
        <v>11.8</v>
      </c>
      <c r="C24">
        <f t="shared" si="0"/>
        <v>54</v>
      </c>
    </row>
    <row r="25" spans="1:3">
      <c r="A25" s="155" t="s">
        <v>226</v>
      </c>
      <c r="B25" s="155">
        <v>11.6</v>
      </c>
      <c r="C25">
        <f t="shared" si="0"/>
        <v>42</v>
      </c>
    </row>
    <row r="26" spans="1:3">
      <c r="A26" s="155" t="s">
        <v>227</v>
      </c>
      <c r="B26" s="155">
        <v>10.3</v>
      </c>
      <c r="C26">
        <f t="shared" si="0"/>
        <v>5</v>
      </c>
    </row>
    <row r="27" spans="1:3">
      <c r="A27" s="155" t="s">
        <v>228</v>
      </c>
      <c r="B27" s="155">
        <v>11.5</v>
      </c>
      <c r="C27">
        <f t="shared" si="0"/>
        <v>37</v>
      </c>
    </row>
    <row r="28" spans="1:3">
      <c r="A28" s="155" t="s">
        <v>229</v>
      </c>
      <c r="B28" s="155">
        <v>11.9</v>
      </c>
      <c r="C28">
        <f t="shared" si="0"/>
        <v>56</v>
      </c>
    </row>
    <row r="29" spans="1:3">
      <c r="A29" s="155" t="s">
        <v>230</v>
      </c>
      <c r="B29" s="155">
        <v>12.9</v>
      </c>
      <c r="C29">
        <f t="shared" si="0"/>
        <v>87</v>
      </c>
    </row>
    <row r="30" spans="1:3">
      <c r="A30" s="155" t="s">
        <v>231</v>
      </c>
      <c r="B30" s="155">
        <v>12.4</v>
      </c>
      <c r="C30">
        <f t="shared" si="0"/>
        <v>79</v>
      </c>
    </row>
    <row r="31" spans="1:3">
      <c r="A31" s="155" t="s">
        <v>232</v>
      </c>
      <c r="B31" s="155">
        <v>11.3</v>
      </c>
      <c r="C31">
        <f t="shared" si="0"/>
        <v>28</v>
      </c>
    </row>
    <row r="32" spans="1:3">
      <c r="A32" s="155" t="s">
        <v>233</v>
      </c>
      <c r="B32" s="155">
        <v>12.5</v>
      </c>
      <c r="C32">
        <f t="shared" si="0"/>
        <v>81</v>
      </c>
    </row>
    <row r="33" spans="1:3">
      <c r="A33" s="155" t="s">
        <v>234</v>
      </c>
      <c r="B33" s="155">
        <v>11.3</v>
      </c>
      <c r="C33">
        <f t="shared" si="0"/>
        <v>28</v>
      </c>
    </row>
    <row r="34" spans="1:3">
      <c r="A34" s="155" t="s">
        <v>235</v>
      </c>
      <c r="B34" s="155">
        <v>11.4</v>
      </c>
      <c r="C34">
        <f t="shared" si="0"/>
        <v>33</v>
      </c>
    </row>
    <row r="35" spans="1:3">
      <c r="A35" s="155" t="s">
        <v>236</v>
      </c>
      <c r="B35" s="155">
        <v>12.1</v>
      </c>
      <c r="C35">
        <f t="shared" si="0"/>
        <v>70</v>
      </c>
    </row>
    <row r="36" spans="1:3">
      <c r="A36" s="155" t="s">
        <v>237</v>
      </c>
      <c r="B36" s="155">
        <v>11.9</v>
      </c>
      <c r="C36">
        <f t="shared" si="0"/>
        <v>56</v>
      </c>
    </row>
    <row r="37" spans="1:3">
      <c r="A37" s="155" t="s">
        <v>238</v>
      </c>
      <c r="B37" s="155">
        <v>10.5</v>
      </c>
      <c r="C37">
        <f t="shared" si="0"/>
        <v>7</v>
      </c>
    </row>
    <row r="38" spans="1:3">
      <c r="A38" s="155" t="s">
        <v>239</v>
      </c>
      <c r="B38" s="155">
        <v>12.2</v>
      </c>
      <c r="C38">
        <f t="shared" si="0"/>
        <v>74</v>
      </c>
    </row>
    <row r="39" spans="1:3">
      <c r="A39" s="155" t="s">
        <v>240</v>
      </c>
      <c r="B39" s="155">
        <v>11.8</v>
      </c>
      <c r="C39">
        <f t="shared" si="0"/>
        <v>54</v>
      </c>
    </row>
    <row r="40" spans="1:3">
      <c r="A40" s="155" t="s">
        <v>241</v>
      </c>
      <c r="B40" s="155">
        <v>12.5</v>
      </c>
      <c r="C40">
        <f t="shared" si="0"/>
        <v>81</v>
      </c>
    </row>
    <row r="41" spans="1:3">
      <c r="A41" s="155" t="s">
        <v>242</v>
      </c>
      <c r="B41" s="155">
        <v>11.1</v>
      </c>
      <c r="C41">
        <f t="shared" si="0"/>
        <v>23</v>
      </c>
    </row>
    <row r="42" spans="1:3">
      <c r="A42" s="155" t="s">
        <v>243</v>
      </c>
      <c r="B42" s="155">
        <v>12.5</v>
      </c>
      <c r="C42">
        <f t="shared" si="0"/>
        <v>81</v>
      </c>
    </row>
    <row r="43" spans="1:3">
      <c r="A43" s="155" t="s">
        <v>244</v>
      </c>
      <c r="B43" s="155">
        <v>11.6</v>
      </c>
      <c r="C43">
        <f t="shared" si="0"/>
        <v>42</v>
      </c>
    </row>
    <row r="44" spans="1:3">
      <c r="A44" s="155" t="s">
        <v>245</v>
      </c>
      <c r="B44" s="155">
        <v>11.6</v>
      </c>
      <c r="C44">
        <f t="shared" si="0"/>
        <v>42</v>
      </c>
    </row>
    <row r="45" spans="1:3">
      <c r="A45" s="155" t="s">
        <v>246</v>
      </c>
      <c r="B45" s="155">
        <v>11.6</v>
      </c>
      <c r="C45">
        <f t="shared" si="0"/>
        <v>42</v>
      </c>
    </row>
    <row r="46" spans="1:3">
      <c r="A46" s="155" t="s">
        <v>247</v>
      </c>
      <c r="B46" s="155">
        <v>11.9</v>
      </c>
      <c r="C46">
        <f t="shared" si="0"/>
        <v>56</v>
      </c>
    </row>
    <row r="47" spans="1:3">
      <c r="A47" s="155" t="s">
        <v>248</v>
      </c>
      <c r="B47" s="155">
        <v>12.1</v>
      </c>
      <c r="C47">
        <f t="shared" si="0"/>
        <v>70</v>
      </c>
    </row>
    <row r="48" spans="1:3">
      <c r="A48" s="155" t="s">
        <v>249</v>
      </c>
      <c r="B48" s="155">
        <v>10.8</v>
      </c>
      <c r="C48">
        <f t="shared" si="0"/>
        <v>14</v>
      </c>
    </row>
    <row r="49" spans="1:3">
      <c r="A49" s="155" t="s">
        <v>250</v>
      </c>
      <c r="B49" s="155">
        <v>13.3</v>
      </c>
      <c r="C49">
        <f t="shared" si="0"/>
        <v>89</v>
      </c>
    </row>
    <row r="50" spans="1:3">
      <c r="A50" s="155" t="s">
        <v>251</v>
      </c>
      <c r="B50" s="155">
        <v>15</v>
      </c>
      <c r="C50">
        <f t="shared" si="0"/>
        <v>92</v>
      </c>
    </row>
    <row r="51" spans="1:3">
      <c r="A51" s="155" t="s">
        <v>252</v>
      </c>
      <c r="B51" s="155">
        <v>11.6</v>
      </c>
      <c r="C51">
        <f t="shared" si="0"/>
        <v>42</v>
      </c>
    </row>
    <row r="52" spans="1:3">
      <c r="A52" s="155" t="s">
        <v>253</v>
      </c>
      <c r="B52" s="155">
        <v>11.4</v>
      </c>
      <c r="C52">
        <f t="shared" si="0"/>
        <v>33</v>
      </c>
    </row>
    <row r="53" spans="1:3">
      <c r="A53" s="155" t="s">
        <v>254</v>
      </c>
      <c r="B53" s="155">
        <v>15.6</v>
      </c>
      <c r="C53">
        <f t="shared" si="0"/>
        <v>95</v>
      </c>
    </row>
    <row r="54" spans="1:3">
      <c r="A54" s="155" t="s">
        <v>255</v>
      </c>
      <c r="B54" s="155">
        <v>12.4</v>
      </c>
      <c r="C54">
        <f t="shared" si="0"/>
        <v>79</v>
      </c>
    </row>
    <row r="55" spans="1:3">
      <c r="A55" s="155" t="s">
        <v>256</v>
      </c>
      <c r="B55" s="155">
        <v>12</v>
      </c>
      <c r="C55">
        <f t="shared" si="0"/>
        <v>61</v>
      </c>
    </row>
    <row r="56" spans="1:3">
      <c r="A56" s="155" t="s">
        <v>257</v>
      </c>
      <c r="B56" s="155">
        <v>11.5</v>
      </c>
      <c r="C56">
        <f t="shared" si="0"/>
        <v>37</v>
      </c>
    </row>
    <row r="57" spans="1:3">
      <c r="A57" s="155" t="s">
        <v>258</v>
      </c>
      <c r="B57" s="155">
        <v>11.3</v>
      </c>
      <c r="C57">
        <f t="shared" si="0"/>
        <v>28</v>
      </c>
    </row>
    <row r="58" spans="1:3">
      <c r="A58" s="155" t="s">
        <v>259</v>
      </c>
      <c r="B58" s="155">
        <v>11.2</v>
      </c>
      <c r="C58">
        <f t="shared" si="0"/>
        <v>25</v>
      </c>
    </row>
    <row r="59" spans="1:3">
      <c r="A59" s="155" t="s">
        <v>260</v>
      </c>
      <c r="B59" s="155">
        <v>11.9</v>
      </c>
      <c r="C59">
        <f t="shared" si="0"/>
        <v>56</v>
      </c>
    </row>
    <row r="60" spans="1:3">
      <c r="A60" s="155" t="s">
        <v>261</v>
      </c>
      <c r="B60" s="155">
        <v>10.8</v>
      </c>
      <c r="C60">
        <f t="shared" si="0"/>
        <v>14</v>
      </c>
    </row>
    <row r="61" spans="1:3">
      <c r="A61" s="155" t="s">
        <v>262</v>
      </c>
      <c r="B61" s="155">
        <v>12.9</v>
      </c>
      <c r="C61">
        <f t="shared" si="0"/>
        <v>87</v>
      </c>
    </row>
    <row r="62" spans="1:3">
      <c r="A62" s="155" t="s">
        <v>263</v>
      </c>
      <c r="B62" s="155">
        <v>10.6</v>
      </c>
      <c r="C62">
        <f t="shared" si="0"/>
        <v>9</v>
      </c>
    </row>
    <row r="63" spans="1:3">
      <c r="A63" s="155" t="s">
        <v>264</v>
      </c>
      <c r="B63" s="155">
        <v>15.2</v>
      </c>
      <c r="C63">
        <f t="shared" si="0"/>
        <v>94</v>
      </c>
    </row>
    <row r="64" spans="1:3">
      <c r="A64" s="155" t="s">
        <v>265</v>
      </c>
      <c r="B64" s="155">
        <v>15.1</v>
      </c>
      <c r="C64">
        <f t="shared" si="0"/>
        <v>93</v>
      </c>
    </row>
    <row r="65" spans="1:3">
      <c r="A65" s="155" t="s">
        <v>266</v>
      </c>
      <c r="B65" s="155">
        <v>11.7</v>
      </c>
      <c r="C65">
        <f t="shared" si="0"/>
        <v>50</v>
      </c>
    </row>
    <row r="66" spans="1:3">
      <c r="A66" s="155" t="s">
        <v>267</v>
      </c>
      <c r="B66" s="155">
        <v>12</v>
      </c>
      <c r="C66">
        <f t="shared" si="0"/>
        <v>61</v>
      </c>
    </row>
    <row r="67" spans="1:3">
      <c r="A67" s="155" t="s">
        <v>268</v>
      </c>
      <c r="B67" s="155">
        <v>10.8</v>
      </c>
      <c r="C67">
        <f t="shared" si="0"/>
        <v>14</v>
      </c>
    </row>
    <row r="68" spans="1:3">
      <c r="A68" s="155" t="s">
        <v>269</v>
      </c>
      <c r="B68" s="155">
        <v>9.9</v>
      </c>
      <c r="C68">
        <f t="shared" si="0"/>
        <v>3</v>
      </c>
    </row>
    <row r="69" spans="1:3">
      <c r="A69" s="155" t="s">
        <v>270</v>
      </c>
      <c r="B69" s="155">
        <v>11.7</v>
      </c>
      <c r="C69">
        <f t="shared" si="0"/>
        <v>50</v>
      </c>
    </row>
    <row r="70" spans="1:3">
      <c r="A70" s="155" t="s">
        <v>271</v>
      </c>
      <c r="B70" s="155">
        <v>12.3</v>
      </c>
      <c r="C70">
        <f t="shared" si="0"/>
        <v>77</v>
      </c>
    </row>
    <row r="71" spans="1:3">
      <c r="A71" s="155" t="s">
        <v>272</v>
      </c>
      <c r="B71" s="155">
        <v>12</v>
      </c>
      <c r="C71">
        <f t="shared" si="0"/>
        <v>61</v>
      </c>
    </row>
    <row r="72" spans="1:3">
      <c r="A72" s="155" t="s">
        <v>273</v>
      </c>
      <c r="B72" s="155">
        <v>13.3</v>
      </c>
      <c r="C72">
        <f t="shared" si="0"/>
        <v>89</v>
      </c>
    </row>
    <row r="73" spans="1:3">
      <c r="A73" s="155" t="s">
        <v>274</v>
      </c>
      <c r="B73" s="155">
        <v>11.7</v>
      </c>
      <c r="C73">
        <f t="shared" si="0"/>
        <v>50</v>
      </c>
    </row>
    <row r="74" spans="1:3">
      <c r="A74" s="155" t="s">
        <v>275</v>
      </c>
      <c r="B74" s="155">
        <v>11.4</v>
      </c>
      <c r="C74">
        <f t="shared" si="0"/>
        <v>33</v>
      </c>
    </row>
    <row r="75" spans="1:3">
      <c r="A75" s="155" t="s">
        <v>276</v>
      </c>
      <c r="B75" s="155">
        <v>10.8</v>
      </c>
      <c r="C75">
        <f t="shared" si="0"/>
        <v>14</v>
      </c>
    </row>
    <row r="76" spans="1:3">
      <c r="A76" s="155" t="s">
        <v>277</v>
      </c>
      <c r="B76" s="155">
        <v>11.2</v>
      </c>
      <c r="C76">
        <f t="shared" si="0"/>
        <v>25</v>
      </c>
    </row>
    <row r="77" spans="1:3">
      <c r="A77" s="155" t="s">
        <v>278</v>
      </c>
      <c r="B77" s="155">
        <v>11.6</v>
      </c>
      <c r="C77">
        <f t="shared" si="0"/>
        <v>42</v>
      </c>
    </row>
    <row r="78" spans="1:3">
      <c r="A78" s="155" t="s">
        <v>279</v>
      </c>
      <c r="B78" s="155">
        <v>11.6</v>
      </c>
      <c r="C78">
        <f t="shared" si="0"/>
        <v>42</v>
      </c>
    </row>
    <row r="79" spans="1:3">
      <c r="A79" s="155" t="s">
        <v>280</v>
      </c>
      <c r="B79" s="155">
        <v>10.5</v>
      </c>
      <c r="C79">
        <f t="shared" si="0"/>
        <v>7</v>
      </c>
    </row>
    <row r="80" spans="1:3">
      <c r="A80" s="155" t="s">
        <v>281</v>
      </c>
      <c r="B80" s="155">
        <v>12.2</v>
      </c>
      <c r="C80">
        <f t="shared" si="0"/>
        <v>74</v>
      </c>
    </row>
    <row r="81" spans="1:3">
      <c r="A81" s="155" t="s">
        <v>282</v>
      </c>
      <c r="B81" s="155">
        <v>12.6</v>
      </c>
      <c r="C81">
        <f t="shared" ref="C81:C110" si="1">RANK(B81,$B$16:$B$110,1)</f>
        <v>84</v>
      </c>
    </row>
    <row r="82" spans="1:3">
      <c r="A82" s="155" t="s">
        <v>283</v>
      </c>
      <c r="B82" s="155">
        <v>12</v>
      </c>
      <c r="C82">
        <f t="shared" si="1"/>
        <v>61</v>
      </c>
    </row>
    <row r="83" spans="1:3">
      <c r="A83" s="155" t="s">
        <v>284</v>
      </c>
      <c r="B83" s="155">
        <v>12.7</v>
      </c>
      <c r="C83">
        <f t="shared" si="1"/>
        <v>85</v>
      </c>
    </row>
    <row r="84" spans="1:3">
      <c r="A84" s="155" t="s">
        <v>285</v>
      </c>
      <c r="B84" s="155">
        <v>12</v>
      </c>
      <c r="C84">
        <f t="shared" si="1"/>
        <v>61</v>
      </c>
    </row>
    <row r="85" spans="1:3">
      <c r="A85" s="155" t="s">
        <v>286</v>
      </c>
      <c r="B85" s="155">
        <v>11.3</v>
      </c>
      <c r="C85">
        <f t="shared" si="1"/>
        <v>28</v>
      </c>
    </row>
    <row r="86" spans="1:3">
      <c r="A86" s="155" t="s">
        <v>287</v>
      </c>
      <c r="B86" s="155">
        <v>11.5</v>
      </c>
      <c r="C86">
        <f t="shared" si="1"/>
        <v>37</v>
      </c>
    </row>
    <row r="87" spans="1:3">
      <c r="A87" s="155" t="s">
        <v>288</v>
      </c>
      <c r="B87" s="155">
        <v>11.5</v>
      </c>
      <c r="C87">
        <f t="shared" si="1"/>
        <v>37</v>
      </c>
    </row>
    <row r="88" spans="1:3">
      <c r="A88" s="155" t="s">
        <v>289</v>
      </c>
      <c r="B88" s="155">
        <v>10.8</v>
      </c>
      <c r="C88">
        <f t="shared" si="1"/>
        <v>14</v>
      </c>
    </row>
    <row r="89" spans="1:3">
      <c r="A89" s="155" t="s">
        <v>290</v>
      </c>
      <c r="B89" s="155">
        <v>10.6</v>
      </c>
      <c r="C89">
        <f t="shared" si="1"/>
        <v>9</v>
      </c>
    </row>
    <row r="90" spans="1:3">
      <c r="A90" s="155" t="s">
        <v>291</v>
      </c>
      <c r="B90" s="155">
        <v>10.7</v>
      </c>
      <c r="C90">
        <f t="shared" si="1"/>
        <v>13</v>
      </c>
    </row>
    <row r="91" spans="1:3">
      <c r="A91" s="155" t="s">
        <v>292</v>
      </c>
      <c r="B91" s="155">
        <v>12.7</v>
      </c>
      <c r="C91">
        <f t="shared" si="1"/>
        <v>85</v>
      </c>
    </row>
    <row r="92" spans="1:3">
      <c r="A92" s="155" t="s">
        <v>293</v>
      </c>
      <c r="B92" s="155">
        <v>12</v>
      </c>
      <c r="C92">
        <f t="shared" si="1"/>
        <v>61</v>
      </c>
    </row>
    <row r="93" spans="1:3">
      <c r="A93" s="155" t="s">
        <v>294</v>
      </c>
      <c r="B93" s="155">
        <v>11.2</v>
      </c>
      <c r="C93">
        <f t="shared" si="1"/>
        <v>25</v>
      </c>
    </row>
    <row r="94" spans="1:3">
      <c r="A94" s="155" t="s">
        <v>295</v>
      </c>
      <c r="B94" s="155">
        <v>13.8</v>
      </c>
      <c r="C94">
        <f t="shared" si="1"/>
        <v>91</v>
      </c>
    </row>
    <row r="95" spans="1:3">
      <c r="A95" s="155" t="s">
        <v>296</v>
      </c>
      <c r="B95" s="155">
        <v>11</v>
      </c>
      <c r="C95">
        <f t="shared" si="1"/>
        <v>20</v>
      </c>
    </row>
    <row r="96" spans="1:3">
      <c r="A96" s="155" t="s">
        <v>297</v>
      </c>
      <c r="B96" s="155">
        <v>10.6</v>
      </c>
      <c r="C96">
        <f t="shared" si="1"/>
        <v>9</v>
      </c>
    </row>
    <row r="97" spans="1:3">
      <c r="A97" s="155" t="s">
        <v>298</v>
      </c>
      <c r="B97" s="155">
        <v>11</v>
      </c>
      <c r="C97">
        <f t="shared" si="1"/>
        <v>20</v>
      </c>
    </row>
    <row r="98" spans="1:3">
      <c r="A98" s="155" t="s">
        <v>299</v>
      </c>
      <c r="B98" s="155">
        <v>10.3</v>
      </c>
      <c r="C98">
        <f t="shared" si="1"/>
        <v>5</v>
      </c>
    </row>
    <row r="99" spans="1:3">
      <c r="A99" s="155" t="s">
        <v>300</v>
      </c>
      <c r="B99" s="155">
        <v>11.5</v>
      </c>
      <c r="C99">
        <f t="shared" si="1"/>
        <v>37</v>
      </c>
    </row>
    <row r="100" spans="1:3">
      <c r="A100" s="155" t="s">
        <v>301</v>
      </c>
      <c r="B100" s="155">
        <v>11.3</v>
      </c>
      <c r="C100">
        <f t="shared" si="1"/>
        <v>28</v>
      </c>
    </row>
    <row r="101" spans="1:3">
      <c r="A101" s="155" t="s">
        <v>302</v>
      </c>
      <c r="B101" s="155">
        <v>11.4</v>
      </c>
      <c r="C101">
        <f t="shared" si="1"/>
        <v>33</v>
      </c>
    </row>
    <row r="102" spans="1:3">
      <c r="A102" s="155" t="s">
        <v>303</v>
      </c>
      <c r="B102" s="155">
        <v>11.7</v>
      </c>
      <c r="C102">
        <f t="shared" si="1"/>
        <v>50</v>
      </c>
    </row>
    <row r="103" spans="1:3">
      <c r="A103" s="155" t="s">
        <v>304</v>
      </c>
      <c r="B103" s="155">
        <v>12.1</v>
      </c>
      <c r="C103">
        <f t="shared" si="1"/>
        <v>70</v>
      </c>
    </row>
    <row r="104" spans="1:3">
      <c r="A104" s="155" t="s">
        <v>305</v>
      </c>
      <c r="B104" s="155">
        <v>12.3</v>
      </c>
      <c r="C104">
        <f t="shared" si="1"/>
        <v>77</v>
      </c>
    </row>
    <row r="105" spans="1:3">
      <c r="A105" s="155" t="s">
        <v>306</v>
      </c>
      <c r="B105" s="155">
        <v>10.9</v>
      </c>
      <c r="C105">
        <f t="shared" si="1"/>
        <v>19</v>
      </c>
    </row>
    <row r="106" spans="1:3">
      <c r="A106" s="155" t="s">
        <v>307</v>
      </c>
      <c r="B106" s="155">
        <v>12</v>
      </c>
      <c r="C106">
        <f t="shared" si="1"/>
        <v>61</v>
      </c>
    </row>
    <row r="107" spans="1:3">
      <c r="A107" s="155" t="s">
        <v>308</v>
      </c>
      <c r="B107" s="155">
        <v>12</v>
      </c>
      <c r="C107">
        <f t="shared" si="1"/>
        <v>61</v>
      </c>
    </row>
    <row r="108" spans="1:3">
      <c r="A108" s="155" t="s">
        <v>309</v>
      </c>
      <c r="B108" s="155">
        <v>11.6</v>
      </c>
      <c r="C108">
        <f t="shared" si="1"/>
        <v>42</v>
      </c>
    </row>
    <row r="109" spans="1:3">
      <c r="A109" s="155" t="s">
        <v>310</v>
      </c>
      <c r="B109" s="155">
        <v>8.1</v>
      </c>
      <c r="C109">
        <f t="shared" si="1"/>
        <v>1</v>
      </c>
    </row>
    <row r="110" spans="1:3">
      <c r="A110" s="155" t="s">
        <v>311</v>
      </c>
      <c r="B110" s="155">
        <v>9.6999999999999993</v>
      </c>
      <c r="C110">
        <f t="shared" si="1"/>
        <v>2</v>
      </c>
    </row>
    <row r="112" spans="1:3">
      <c r="A112" s="155" t="s">
        <v>3</v>
      </c>
      <c r="B112" s="100">
        <f>AVERAGE(B16:B110)</f>
        <v>11.721052631578948</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BC60BC00-0EC1-4926-B61F-FBDD0DA3949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2">
    <tabColor rgb="FFFF0000"/>
    <outlinePr summaryBelow="0" summaryRight="0"/>
  </sheetPr>
  <dimension ref="A1:Q113"/>
  <sheetViews>
    <sheetView workbookViewId="0">
      <selection activeCell="C103" sqref="C103"/>
    </sheetView>
  </sheetViews>
  <sheetFormatPr defaultColWidth="14.42578125" defaultRowHeight="15" customHeight="1"/>
  <cols>
    <col min="1" max="1" width="19.42578125" customWidth="1"/>
  </cols>
  <sheetData>
    <row r="1" spans="1:17" ht="15" customHeight="1">
      <c r="A1" s="168" t="s">
        <v>189</v>
      </c>
      <c r="B1" s="568" t="s">
        <v>481</v>
      </c>
      <c r="C1" s="569"/>
      <c r="D1" s="570"/>
      <c r="E1" s="1"/>
    </row>
    <row r="2" spans="1:17" ht="15" customHeight="1">
      <c r="A2" s="168" t="s">
        <v>194</v>
      </c>
      <c r="B2" s="538" t="s">
        <v>94</v>
      </c>
      <c r="C2" s="566"/>
      <c r="D2" s="567"/>
    </row>
    <row r="3" spans="1:17" ht="15" customHeight="1">
      <c r="A3" s="579" t="s">
        <v>196</v>
      </c>
      <c r="B3" s="514" t="s">
        <v>95</v>
      </c>
      <c r="C3" s="515"/>
      <c r="D3" s="516"/>
    </row>
    <row r="4" spans="1:17" ht="15" customHeight="1">
      <c r="A4" s="580"/>
      <c r="B4" s="517"/>
      <c r="C4" s="518"/>
      <c r="D4" s="519"/>
    </row>
    <row r="5" spans="1:17" ht="15" customHeight="1">
      <c r="A5" s="580"/>
      <c r="B5" s="517"/>
      <c r="C5" s="518"/>
      <c r="D5" s="519"/>
    </row>
    <row r="6" spans="1:17" ht="15" customHeight="1">
      <c r="A6" s="580"/>
      <c r="B6" s="517"/>
      <c r="C6" s="518"/>
      <c r="D6" s="519"/>
    </row>
    <row r="7" spans="1:17" ht="15" customHeight="1">
      <c r="A7" s="581"/>
      <c r="B7" s="520"/>
      <c r="C7" s="521"/>
      <c r="D7" s="522"/>
    </row>
    <row r="8" spans="1:17" ht="24" customHeight="1">
      <c r="A8" s="169" t="s">
        <v>198</v>
      </c>
      <c r="B8" s="535" t="s">
        <v>522</v>
      </c>
      <c r="C8" s="590"/>
      <c r="D8" s="591"/>
      <c r="E8" s="602" t="s">
        <v>523</v>
      </c>
      <c r="F8" s="603"/>
      <c r="G8" s="603"/>
      <c r="H8" s="603"/>
      <c r="I8" s="603"/>
      <c r="J8" s="603"/>
      <c r="K8" s="603"/>
    </row>
    <row r="9" spans="1:17" ht="37.5" customHeight="1">
      <c r="A9" s="323" t="s">
        <v>200</v>
      </c>
      <c r="B9" s="592" t="s">
        <v>524</v>
      </c>
      <c r="C9" s="593"/>
      <c r="D9" s="594"/>
    </row>
    <row r="10" spans="1:17" ht="15" customHeight="1">
      <c r="A10" s="338" t="s">
        <v>314</v>
      </c>
      <c r="B10" s="582">
        <v>2021</v>
      </c>
      <c r="C10" s="536"/>
      <c r="D10" s="537"/>
    </row>
    <row r="11" spans="1:17" ht="15" customHeight="1">
      <c r="A11" s="511" t="s">
        <v>202</v>
      </c>
      <c r="B11" s="514" t="s">
        <v>525</v>
      </c>
      <c r="C11" s="515"/>
      <c r="D11" s="516"/>
    </row>
    <row r="12" spans="1:17" ht="15" customHeight="1">
      <c r="A12" s="578"/>
      <c r="B12" s="517"/>
      <c r="C12" s="518"/>
      <c r="D12" s="519"/>
    </row>
    <row r="13" spans="1:17" ht="15" customHeight="1">
      <c r="A13" s="513"/>
      <c r="B13" s="520"/>
      <c r="C13" s="521"/>
      <c r="D13" s="522"/>
      <c r="O13" s="44"/>
      <c r="P13" s="44"/>
      <c r="Q13" s="44"/>
    </row>
    <row r="14" spans="1:17" ht="15" customHeight="1">
      <c r="A14" s="1"/>
      <c r="B14" s="3"/>
      <c r="C14" s="605" t="s">
        <v>526</v>
      </c>
    </row>
    <row r="15" spans="1:17" ht="15" customHeight="1">
      <c r="A15" s="1"/>
      <c r="B15" s="604" t="s">
        <v>527</v>
      </c>
      <c r="C15" s="589"/>
    </row>
    <row r="16" spans="1:17" ht="15" customHeight="1">
      <c r="A16" s="1"/>
      <c r="B16" s="604"/>
      <c r="C16" s="589"/>
      <c r="D16" s="440" t="s">
        <v>927</v>
      </c>
    </row>
    <row r="17" spans="1:4" ht="15" customHeight="1">
      <c r="A17" s="155" t="s">
        <v>216</v>
      </c>
      <c r="B17">
        <v>91</v>
      </c>
      <c r="C17">
        <v>124</v>
      </c>
      <c r="D17">
        <f>RANK(C17,$C$17:$C$111,1)</f>
        <v>56</v>
      </c>
    </row>
    <row r="18" spans="1:4" ht="15" customHeight="1">
      <c r="A18" s="155" t="s">
        <v>217</v>
      </c>
      <c r="B18">
        <v>24</v>
      </c>
      <c r="C18">
        <v>50</v>
      </c>
      <c r="D18">
        <f t="shared" ref="D18:D81" si="0">RANK(C18,$C$17:$C$111,1)</f>
        <v>20</v>
      </c>
    </row>
    <row r="19" spans="1:4" ht="15" customHeight="1">
      <c r="A19" s="155" t="s">
        <v>218</v>
      </c>
      <c r="B19">
        <v>6</v>
      </c>
      <c r="D19" t="s">
        <v>480</v>
      </c>
    </row>
    <row r="20" spans="1:4" ht="15" customHeight="1">
      <c r="A20" s="155" t="s">
        <v>219</v>
      </c>
      <c r="B20">
        <v>8</v>
      </c>
      <c r="D20" t="s">
        <v>480</v>
      </c>
    </row>
    <row r="21" spans="1:4" ht="15" customHeight="1">
      <c r="A21" s="155" t="s">
        <v>220</v>
      </c>
      <c r="B21">
        <v>95</v>
      </c>
      <c r="C21">
        <v>74</v>
      </c>
      <c r="D21">
        <f t="shared" si="0"/>
        <v>42</v>
      </c>
    </row>
    <row r="22" spans="1:4" ht="15" customHeight="1">
      <c r="A22" s="155" t="s">
        <v>221</v>
      </c>
      <c r="B22">
        <v>51</v>
      </c>
      <c r="C22">
        <v>51</v>
      </c>
      <c r="D22">
        <f t="shared" si="0"/>
        <v>23</v>
      </c>
    </row>
    <row r="23" spans="1:4" ht="15" customHeight="1">
      <c r="A23" s="155" t="s">
        <v>223</v>
      </c>
      <c r="B23">
        <v>24</v>
      </c>
      <c r="C23">
        <v>66</v>
      </c>
      <c r="D23">
        <f t="shared" si="0"/>
        <v>37</v>
      </c>
    </row>
    <row r="24" spans="1:4" ht="15" customHeight="1">
      <c r="A24" s="155" t="s">
        <v>224</v>
      </c>
      <c r="B24">
        <v>11</v>
      </c>
      <c r="C24">
        <v>88</v>
      </c>
      <c r="D24">
        <f t="shared" si="0"/>
        <v>49</v>
      </c>
    </row>
    <row r="25" spans="1:4" ht="15" customHeight="1">
      <c r="A25" s="155" t="s">
        <v>225</v>
      </c>
      <c r="B25">
        <v>4</v>
      </c>
      <c r="D25" t="s">
        <v>480</v>
      </c>
    </row>
    <row r="26" spans="1:4" ht="15" customHeight="1">
      <c r="A26" s="155" t="s">
        <v>226</v>
      </c>
      <c r="B26">
        <v>26</v>
      </c>
      <c r="C26">
        <v>47</v>
      </c>
      <c r="D26">
        <f t="shared" si="0"/>
        <v>16</v>
      </c>
    </row>
    <row r="27" spans="1:4" ht="15" customHeight="1">
      <c r="A27" s="155" t="s">
        <v>227</v>
      </c>
      <c r="B27">
        <v>31</v>
      </c>
      <c r="C27">
        <v>79</v>
      </c>
      <c r="D27">
        <f t="shared" si="0"/>
        <v>43</v>
      </c>
    </row>
    <row r="28" spans="1:4" ht="15" customHeight="1">
      <c r="A28" s="155" t="s">
        <v>228</v>
      </c>
      <c r="B28">
        <v>5</v>
      </c>
      <c r="D28" t="s">
        <v>480</v>
      </c>
    </row>
    <row r="29" spans="1:4" ht="15" customHeight="1">
      <c r="A29" s="155" t="s">
        <v>229</v>
      </c>
      <c r="B29">
        <v>9</v>
      </c>
      <c r="D29" t="s">
        <v>480</v>
      </c>
    </row>
    <row r="30" spans="1:4" ht="15" customHeight="1">
      <c r="A30" s="155" t="s">
        <v>230</v>
      </c>
      <c r="B30">
        <v>5</v>
      </c>
      <c r="D30" t="s">
        <v>480</v>
      </c>
    </row>
    <row r="31" spans="1:4" ht="15" customHeight="1">
      <c r="A31" s="155" t="s">
        <v>231</v>
      </c>
      <c r="B31">
        <v>28</v>
      </c>
      <c r="C31">
        <v>86</v>
      </c>
      <c r="D31">
        <f t="shared" si="0"/>
        <v>48</v>
      </c>
    </row>
    <row r="32" spans="1:4" ht="15" customHeight="1">
      <c r="A32" s="155" t="s">
        <v>232</v>
      </c>
      <c r="B32">
        <v>25</v>
      </c>
      <c r="C32">
        <v>45</v>
      </c>
      <c r="D32">
        <f t="shared" si="0"/>
        <v>13</v>
      </c>
    </row>
    <row r="33" spans="1:4" ht="15" customHeight="1">
      <c r="A33" s="155" t="s">
        <v>233</v>
      </c>
      <c r="B33">
        <v>2</v>
      </c>
      <c r="D33" t="s">
        <v>480</v>
      </c>
    </row>
    <row r="34" spans="1:4" ht="15" customHeight="1">
      <c r="A34" s="155" t="s">
        <v>234</v>
      </c>
      <c r="B34">
        <v>47</v>
      </c>
      <c r="C34">
        <v>95</v>
      </c>
      <c r="D34">
        <f t="shared" si="0"/>
        <v>54</v>
      </c>
    </row>
    <row r="35" spans="1:4" ht="15" customHeight="1">
      <c r="A35" s="155" t="s">
        <v>235</v>
      </c>
      <c r="B35">
        <v>529</v>
      </c>
      <c r="C35">
        <v>72</v>
      </c>
      <c r="D35">
        <f t="shared" si="0"/>
        <v>40</v>
      </c>
    </row>
    <row r="36" spans="1:4" ht="15" customHeight="1">
      <c r="A36" s="155" t="s">
        <v>236</v>
      </c>
      <c r="B36">
        <v>5</v>
      </c>
      <c r="D36" t="s">
        <v>480</v>
      </c>
    </row>
    <row r="37" spans="1:4" ht="15" customHeight="1">
      <c r="A37" s="155" t="s">
        <v>237</v>
      </c>
      <c r="B37">
        <v>16</v>
      </c>
      <c r="C37">
        <v>80</v>
      </c>
      <c r="D37">
        <f t="shared" si="0"/>
        <v>44</v>
      </c>
    </row>
    <row r="38" spans="1:4" ht="12.75">
      <c r="A38" s="155" t="s">
        <v>238</v>
      </c>
      <c r="B38">
        <v>41</v>
      </c>
      <c r="C38">
        <v>80</v>
      </c>
      <c r="D38">
        <f t="shared" si="0"/>
        <v>44</v>
      </c>
    </row>
    <row r="39" spans="1:4" ht="12.75">
      <c r="A39" s="155" t="s">
        <v>239</v>
      </c>
      <c r="B39">
        <v>8</v>
      </c>
      <c r="D39" t="s">
        <v>480</v>
      </c>
    </row>
    <row r="40" spans="1:4" ht="12.75">
      <c r="A40" s="155" t="s">
        <v>240</v>
      </c>
      <c r="B40">
        <v>19</v>
      </c>
      <c r="C40">
        <v>53</v>
      </c>
      <c r="D40">
        <f t="shared" si="0"/>
        <v>25</v>
      </c>
    </row>
    <row r="41" spans="1:4" ht="12.75">
      <c r="A41" s="155" t="s">
        <v>241</v>
      </c>
      <c r="B41">
        <v>11</v>
      </c>
      <c r="C41">
        <v>57</v>
      </c>
      <c r="D41">
        <f t="shared" si="0"/>
        <v>31</v>
      </c>
    </row>
    <row r="42" spans="1:4" ht="12.75">
      <c r="A42" s="155" t="s">
        <v>242</v>
      </c>
      <c r="B42">
        <v>9</v>
      </c>
      <c r="D42" t="s">
        <v>480</v>
      </c>
    </row>
    <row r="43" spans="1:4" ht="12.75">
      <c r="A43" s="155" t="s">
        <v>243</v>
      </c>
      <c r="B43">
        <v>19</v>
      </c>
      <c r="C43">
        <v>40</v>
      </c>
      <c r="D43">
        <f t="shared" si="0"/>
        <v>8</v>
      </c>
    </row>
    <row r="44" spans="1:4" ht="12.75">
      <c r="A44" s="155" t="s">
        <v>244</v>
      </c>
      <c r="B44">
        <v>11</v>
      </c>
      <c r="C44">
        <v>35</v>
      </c>
      <c r="D44">
        <f t="shared" si="0"/>
        <v>5</v>
      </c>
    </row>
    <row r="45" spans="1:4" ht="12.75">
      <c r="A45" s="155" t="s">
        <v>245</v>
      </c>
      <c r="B45">
        <v>19</v>
      </c>
      <c r="C45">
        <v>94</v>
      </c>
      <c r="D45">
        <f t="shared" si="0"/>
        <v>52</v>
      </c>
    </row>
    <row r="46" spans="1:4" ht="12.75">
      <c r="A46" s="155" t="s">
        <v>246</v>
      </c>
      <c r="B46">
        <v>45</v>
      </c>
      <c r="C46">
        <v>70</v>
      </c>
      <c r="D46">
        <f t="shared" si="0"/>
        <v>39</v>
      </c>
    </row>
    <row r="47" spans="1:4" ht="12.75">
      <c r="A47" s="155" t="s">
        <v>247</v>
      </c>
      <c r="B47">
        <v>7</v>
      </c>
      <c r="D47" t="s">
        <v>480</v>
      </c>
    </row>
    <row r="48" spans="1:4" ht="12.75">
      <c r="A48" s="155" t="s">
        <v>248</v>
      </c>
      <c r="B48">
        <v>41</v>
      </c>
      <c r="C48">
        <v>72</v>
      </c>
      <c r="D48">
        <f t="shared" si="0"/>
        <v>40</v>
      </c>
    </row>
    <row r="49" spans="1:4" ht="12.75">
      <c r="A49" s="155" t="s">
        <v>249</v>
      </c>
      <c r="B49">
        <v>171</v>
      </c>
      <c r="C49">
        <v>47</v>
      </c>
      <c r="D49">
        <f t="shared" si="0"/>
        <v>16</v>
      </c>
    </row>
    <row r="50" spans="1:4" ht="12.75">
      <c r="A50" s="155" t="s">
        <v>250</v>
      </c>
      <c r="B50">
        <v>2</v>
      </c>
      <c r="D50" t="s">
        <v>480</v>
      </c>
    </row>
    <row r="51" spans="1:4" ht="12.75">
      <c r="A51" s="155" t="s">
        <v>251</v>
      </c>
      <c r="B51">
        <v>5</v>
      </c>
      <c r="D51" t="s">
        <v>480</v>
      </c>
    </row>
    <row r="52" spans="1:4" ht="12.75">
      <c r="A52" s="155" t="s">
        <v>252</v>
      </c>
      <c r="B52">
        <v>12</v>
      </c>
      <c r="C52">
        <v>58</v>
      </c>
      <c r="D52">
        <f t="shared" si="0"/>
        <v>32</v>
      </c>
    </row>
    <row r="53" spans="1:4" ht="12.75">
      <c r="A53" s="155" t="s">
        <v>253</v>
      </c>
      <c r="B53">
        <v>24</v>
      </c>
      <c r="C53">
        <v>46</v>
      </c>
      <c r="D53">
        <f t="shared" si="0"/>
        <v>15</v>
      </c>
    </row>
    <row r="54" spans="1:4" ht="12.75">
      <c r="A54" s="155" t="s">
        <v>254</v>
      </c>
      <c r="B54">
        <v>1</v>
      </c>
      <c r="D54" t="s">
        <v>480</v>
      </c>
    </row>
    <row r="55" spans="1:4" ht="15" customHeight="1">
      <c r="A55" s="155" t="s">
        <v>255</v>
      </c>
      <c r="B55">
        <v>5</v>
      </c>
      <c r="D55" t="s">
        <v>480</v>
      </c>
    </row>
    <row r="56" spans="1:4" ht="15" customHeight="1">
      <c r="A56" s="155" t="s">
        <v>256</v>
      </c>
      <c r="B56">
        <v>10</v>
      </c>
      <c r="C56">
        <v>34</v>
      </c>
      <c r="D56">
        <f t="shared" si="0"/>
        <v>4</v>
      </c>
    </row>
    <row r="57" spans="1:4" ht="15" customHeight="1">
      <c r="A57" s="155" t="s">
        <v>257</v>
      </c>
      <c r="B57">
        <v>24</v>
      </c>
      <c r="C57">
        <v>93</v>
      </c>
      <c r="D57">
        <f t="shared" si="0"/>
        <v>51</v>
      </c>
    </row>
    <row r="58" spans="1:4" ht="15" customHeight="1">
      <c r="A58" s="155" t="s">
        <v>258</v>
      </c>
      <c r="B58">
        <v>4</v>
      </c>
      <c r="D58" t="s">
        <v>480</v>
      </c>
    </row>
    <row r="59" spans="1:4" ht="15" customHeight="1">
      <c r="A59" s="155" t="s">
        <v>259</v>
      </c>
      <c r="B59">
        <v>7</v>
      </c>
      <c r="D59" t="s">
        <v>480</v>
      </c>
    </row>
    <row r="60" spans="1:4" ht="15" customHeight="1">
      <c r="A60" s="155" t="s">
        <v>260</v>
      </c>
      <c r="B60">
        <v>6</v>
      </c>
      <c r="D60" t="s">
        <v>480</v>
      </c>
    </row>
    <row r="61" spans="1:4" ht="15" customHeight="1">
      <c r="A61" s="155" t="s">
        <v>261</v>
      </c>
      <c r="B61">
        <v>30</v>
      </c>
      <c r="C61">
        <v>65</v>
      </c>
      <c r="D61">
        <f t="shared" si="0"/>
        <v>36</v>
      </c>
    </row>
    <row r="62" spans="1:4" ht="15" customHeight="1">
      <c r="A62" s="155" t="s">
        <v>262</v>
      </c>
      <c r="B62">
        <v>9</v>
      </c>
      <c r="D62" t="s">
        <v>480</v>
      </c>
    </row>
    <row r="63" spans="1:4" ht="15" customHeight="1">
      <c r="A63" s="155" t="s">
        <v>263</v>
      </c>
      <c r="B63">
        <v>452</v>
      </c>
      <c r="C63">
        <v>92</v>
      </c>
      <c r="D63">
        <f t="shared" si="0"/>
        <v>50</v>
      </c>
    </row>
    <row r="64" spans="1:4" ht="15" customHeight="1">
      <c r="A64" s="155" t="s">
        <v>264</v>
      </c>
      <c r="B64">
        <v>3</v>
      </c>
      <c r="D64" t="s">
        <v>480</v>
      </c>
    </row>
    <row r="65" spans="1:4" ht="15" customHeight="1">
      <c r="A65" s="155" t="s">
        <v>265</v>
      </c>
      <c r="B65">
        <v>1</v>
      </c>
      <c r="D65" t="s">
        <v>480</v>
      </c>
    </row>
    <row r="66" spans="1:4" ht="15" customHeight="1">
      <c r="A66" s="155" t="s">
        <v>266</v>
      </c>
      <c r="B66">
        <v>16</v>
      </c>
      <c r="C66">
        <v>39</v>
      </c>
      <c r="D66">
        <f t="shared" si="0"/>
        <v>6</v>
      </c>
    </row>
    <row r="67" spans="1:4" ht="15" customHeight="1">
      <c r="A67" s="155" t="s">
        <v>267</v>
      </c>
      <c r="B67">
        <v>9</v>
      </c>
      <c r="D67" t="s">
        <v>480</v>
      </c>
    </row>
    <row r="68" spans="1:4" ht="15" customHeight="1">
      <c r="A68" s="155" t="s">
        <v>268</v>
      </c>
      <c r="B68">
        <v>7</v>
      </c>
      <c r="D68" t="s">
        <v>480</v>
      </c>
    </row>
    <row r="69" spans="1:4" ht="15" customHeight="1">
      <c r="A69" s="155" t="s">
        <v>269</v>
      </c>
      <c r="B69">
        <v>34</v>
      </c>
      <c r="C69">
        <v>80</v>
      </c>
      <c r="D69">
        <f t="shared" si="0"/>
        <v>44</v>
      </c>
    </row>
    <row r="70" spans="1:4" ht="15" customHeight="1">
      <c r="A70" s="155" t="s">
        <v>270</v>
      </c>
      <c r="B70">
        <v>29</v>
      </c>
      <c r="C70">
        <v>60</v>
      </c>
      <c r="D70">
        <f t="shared" si="0"/>
        <v>33</v>
      </c>
    </row>
    <row r="71" spans="1:4" ht="15" customHeight="1">
      <c r="A71" s="155" t="s">
        <v>271</v>
      </c>
      <c r="B71">
        <v>13</v>
      </c>
      <c r="C71">
        <v>54</v>
      </c>
      <c r="D71">
        <f t="shared" si="0"/>
        <v>27</v>
      </c>
    </row>
    <row r="72" spans="1:4" ht="15" customHeight="1">
      <c r="A72" s="155" t="s">
        <v>272</v>
      </c>
      <c r="B72">
        <v>8</v>
      </c>
      <c r="D72" t="s">
        <v>480</v>
      </c>
    </row>
    <row r="73" spans="1:4" ht="15" customHeight="1">
      <c r="A73" s="155" t="s">
        <v>273</v>
      </c>
      <c r="B73">
        <v>35</v>
      </c>
      <c r="C73">
        <v>42</v>
      </c>
      <c r="D73">
        <f t="shared" si="0"/>
        <v>10</v>
      </c>
    </row>
    <row r="74" spans="1:4" ht="15" customHeight="1">
      <c r="A74" s="155" t="s">
        <v>274</v>
      </c>
      <c r="B74">
        <v>11</v>
      </c>
      <c r="C74">
        <v>39</v>
      </c>
      <c r="D74">
        <f t="shared" si="0"/>
        <v>6</v>
      </c>
    </row>
    <row r="75" spans="1:4" ht="15" customHeight="1">
      <c r="A75" s="155" t="s">
        <v>275</v>
      </c>
      <c r="B75">
        <v>19</v>
      </c>
      <c r="C75">
        <v>55</v>
      </c>
      <c r="D75">
        <f t="shared" si="0"/>
        <v>29</v>
      </c>
    </row>
    <row r="76" spans="1:4" ht="15" customHeight="1">
      <c r="A76" s="155" t="s">
        <v>276</v>
      </c>
      <c r="B76">
        <v>52</v>
      </c>
      <c r="C76">
        <v>53</v>
      </c>
      <c r="D76">
        <f t="shared" si="0"/>
        <v>25</v>
      </c>
    </row>
    <row r="77" spans="1:4" ht="15" customHeight="1">
      <c r="A77" s="155" t="s">
        <v>277</v>
      </c>
      <c r="B77">
        <v>9</v>
      </c>
      <c r="D77" t="s">
        <v>480</v>
      </c>
    </row>
    <row r="78" spans="1:4" ht="15" customHeight="1">
      <c r="A78" s="155" t="s">
        <v>278</v>
      </c>
      <c r="B78">
        <v>28</v>
      </c>
      <c r="C78">
        <v>68</v>
      </c>
      <c r="D78">
        <f t="shared" si="0"/>
        <v>38</v>
      </c>
    </row>
    <row r="79" spans="1:4" ht="15" customHeight="1">
      <c r="A79" s="155" t="s">
        <v>279</v>
      </c>
      <c r="B79">
        <v>117</v>
      </c>
      <c r="C79">
        <v>52</v>
      </c>
      <c r="D79">
        <f t="shared" si="0"/>
        <v>24</v>
      </c>
    </row>
    <row r="80" spans="1:4" ht="15" customHeight="1">
      <c r="A80" s="155" t="s">
        <v>280</v>
      </c>
      <c r="B80">
        <v>1</v>
      </c>
      <c r="D80" t="s">
        <v>480</v>
      </c>
    </row>
    <row r="81" spans="1:4" ht="15" customHeight="1">
      <c r="A81" s="155" t="s">
        <v>281</v>
      </c>
      <c r="B81">
        <v>13</v>
      </c>
      <c r="C81">
        <v>64</v>
      </c>
      <c r="D81">
        <f t="shared" si="0"/>
        <v>35</v>
      </c>
    </row>
    <row r="82" spans="1:4" ht="15" customHeight="1">
      <c r="A82" s="155" t="s">
        <v>282</v>
      </c>
      <c r="B82">
        <v>5</v>
      </c>
      <c r="D82" t="s">
        <v>480</v>
      </c>
    </row>
    <row r="83" spans="1:4" ht="15" customHeight="1">
      <c r="A83" s="155" t="s">
        <v>283</v>
      </c>
      <c r="B83">
        <v>9</v>
      </c>
      <c r="D83" t="s">
        <v>480</v>
      </c>
    </row>
    <row r="84" spans="1:4" ht="15" customHeight="1">
      <c r="A84" s="155" t="s">
        <v>284</v>
      </c>
      <c r="B84">
        <v>3</v>
      </c>
      <c r="D84" t="s">
        <v>480</v>
      </c>
    </row>
    <row r="85" spans="1:4" ht="15" customHeight="1">
      <c r="A85" s="155" t="s">
        <v>285</v>
      </c>
      <c r="B85">
        <v>4</v>
      </c>
      <c r="D85" t="s">
        <v>480</v>
      </c>
    </row>
    <row r="86" spans="1:4" ht="15" customHeight="1">
      <c r="A86" s="155" t="s">
        <v>286</v>
      </c>
      <c r="B86">
        <v>5</v>
      </c>
      <c r="D86" t="s">
        <v>480</v>
      </c>
    </row>
    <row r="87" spans="1:4" ht="15" customHeight="1">
      <c r="A87" s="155" t="s">
        <v>287</v>
      </c>
      <c r="B87">
        <v>22</v>
      </c>
      <c r="C87">
        <v>32</v>
      </c>
      <c r="D87">
        <f t="shared" ref="D87:D111" si="1">RANK(C87,$C$17:$C$111,1)</f>
        <v>3</v>
      </c>
    </row>
    <row r="88" spans="1:4" ht="15" customHeight="1">
      <c r="A88" s="155" t="s">
        <v>288</v>
      </c>
      <c r="B88">
        <v>12</v>
      </c>
      <c r="C88">
        <v>45</v>
      </c>
      <c r="D88">
        <f t="shared" si="1"/>
        <v>13</v>
      </c>
    </row>
    <row r="89" spans="1:4" ht="15" customHeight="1">
      <c r="A89" s="155" t="s">
        <v>289</v>
      </c>
      <c r="B89">
        <v>50</v>
      </c>
      <c r="C89">
        <v>94</v>
      </c>
      <c r="D89">
        <f t="shared" si="1"/>
        <v>52</v>
      </c>
    </row>
    <row r="90" spans="1:4" ht="15" customHeight="1">
      <c r="A90" s="155" t="s">
        <v>290</v>
      </c>
      <c r="B90">
        <v>32</v>
      </c>
      <c r="C90">
        <v>44</v>
      </c>
      <c r="D90">
        <f t="shared" si="1"/>
        <v>11</v>
      </c>
    </row>
    <row r="91" spans="1:4" ht="15" customHeight="1">
      <c r="A91" s="155" t="s">
        <v>291</v>
      </c>
      <c r="B91">
        <v>141</v>
      </c>
      <c r="C91">
        <v>40</v>
      </c>
      <c r="D91">
        <f t="shared" si="1"/>
        <v>8</v>
      </c>
    </row>
    <row r="92" spans="1:4" ht="15" customHeight="1">
      <c r="A92" s="155" t="s">
        <v>292</v>
      </c>
      <c r="B92">
        <v>3</v>
      </c>
      <c r="D92" t="s">
        <v>480</v>
      </c>
    </row>
    <row r="93" spans="1:4" ht="15" customHeight="1">
      <c r="A93" s="155" t="s">
        <v>293</v>
      </c>
      <c r="B93">
        <v>7</v>
      </c>
      <c r="D93" t="s">
        <v>480</v>
      </c>
    </row>
    <row r="94" spans="1:4" ht="15" customHeight="1">
      <c r="A94" s="155" t="s">
        <v>294</v>
      </c>
      <c r="B94">
        <v>72</v>
      </c>
      <c r="C94">
        <v>80</v>
      </c>
      <c r="D94">
        <f t="shared" si="1"/>
        <v>44</v>
      </c>
    </row>
    <row r="95" spans="1:4" ht="15" customHeight="1">
      <c r="A95" s="155" t="s">
        <v>295</v>
      </c>
      <c r="B95">
        <v>549</v>
      </c>
      <c r="C95">
        <v>61</v>
      </c>
      <c r="D95">
        <f t="shared" si="1"/>
        <v>34</v>
      </c>
    </row>
    <row r="96" spans="1:4" ht="15" customHeight="1">
      <c r="A96" s="155" t="s">
        <v>296</v>
      </c>
      <c r="B96">
        <v>9</v>
      </c>
      <c r="D96" t="s">
        <v>480</v>
      </c>
    </row>
    <row r="97" spans="1:4" ht="15" customHeight="1">
      <c r="A97" s="155" t="s">
        <v>297</v>
      </c>
      <c r="B97">
        <v>11</v>
      </c>
      <c r="C97">
        <v>98</v>
      </c>
      <c r="D97">
        <f t="shared" si="1"/>
        <v>55</v>
      </c>
    </row>
    <row r="98" spans="1:4" ht="15" customHeight="1">
      <c r="A98" s="155" t="s">
        <v>298</v>
      </c>
      <c r="B98">
        <v>74</v>
      </c>
      <c r="C98">
        <v>50</v>
      </c>
      <c r="D98">
        <f t="shared" si="1"/>
        <v>20</v>
      </c>
    </row>
    <row r="99" spans="1:4" ht="15" customHeight="1">
      <c r="A99" s="155" t="s">
        <v>299</v>
      </c>
      <c r="B99">
        <v>93</v>
      </c>
      <c r="C99">
        <v>50</v>
      </c>
      <c r="D99">
        <f t="shared" si="1"/>
        <v>20</v>
      </c>
    </row>
    <row r="100" spans="1:4" ht="15" customHeight="1">
      <c r="A100" s="155" t="s">
        <v>300</v>
      </c>
      <c r="B100">
        <v>28</v>
      </c>
      <c r="C100">
        <v>49</v>
      </c>
      <c r="D100">
        <f t="shared" si="1"/>
        <v>19</v>
      </c>
    </row>
    <row r="101" spans="1:4" ht="15" customHeight="1">
      <c r="A101" s="155" t="s">
        <v>301</v>
      </c>
      <c r="B101">
        <v>5</v>
      </c>
      <c r="D101" t="s">
        <v>480</v>
      </c>
    </row>
    <row r="102" spans="1:4" ht="15" customHeight="1">
      <c r="A102" s="155" t="s">
        <v>302</v>
      </c>
      <c r="B102">
        <v>10</v>
      </c>
      <c r="C102">
        <v>54</v>
      </c>
      <c r="D102">
        <f t="shared" si="1"/>
        <v>27</v>
      </c>
    </row>
    <row r="103" spans="1:4" ht="15" customHeight="1">
      <c r="A103" s="155" t="s">
        <v>303</v>
      </c>
      <c r="B103">
        <v>22</v>
      </c>
      <c r="C103">
        <v>125</v>
      </c>
      <c r="D103">
        <f t="shared" si="1"/>
        <v>57</v>
      </c>
    </row>
    <row r="104" spans="1:4" ht="15" customHeight="1">
      <c r="A104" s="155" t="s">
        <v>304</v>
      </c>
      <c r="B104">
        <v>3</v>
      </c>
      <c r="D104" t="s">
        <v>480</v>
      </c>
    </row>
    <row r="105" spans="1:4" ht="15" customHeight="1">
      <c r="A105" s="155" t="s">
        <v>305</v>
      </c>
      <c r="B105">
        <v>10</v>
      </c>
      <c r="C105">
        <v>26</v>
      </c>
      <c r="D105">
        <f t="shared" si="1"/>
        <v>2</v>
      </c>
    </row>
    <row r="106" spans="1:4" ht="15" customHeight="1">
      <c r="A106" s="155" t="s">
        <v>306</v>
      </c>
      <c r="B106">
        <v>58</v>
      </c>
      <c r="C106">
        <v>47</v>
      </c>
      <c r="D106">
        <f t="shared" si="1"/>
        <v>16</v>
      </c>
    </row>
    <row r="107" spans="1:4" ht="15" customHeight="1">
      <c r="A107" s="155" t="s">
        <v>307</v>
      </c>
      <c r="B107">
        <v>5</v>
      </c>
      <c r="D107" t="s">
        <v>480</v>
      </c>
    </row>
    <row r="108" spans="1:4" ht="15" customHeight="1">
      <c r="A108" s="155" t="s">
        <v>308</v>
      </c>
      <c r="B108">
        <v>7</v>
      </c>
      <c r="D108" t="s">
        <v>480</v>
      </c>
    </row>
    <row r="109" spans="1:4" ht="15" customHeight="1">
      <c r="A109" s="155" t="s">
        <v>309</v>
      </c>
      <c r="B109">
        <v>14</v>
      </c>
      <c r="C109">
        <v>55</v>
      </c>
      <c r="D109">
        <f t="shared" si="1"/>
        <v>29</v>
      </c>
    </row>
    <row r="110" spans="1:4" ht="15" customHeight="1">
      <c r="A110" s="155" t="s">
        <v>310</v>
      </c>
      <c r="B110">
        <v>41</v>
      </c>
      <c r="C110">
        <v>17</v>
      </c>
      <c r="D110">
        <f t="shared" si="1"/>
        <v>1</v>
      </c>
    </row>
    <row r="111" spans="1:4" ht="15" customHeight="1">
      <c r="A111" s="155" t="s">
        <v>311</v>
      </c>
      <c r="B111">
        <v>63</v>
      </c>
      <c r="C111">
        <v>44</v>
      </c>
      <c r="D111">
        <f t="shared" si="1"/>
        <v>11</v>
      </c>
    </row>
    <row r="113" spans="1:3" ht="12.75">
      <c r="A113" s="155" t="s">
        <v>3</v>
      </c>
      <c r="B113" s="200">
        <f>AVERAGE(B17:B111)</f>
        <v>40.06315789473684</v>
      </c>
      <c r="C113" s="184">
        <f>AVERAGE(C17:C111)</f>
        <v>61.578947368421055</v>
      </c>
    </row>
  </sheetData>
  <mergeCells count="12">
    <mergeCell ref="B1:D1"/>
    <mergeCell ref="B2:D2"/>
    <mergeCell ref="A3:A7"/>
    <mergeCell ref="B3:D7"/>
    <mergeCell ref="B8:D8"/>
    <mergeCell ref="B10:D10"/>
    <mergeCell ref="A11:A13"/>
    <mergeCell ref="B11:D13"/>
    <mergeCell ref="E8:K8"/>
    <mergeCell ref="B15:B16"/>
    <mergeCell ref="C14:C16"/>
    <mergeCell ref="B9:D9"/>
  </mergeCells>
  <hyperlinks>
    <hyperlink ref="B9:D9" r:id="rId1" display="Tennessee Department of Health - Tennessee Drug Overdose Dashboard" xr:uid="{0591E89E-D67D-4934-8932-37D80F361C52}"/>
  </hyperlink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6BC23-1822-41CD-A942-99A8C923DFF1}">
  <sheetPr>
    <tabColor rgb="FFFF0000"/>
  </sheetPr>
  <dimension ref="A1:E113"/>
  <sheetViews>
    <sheetView workbookViewId="0">
      <selection activeCell="D17" sqref="D17"/>
    </sheetView>
  </sheetViews>
  <sheetFormatPr defaultRowHeight="12.75"/>
  <cols>
    <col min="1" max="1" width="18.5703125" customWidth="1"/>
    <col min="2" max="2" width="13" customWidth="1"/>
    <col min="3" max="3" width="11.140625" customWidth="1"/>
    <col min="4" max="4" width="12" customWidth="1"/>
    <col min="9" max="9" width="12.140625" customWidth="1"/>
  </cols>
  <sheetData>
    <row r="1" spans="1:5" ht="25.5">
      <c r="A1" s="168" t="s">
        <v>189</v>
      </c>
      <c r="B1" s="568" t="s">
        <v>481</v>
      </c>
      <c r="C1" s="569"/>
      <c r="D1" s="570"/>
    </row>
    <row r="2" spans="1:5">
      <c r="A2" s="168" t="s">
        <v>194</v>
      </c>
      <c r="B2" s="538" t="s">
        <v>108</v>
      </c>
      <c r="C2" s="566"/>
      <c r="D2" s="567"/>
    </row>
    <row r="3" spans="1:5">
      <c r="A3" s="579" t="s">
        <v>196</v>
      </c>
      <c r="B3" s="514" t="s">
        <v>528</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25.5">
      <c r="A8" s="169" t="s">
        <v>198</v>
      </c>
      <c r="B8" s="535" t="s">
        <v>529</v>
      </c>
      <c r="C8" s="590"/>
      <c r="D8" s="591"/>
    </row>
    <row r="9" spans="1:5">
      <c r="A9" s="323" t="s">
        <v>200</v>
      </c>
      <c r="B9" s="592" t="s">
        <v>524</v>
      </c>
      <c r="C9" s="593"/>
      <c r="D9" s="594"/>
    </row>
    <row r="10" spans="1:5">
      <c r="A10" s="338" t="s">
        <v>314</v>
      </c>
      <c r="B10" s="582">
        <v>2021</v>
      </c>
      <c r="C10" s="536"/>
      <c r="D10" s="537"/>
    </row>
    <row r="11" spans="1:5">
      <c r="A11" s="511" t="s">
        <v>202</v>
      </c>
      <c r="B11" s="514" t="s">
        <v>530</v>
      </c>
      <c r="C11" s="515"/>
      <c r="D11" s="516"/>
    </row>
    <row r="12" spans="1:5">
      <c r="A12" s="578"/>
      <c r="B12" s="517"/>
      <c r="C12" s="518"/>
      <c r="D12" s="519"/>
    </row>
    <row r="13" spans="1:5">
      <c r="A13" s="513"/>
      <c r="B13" s="520"/>
      <c r="C13" s="521"/>
      <c r="D13" s="522"/>
    </row>
    <row r="16" spans="1:5" ht="45">
      <c r="B16" s="432" t="s">
        <v>531</v>
      </c>
      <c r="C16" s="502" t="s">
        <v>532</v>
      </c>
      <c r="D16" s="107" t="s">
        <v>533</v>
      </c>
      <c r="E16" s="440" t="s">
        <v>927</v>
      </c>
    </row>
    <row r="17" spans="1:5">
      <c r="A17" t="s">
        <v>216</v>
      </c>
      <c r="B17" s="49">
        <v>788</v>
      </c>
      <c r="C17" s="49">
        <v>15347</v>
      </c>
      <c r="D17" s="49">
        <v>61122</v>
      </c>
      <c r="E17">
        <f>RANK(B17,$B$17:$B$111,1)</f>
        <v>41</v>
      </c>
    </row>
    <row r="18" spans="1:5">
      <c r="A18" t="s">
        <v>217</v>
      </c>
      <c r="B18" s="49">
        <v>658</v>
      </c>
      <c r="C18" s="49">
        <v>8687</v>
      </c>
      <c r="D18" s="49">
        <v>33613</v>
      </c>
      <c r="E18">
        <f t="shared" ref="E18:E81" si="0">RANK(B18,$B$17:$B$111,1)</f>
        <v>17</v>
      </c>
    </row>
    <row r="19" spans="1:5">
      <c r="A19" t="s">
        <v>218</v>
      </c>
      <c r="B19" s="49">
        <v>959</v>
      </c>
      <c r="C19" s="49">
        <v>3567</v>
      </c>
      <c r="D19" s="49">
        <v>15228</v>
      </c>
      <c r="E19">
        <f t="shared" si="0"/>
        <v>78</v>
      </c>
    </row>
    <row r="20" spans="1:5">
      <c r="A20" t="s">
        <v>219</v>
      </c>
      <c r="B20" s="49">
        <v>948</v>
      </c>
      <c r="C20" s="49">
        <v>2956</v>
      </c>
      <c r="D20" s="49">
        <v>14443</v>
      </c>
      <c r="E20">
        <f t="shared" si="0"/>
        <v>74</v>
      </c>
    </row>
    <row r="21" spans="1:5">
      <c r="A21" t="s">
        <v>220</v>
      </c>
      <c r="B21" s="49">
        <v>628</v>
      </c>
      <c r="C21" s="49">
        <v>24850</v>
      </c>
      <c r="D21" s="49">
        <v>86455</v>
      </c>
      <c r="E21">
        <f t="shared" si="0"/>
        <v>15</v>
      </c>
    </row>
    <row r="22" spans="1:5">
      <c r="A22" t="s">
        <v>221</v>
      </c>
      <c r="B22" s="49">
        <v>733</v>
      </c>
      <c r="C22" s="49">
        <v>20223</v>
      </c>
      <c r="D22" s="49">
        <v>80760</v>
      </c>
      <c r="E22">
        <f t="shared" si="0"/>
        <v>28</v>
      </c>
    </row>
    <row r="23" spans="1:5">
      <c r="A23" t="s">
        <v>223</v>
      </c>
      <c r="B23" s="49">
        <v>960</v>
      </c>
      <c r="C23" s="49">
        <v>7743</v>
      </c>
      <c r="D23" s="49">
        <v>38014</v>
      </c>
      <c r="E23">
        <f t="shared" si="0"/>
        <v>79</v>
      </c>
    </row>
    <row r="24" spans="1:5">
      <c r="A24" t="s">
        <v>224</v>
      </c>
      <c r="B24" s="49">
        <v>908</v>
      </c>
      <c r="C24" s="49">
        <v>2871</v>
      </c>
      <c r="D24" s="49">
        <v>13220</v>
      </c>
      <c r="E24">
        <f t="shared" si="0"/>
        <v>70</v>
      </c>
    </row>
    <row r="25" spans="1:5">
      <c r="A25" t="s">
        <v>225</v>
      </c>
      <c r="B25" s="49">
        <v>879</v>
      </c>
      <c r="C25" s="49">
        <v>5667</v>
      </c>
      <c r="D25" s="49">
        <v>24993</v>
      </c>
      <c r="E25">
        <f t="shared" si="0"/>
        <v>68</v>
      </c>
    </row>
    <row r="26" spans="1:5">
      <c r="A26" t="s">
        <v>226</v>
      </c>
      <c r="B26" s="49">
        <v>870</v>
      </c>
      <c r="C26" s="49">
        <v>10898</v>
      </c>
      <c r="D26" s="49">
        <v>48818</v>
      </c>
      <c r="E26">
        <f t="shared" si="0"/>
        <v>63</v>
      </c>
    </row>
    <row r="27" spans="1:5">
      <c r="A27" t="s">
        <v>227</v>
      </c>
      <c r="B27" s="49">
        <v>737</v>
      </c>
      <c r="C27" s="49">
        <v>7586</v>
      </c>
      <c r="D27" s="49">
        <v>30598</v>
      </c>
      <c r="E27">
        <f t="shared" si="0"/>
        <v>29</v>
      </c>
    </row>
    <row r="28" spans="1:5">
      <c r="A28" t="s">
        <v>228</v>
      </c>
      <c r="B28" s="49">
        <v>718</v>
      </c>
      <c r="C28" s="49">
        <v>3226</v>
      </c>
      <c r="D28" s="49">
        <v>12565</v>
      </c>
      <c r="E28">
        <f t="shared" si="0"/>
        <v>26</v>
      </c>
    </row>
    <row r="29" spans="1:5">
      <c r="A29" t="s">
        <v>229</v>
      </c>
      <c r="B29" s="49">
        <v>1040</v>
      </c>
      <c r="C29" s="49">
        <v>6414</v>
      </c>
      <c r="D29" s="49">
        <v>33567</v>
      </c>
      <c r="E29">
        <f t="shared" si="0"/>
        <v>89</v>
      </c>
    </row>
    <row r="30" spans="1:5">
      <c r="A30" t="s">
        <v>230</v>
      </c>
      <c r="B30" s="49">
        <v>1014</v>
      </c>
      <c r="C30" s="49">
        <v>1466</v>
      </c>
      <c r="D30" s="49">
        <v>7660</v>
      </c>
      <c r="E30">
        <f t="shared" si="0"/>
        <v>86</v>
      </c>
    </row>
    <row r="31" spans="1:5">
      <c r="A31" t="s">
        <v>231</v>
      </c>
      <c r="B31" s="49">
        <v>1076</v>
      </c>
      <c r="C31" s="49">
        <v>8318</v>
      </c>
      <c r="D31" s="49">
        <v>39170</v>
      </c>
      <c r="E31">
        <f t="shared" si="0"/>
        <v>91</v>
      </c>
    </row>
    <row r="32" spans="1:5">
      <c r="A32" t="s">
        <v>232</v>
      </c>
      <c r="B32" s="49">
        <v>827</v>
      </c>
      <c r="C32" s="49">
        <v>11622</v>
      </c>
      <c r="D32" s="49">
        <v>48797</v>
      </c>
      <c r="E32">
        <f t="shared" si="0"/>
        <v>51</v>
      </c>
    </row>
    <row r="33" spans="1:5">
      <c r="A33" t="s">
        <v>233</v>
      </c>
      <c r="B33" s="49">
        <v>755</v>
      </c>
      <c r="C33" s="49">
        <v>2860</v>
      </c>
      <c r="D33" s="49">
        <v>10559</v>
      </c>
      <c r="E33">
        <f t="shared" si="0"/>
        <v>32</v>
      </c>
    </row>
    <row r="34" spans="1:5">
      <c r="A34" t="s">
        <v>234</v>
      </c>
      <c r="B34" s="49">
        <v>836</v>
      </c>
      <c r="C34" s="49">
        <v>12862</v>
      </c>
      <c r="D34" s="49">
        <v>52234</v>
      </c>
      <c r="E34">
        <f t="shared" si="0"/>
        <v>54</v>
      </c>
    </row>
    <row r="35" spans="1:5">
      <c r="A35" t="s">
        <v>235</v>
      </c>
      <c r="B35" s="49">
        <v>425</v>
      </c>
      <c r="C35" s="49">
        <v>94458</v>
      </c>
      <c r="D35" s="49">
        <v>299356</v>
      </c>
      <c r="E35">
        <f t="shared" si="0"/>
        <v>3</v>
      </c>
    </row>
    <row r="36" spans="1:5">
      <c r="A36" t="s">
        <v>236</v>
      </c>
      <c r="B36" s="49">
        <v>1001</v>
      </c>
      <c r="C36" s="49">
        <v>2739</v>
      </c>
      <c r="D36" s="49">
        <v>11405</v>
      </c>
      <c r="E36">
        <f t="shared" si="0"/>
        <v>81</v>
      </c>
    </row>
    <row r="37" spans="1:5">
      <c r="A37" t="s">
        <v>237</v>
      </c>
      <c r="B37" s="49">
        <v>841</v>
      </c>
      <c r="C37" s="49">
        <v>3678</v>
      </c>
      <c r="D37" s="49">
        <v>17217</v>
      </c>
      <c r="E37">
        <f t="shared" si="0"/>
        <v>56</v>
      </c>
    </row>
    <row r="38" spans="1:5">
      <c r="A38" t="s">
        <v>238</v>
      </c>
      <c r="B38" s="49">
        <v>697</v>
      </c>
      <c r="C38" s="49">
        <v>9866</v>
      </c>
      <c r="D38" s="49">
        <v>38538</v>
      </c>
      <c r="E38">
        <f t="shared" si="0"/>
        <v>24</v>
      </c>
    </row>
    <row r="39" spans="1:5">
      <c r="A39" t="s">
        <v>239</v>
      </c>
      <c r="B39" s="49">
        <v>797</v>
      </c>
      <c r="C39" s="49">
        <v>7309</v>
      </c>
      <c r="D39" s="49">
        <v>29171</v>
      </c>
      <c r="E39">
        <f t="shared" si="0"/>
        <v>45</v>
      </c>
    </row>
    <row r="40" spans="1:5">
      <c r="A40" t="s">
        <v>240</v>
      </c>
      <c r="B40" s="49">
        <v>659</v>
      </c>
      <c r="C40" s="49">
        <v>8269</v>
      </c>
      <c r="D40" s="49">
        <v>28205</v>
      </c>
      <c r="E40">
        <f t="shared" si="0"/>
        <v>18</v>
      </c>
    </row>
    <row r="41" spans="1:5">
      <c r="A41" t="s">
        <v>241</v>
      </c>
      <c r="B41" s="49">
        <v>1014</v>
      </c>
      <c r="C41" s="49">
        <v>3712</v>
      </c>
      <c r="D41" s="49">
        <v>19111</v>
      </c>
      <c r="E41">
        <f t="shared" si="0"/>
        <v>86</v>
      </c>
    </row>
    <row r="42" spans="1:5">
      <c r="A42" t="s">
        <v>242</v>
      </c>
      <c r="B42" s="49">
        <v>832</v>
      </c>
      <c r="C42" s="49">
        <v>8642</v>
      </c>
      <c r="D42" s="49">
        <v>35960</v>
      </c>
      <c r="E42">
        <f t="shared" si="0"/>
        <v>53</v>
      </c>
    </row>
    <row r="43" spans="1:5">
      <c r="A43" t="s">
        <v>243</v>
      </c>
      <c r="B43" s="49">
        <v>826</v>
      </c>
      <c r="C43" s="49">
        <v>10038</v>
      </c>
      <c r="D43" s="49">
        <v>41747</v>
      </c>
      <c r="E43">
        <f t="shared" si="0"/>
        <v>50</v>
      </c>
    </row>
    <row r="44" spans="1:5">
      <c r="A44" t="s">
        <v>244</v>
      </c>
      <c r="B44" s="49">
        <v>781</v>
      </c>
      <c r="C44" s="49">
        <v>5577</v>
      </c>
      <c r="D44" s="49">
        <v>23860</v>
      </c>
      <c r="E44">
        <f t="shared" si="0"/>
        <v>38</v>
      </c>
    </row>
    <row r="45" spans="1:5">
      <c r="A45" t="s">
        <v>245</v>
      </c>
      <c r="B45" s="49">
        <v>915</v>
      </c>
      <c r="C45" s="49">
        <v>4838</v>
      </c>
      <c r="D45" s="49">
        <v>21741</v>
      </c>
      <c r="E45">
        <f t="shared" si="0"/>
        <v>71</v>
      </c>
    </row>
    <row r="46" spans="1:5">
      <c r="A46" t="s">
        <v>246</v>
      </c>
      <c r="B46" s="49">
        <v>873</v>
      </c>
      <c r="C46" s="49">
        <v>14040</v>
      </c>
      <c r="D46" s="49">
        <v>61666</v>
      </c>
      <c r="E46">
        <f t="shared" si="0"/>
        <v>66</v>
      </c>
    </row>
    <row r="47" spans="1:5">
      <c r="A47" t="s">
        <v>247</v>
      </c>
      <c r="B47" s="49">
        <v>1305</v>
      </c>
      <c r="C47" s="49">
        <v>3423</v>
      </c>
      <c r="D47" s="49">
        <v>17777</v>
      </c>
      <c r="E47">
        <f t="shared" si="0"/>
        <v>95</v>
      </c>
    </row>
    <row r="48" spans="1:5">
      <c r="A48" t="s">
        <v>248</v>
      </c>
      <c r="B48" s="49">
        <v>786</v>
      </c>
      <c r="C48" s="49">
        <v>12017</v>
      </c>
      <c r="D48" s="49">
        <v>50671</v>
      </c>
      <c r="E48">
        <f t="shared" si="0"/>
        <v>40</v>
      </c>
    </row>
    <row r="49" spans="1:5">
      <c r="A49" t="s">
        <v>249</v>
      </c>
      <c r="B49" s="49">
        <v>615</v>
      </c>
      <c r="C49" s="49">
        <v>64058</v>
      </c>
      <c r="D49" s="49">
        <v>227094</v>
      </c>
      <c r="E49">
        <f t="shared" si="0"/>
        <v>14</v>
      </c>
    </row>
    <row r="50" spans="1:5">
      <c r="A50" t="s">
        <v>250</v>
      </c>
      <c r="B50" s="49">
        <v>969</v>
      </c>
      <c r="C50" s="49">
        <v>1335</v>
      </c>
      <c r="D50" s="49">
        <v>6576</v>
      </c>
      <c r="E50">
        <f t="shared" si="0"/>
        <v>80</v>
      </c>
    </row>
    <row r="51" spans="1:5">
      <c r="A51" t="s">
        <v>251</v>
      </c>
      <c r="B51" s="49">
        <v>738</v>
      </c>
      <c r="C51" s="49">
        <v>4513</v>
      </c>
      <c r="D51" s="49">
        <v>18775</v>
      </c>
      <c r="E51">
        <f t="shared" si="0"/>
        <v>30</v>
      </c>
    </row>
    <row r="52" spans="1:5">
      <c r="A52" t="s">
        <v>252</v>
      </c>
      <c r="B52" s="49">
        <v>1116</v>
      </c>
      <c r="C52" s="49">
        <v>6120</v>
      </c>
      <c r="D52" s="49">
        <v>30022</v>
      </c>
      <c r="E52">
        <f t="shared" si="0"/>
        <v>93</v>
      </c>
    </row>
    <row r="53" spans="1:5">
      <c r="A53" t="s">
        <v>253</v>
      </c>
      <c r="B53" s="49">
        <v>1011</v>
      </c>
      <c r="C53" s="49">
        <v>12319</v>
      </c>
      <c r="D53" s="49">
        <v>57938</v>
      </c>
      <c r="E53">
        <f t="shared" si="0"/>
        <v>84</v>
      </c>
    </row>
    <row r="54" spans="1:5">
      <c r="A54" t="s">
        <v>254</v>
      </c>
      <c r="B54" s="49">
        <v>583</v>
      </c>
      <c r="C54" s="49">
        <v>2967</v>
      </c>
      <c r="D54" s="49">
        <v>10324</v>
      </c>
      <c r="E54">
        <f t="shared" si="0"/>
        <v>7</v>
      </c>
    </row>
    <row r="55" spans="1:5">
      <c r="A55" t="s">
        <v>255</v>
      </c>
      <c r="B55" s="49">
        <v>791</v>
      </c>
      <c r="C55" s="49">
        <v>5841</v>
      </c>
      <c r="D55" s="49">
        <v>22116</v>
      </c>
      <c r="E55">
        <f t="shared" si="0"/>
        <v>43</v>
      </c>
    </row>
    <row r="56" spans="1:5">
      <c r="A56" t="s">
        <v>256</v>
      </c>
      <c r="B56" s="49">
        <v>884</v>
      </c>
      <c r="C56" s="49">
        <v>6657</v>
      </c>
      <c r="D56" s="49">
        <v>28495</v>
      </c>
      <c r="E56">
        <f t="shared" si="0"/>
        <v>69</v>
      </c>
    </row>
    <row r="57" spans="1:5">
      <c r="A57" t="s">
        <v>257</v>
      </c>
      <c r="B57" s="49">
        <v>775</v>
      </c>
      <c r="C57" s="49">
        <v>4604</v>
      </c>
      <c r="D57" s="49">
        <v>19610</v>
      </c>
      <c r="E57">
        <f t="shared" si="0"/>
        <v>36</v>
      </c>
    </row>
    <row r="58" spans="1:5">
      <c r="A58" t="s">
        <v>258</v>
      </c>
      <c r="B58" s="49">
        <v>852</v>
      </c>
      <c r="C58" s="49">
        <v>1704</v>
      </c>
      <c r="D58" s="49">
        <v>7086</v>
      </c>
      <c r="E58">
        <f t="shared" si="0"/>
        <v>61</v>
      </c>
    </row>
    <row r="59" spans="1:5">
      <c r="A59" t="s">
        <v>259</v>
      </c>
      <c r="B59" s="49">
        <v>765</v>
      </c>
      <c r="C59" s="49">
        <v>3730</v>
      </c>
      <c r="D59" s="49">
        <v>14689</v>
      </c>
      <c r="E59">
        <f t="shared" si="0"/>
        <v>34</v>
      </c>
    </row>
    <row r="60" spans="1:5">
      <c r="A60" t="s">
        <v>260</v>
      </c>
      <c r="B60" s="49">
        <v>950</v>
      </c>
      <c r="C60" s="49">
        <v>2241</v>
      </c>
      <c r="D60" s="49">
        <v>11166</v>
      </c>
      <c r="E60">
        <f t="shared" si="0"/>
        <v>76</v>
      </c>
    </row>
    <row r="61" spans="1:5">
      <c r="A61" t="s">
        <v>261</v>
      </c>
      <c r="B61" s="49">
        <v>846</v>
      </c>
      <c r="C61" s="49">
        <v>11227</v>
      </c>
      <c r="D61" s="49">
        <v>47083</v>
      </c>
      <c r="E61">
        <f t="shared" si="0"/>
        <v>59</v>
      </c>
    </row>
    <row r="62" spans="1:5">
      <c r="A62" t="s">
        <v>262</v>
      </c>
      <c r="B62" s="49">
        <v>666</v>
      </c>
      <c r="C62" s="49">
        <v>2814</v>
      </c>
      <c r="D62" s="49">
        <v>12109</v>
      </c>
      <c r="E62">
        <f t="shared" si="0"/>
        <v>19</v>
      </c>
    </row>
    <row r="63" spans="1:5">
      <c r="A63" t="s">
        <v>263</v>
      </c>
      <c r="B63" s="49">
        <v>517</v>
      </c>
      <c r="C63" s="49">
        <v>75857</v>
      </c>
      <c r="D63" s="49">
        <v>251588</v>
      </c>
      <c r="E63">
        <f t="shared" si="0"/>
        <v>6</v>
      </c>
    </row>
    <row r="64" spans="1:5">
      <c r="A64" t="s">
        <v>264</v>
      </c>
      <c r="B64" s="49">
        <v>763</v>
      </c>
      <c r="C64" s="49">
        <v>1142</v>
      </c>
      <c r="D64" s="49">
        <v>5441</v>
      </c>
      <c r="E64">
        <f t="shared" si="0"/>
        <v>33</v>
      </c>
    </row>
    <row r="65" spans="1:5">
      <c r="A65" t="s">
        <v>265</v>
      </c>
      <c r="B65" s="49">
        <v>753</v>
      </c>
      <c r="C65" s="49">
        <v>4447</v>
      </c>
      <c r="D65" s="49">
        <v>18894</v>
      </c>
      <c r="E65">
        <f t="shared" si="0"/>
        <v>31</v>
      </c>
    </row>
    <row r="66" spans="1:5">
      <c r="A66" t="s">
        <v>266</v>
      </c>
      <c r="B66" s="49">
        <v>797</v>
      </c>
      <c r="C66" s="49">
        <v>7576</v>
      </c>
      <c r="D66" s="49">
        <v>35710</v>
      </c>
      <c r="E66">
        <f t="shared" si="0"/>
        <v>45</v>
      </c>
    </row>
    <row r="67" spans="1:5">
      <c r="A67" t="s">
        <v>267</v>
      </c>
      <c r="B67" s="49">
        <v>870</v>
      </c>
      <c r="C67" s="49">
        <v>2530</v>
      </c>
      <c r="D67" s="49">
        <v>11183</v>
      </c>
      <c r="E67">
        <f t="shared" si="0"/>
        <v>63</v>
      </c>
    </row>
    <row r="68" spans="1:5">
      <c r="A68" t="s">
        <v>268</v>
      </c>
      <c r="B68" s="49">
        <v>650</v>
      </c>
      <c r="C68" s="49">
        <v>5844</v>
      </c>
      <c r="D68" s="49">
        <v>23031</v>
      </c>
      <c r="E68">
        <f t="shared" si="0"/>
        <v>16</v>
      </c>
    </row>
    <row r="69" spans="1:5">
      <c r="A69" t="s">
        <v>269</v>
      </c>
      <c r="B69" s="49">
        <v>611</v>
      </c>
      <c r="C69" s="49">
        <v>10639</v>
      </c>
      <c r="D69" s="49">
        <v>34616</v>
      </c>
      <c r="E69">
        <f t="shared" si="0"/>
        <v>13</v>
      </c>
    </row>
    <row r="70" spans="1:5">
      <c r="A70" t="s">
        <v>270</v>
      </c>
      <c r="B70" s="49">
        <v>938</v>
      </c>
      <c r="C70" s="49">
        <v>11701</v>
      </c>
      <c r="D70" s="49">
        <v>50687</v>
      </c>
      <c r="E70">
        <f t="shared" si="0"/>
        <v>73</v>
      </c>
    </row>
    <row r="71" spans="1:5">
      <c r="A71" t="s">
        <v>271</v>
      </c>
      <c r="B71" s="49">
        <v>1004</v>
      </c>
      <c r="C71" s="49">
        <v>5313</v>
      </c>
      <c r="D71" s="49">
        <v>25958</v>
      </c>
      <c r="E71">
        <f t="shared" si="0"/>
        <v>83</v>
      </c>
    </row>
    <row r="72" spans="1:5">
      <c r="A72" t="s">
        <v>272</v>
      </c>
      <c r="B72" s="49">
        <v>792</v>
      </c>
      <c r="C72" s="49">
        <v>4472</v>
      </c>
      <c r="D72" s="49">
        <v>20365</v>
      </c>
      <c r="E72">
        <f t="shared" si="0"/>
        <v>44</v>
      </c>
    </row>
    <row r="73" spans="1:5">
      <c r="A73" t="s">
        <v>273</v>
      </c>
      <c r="B73" s="49">
        <v>673</v>
      </c>
      <c r="C73" s="49">
        <v>18529</v>
      </c>
      <c r="D73" s="49">
        <v>66428</v>
      </c>
      <c r="E73">
        <f t="shared" si="0"/>
        <v>20</v>
      </c>
    </row>
    <row r="74" spans="1:5">
      <c r="A74" t="s">
        <v>274</v>
      </c>
      <c r="B74" s="49">
        <v>1001</v>
      </c>
      <c r="C74" s="49">
        <v>6349</v>
      </c>
      <c r="D74" s="49">
        <v>28898</v>
      </c>
      <c r="E74">
        <f t="shared" si="0"/>
        <v>81</v>
      </c>
    </row>
    <row r="75" spans="1:5">
      <c r="A75" t="s">
        <v>275</v>
      </c>
      <c r="B75" s="49">
        <v>724</v>
      </c>
      <c r="C75" s="49">
        <v>6105</v>
      </c>
      <c r="D75" s="49">
        <v>25311</v>
      </c>
      <c r="E75">
        <f t="shared" si="0"/>
        <v>27</v>
      </c>
    </row>
    <row r="76" spans="1:5">
      <c r="A76" t="s">
        <v>276</v>
      </c>
      <c r="B76" s="49">
        <v>593</v>
      </c>
      <c r="C76" s="49">
        <v>18089</v>
      </c>
      <c r="D76" s="49">
        <v>62116</v>
      </c>
      <c r="E76">
        <f t="shared" si="0"/>
        <v>11</v>
      </c>
    </row>
    <row r="77" spans="1:5">
      <c r="A77" t="s">
        <v>277</v>
      </c>
      <c r="B77" s="49">
        <v>1067</v>
      </c>
      <c r="C77" s="49">
        <v>3121</v>
      </c>
      <c r="D77" s="49">
        <v>13929</v>
      </c>
      <c r="E77">
        <f t="shared" si="0"/>
        <v>90</v>
      </c>
    </row>
    <row r="78" spans="1:5">
      <c r="A78" t="s">
        <v>278</v>
      </c>
      <c r="B78" s="49">
        <v>874</v>
      </c>
      <c r="C78" s="49">
        <v>9801</v>
      </c>
      <c r="D78" s="49">
        <v>40825</v>
      </c>
      <c r="E78">
        <f t="shared" si="0"/>
        <v>67</v>
      </c>
    </row>
    <row r="79" spans="1:5">
      <c r="A79" t="s">
        <v>279</v>
      </c>
      <c r="B79" s="49">
        <v>433</v>
      </c>
      <c r="C79" s="49">
        <v>29826</v>
      </c>
      <c r="D79" s="49">
        <v>98783</v>
      </c>
      <c r="E79">
        <f t="shared" si="0"/>
        <v>4</v>
      </c>
    </row>
    <row r="80" spans="1:5">
      <c r="A80" t="s">
        <v>280</v>
      </c>
      <c r="B80" s="49">
        <v>780</v>
      </c>
      <c r="C80" s="49">
        <v>1393</v>
      </c>
      <c r="D80" s="49">
        <v>5183</v>
      </c>
      <c r="E80">
        <f t="shared" si="0"/>
        <v>37</v>
      </c>
    </row>
    <row r="81" spans="1:5">
      <c r="A81" t="s">
        <v>281</v>
      </c>
      <c r="B81" s="49">
        <v>953</v>
      </c>
      <c r="C81" s="49">
        <v>4193</v>
      </c>
      <c r="D81" s="49">
        <v>20247</v>
      </c>
      <c r="E81">
        <f t="shared" si="0"/>
        <v>77</v>
      </c>
    </row>
    <row r="82" spans="1:5">
      <c r="A82" t="s">
        <v>282</v>
      </c>
      <c r="B82" s="49">
        <v>844</v>
      </c>
      <c r="C82" s="49">
        <v>6133</v>
      </c>
      <c r="D82" s="49">
        <v>25722</v>
      </c>
      <c r="E82">
        <f t="shared" ref="E82:E111" si="1">RANK(B82,$B$17:$B$111,1)</f>
        <v>58</v>
      </c>
    </row>
    <row r="83" spans="1:5">
      <c r="A83" t="s">
        <v>283</v>
      </c>
      <c r="B83" s="49">
        <v>803</v>
      </c>
      <c r="C83" s="49">
        <v>4222</v>
      </c>
      <c r="D83" s="49">
        <v>18344</v>
      </c>
      <c r="E83">
        <f t="shared" si="1"/>
        <v>47</v>
      </c>
    </row>
    <row r="84" spans="1:5">
      <c r="A84" t="s">
        <v>284</v>
      </c>
      <c r="B84" s="49">
        <v>1109</v>
      </c>
      <c r="C84" s="49">
        <v>1766</v>
      </c>
      <c r="D84" s="49">
        <v>9397</v>
      </c>
      <c r="E84">
        <f t="shared" si="1"/>
        <v>92</v>
      </c>
    </row>
    <row r="85" spans="1:5">
      <c r="A85" t="s">
        <v>285</v>
      </c>
      <c r="B85" s="49">
        <v>785</v>
      </c>
      <c r="C85" s="49">
        <v>931</v>
      </c>
      <c r="D85" s="49">
        <v>3987</v>
      </c>
      <c r="E85">
        <f t="shared" si="1"/>
        <v>39</v>
      </c>
    </row>
    <row r="86" spans="1:5">
      <c r="A86" t="s">
        <v>286</v>
      </c>
      <c r="B86" s="49">
        <v>949</v>
      </c>
      <c r="C86" s="49">
        <v>3679</v>
      </c>
      <c r="D86" s="49">
        <v>16877</v>
      </c>
      <c r="E86">
        <f t="shared" si="1"/>
        <v>75</v>
      </c>
    </row>
    <row r="87" spans="1:5">
      <c r="A87" t="s">
        <v>287</v>
      </c>
      <c r="B87" s="49">
        <v>599</v>
      </c>
      <c r="C87" s="49">
        <v>12532</v>
      </c>
      <c r="D87" s="49">
        <v>48646</v>
      </c>
      <c r="E87">
        <f t="shared" si="1"/>
        <v>12</v>
      </c>
    </row>
    <row r="88" spans="1:5">
      <c r="A88" t="s">
        <v>288</v>
      </c>
      <c r="B88" s="49">
        <v>1012</v>
      </c>
      <c r="C88" s="49">
        <v>7642</v>
      </c>
      <c r="D88" s="49">
        <v>33539</v>
      </c>
      <c r="E88">
        <f t="shared" si="1"/>
        <v>85</v>
      </c>
    </row>
    <row r="89" spans="1:5">
      <c r="A89" t="s">
        <v>289</v>
      </c>
      <c r="B89" s="49">
        <v>851</v>
      </c>
      <c r="C89" s="49">
        <v>11421</v>
      </c>
      <c r="D89" s="49">
        <v>45968</v>
      </c>
      <c r="E89">
        <f t="shared" si="1"/>
        <v>60</v>
      </c>
    </row>
    <row r="90" spans="1:5">
      <c r="A90" t="s">
        <v>290</v>
      </c>
      <c r="B90" s="49">
        <v>687</v>
      </c>
      <c r="C90" s="49">
        <v>13033</v>
      </c>
      <c r="D90" s="49">
        <v>50882</v>
      </c>
      <c r="E90">
        <f t="shared" si="1"/>
        <v>22</v>
      </c>
    </row>
    <row r="91" spans="1:5">
      <c r="A91" t="s">
        <v>291</v>
      </c>
      <c r="B91" s="49">
        <v>486</v>
      </c>
      <c r="C91" s="49">
        <v>51259</v>
      </c>
      <c r="D91" s="49">
        <v>171052</v>
      </c>
      <c r="E91">
        <f t="shared" si="1"/>
        <v>5</v>
      </c>
    </row>
    <row r="92" spans="1:5">
      <c r="A92" t="s">
        <v>292</v>
      </c>
      <c r="B92" s="49">
        <v>841</v>
      </c>
      <c r="C92" s="49">
        <v>4075</v>
      </c>
      <c r="D92" s="49">
        <v>18422</v>
      </c>
      <c r="E92">
        <f t="shared" si="1"/>
        <v>56</v>
      </c>
    </row>
    <row r="93" spans="1:5">
      <c r="A93" t="s">
        <v>293</v>
      </c>
      <c r="B93" s="49">
        <v>919</v>
      </c>
      <c r="C93" s="49">
        <v>3518</v>
      </c>
      <c r="D93" s="49">
        <v>15072</v>
      </c>
      <c r="E93">
        <f t="shared" si="1"/>
        <v>72</v>
      </c>
    </row>
    <row r="94" spans="1:5">
      <c r="A94" t="s">
        <v>294</v>
      </c>
      <c r="B94" s="49">
        <v>589</v>
      </c>
      <c r="C94" s="49">
        <v>18042</v>
      </c>
      <c r="D94" s="49">
        <v>58575</v>
      </c>
      <c r="E94">
        <f t="shared" si="1"/>
        <v>9</v>
      </c>
    </row>
    <row r="95" spans="1:5">
      <c r="A95" t="s">
        <v>295</v>
      </c>
      <c r="B95" s="49">
        <v>408</v>
      </c>
      <c r="C95" s="49">
        <v>135312</v>
      </c>
      <c r="D95" s="49">
        <v>376967</v>
      </c>
      <c r="E95">
        <f t="shared" si="1"/>
        <v>2</v>
      </c>
    </row>
    <row r="96" spans="1:5">
      <c r="A96" t="s">
        <v>296</v>
      </c>
      <c r="B96" s="49">
        <v>838</v>
      </c>
      <c r="C96" s="49">
        <v>3493</v>
      </c>
      <c r="D96" s="49">
        <v>16914</v>
      </c>
      <c r="E96">
        <f t="shared" si="1"/>
        <v>55</v>
      </c>
    </row>
    <row r="97" spans="1:5">
      <c r="A97" t="s">
        <v>297</v>
      </c>
      <c r="B97" s="49">
        <v>806</v>
      </c>
      <c r="C97" s="49">
        <v>2561</v>
      </c>
      <c r="D97" s="49">
        <v>11174</v>
      </c>
      <c r="E97">
        <f t="shared" si="1"/>
        <v>48</v>
      </c>
    </row>
    <row r="98" spans="1:5">
      <c r="A98" t="s">
        <v>298</v>
      </c>
      <c r="B98" s="49">
        <v>788</v>
      </c>
      <c r="C98" s="49">
        <v>30645</v>
      </c>
      <c r="D98" s="49">
        <v>125504</v>
      </c>
      <c r="E98">
        <f t="shared" si="1"/>
        <v>41</v>
      </c>
    </row>
    <row r="99" spans="1:5">
      <c r="A99" t="s">
        <v>299</v>
      </c>
      <c r="B99" s="49">
        <v>592</v>
      </c>
      <c r="C99" s="49">
        <v>34495</v>
      </c>
      <c r="D99" s="49">
        <v>118640</v>
      </c>
      <c r="E99">
        <f t="shared" si="1"/>
        <v>10</v>
      </c>
    </row>
    <row r="100" spans="1:5">
      <c r="A100" t="s">
        <v>300</v>
      </c>
      <c r="B100" s="49">
        <v>677</v>
      </c>
      <c r="C100" s="49">
        <v>11706</v>
      </c>
      <c r="D100" s="49">
        <v>41326</v>
      </c>
      <c r="E100">
        <f t="shared" si="1"/>
        <v>21</v>
      </c>
    </row>
    <row r="101" spans="1:5">
      <c r="A101" t="s">
        <v>301</v>
      </c>
      <c r="B101" s="49">
        <v>699</v>
      </c>
      <c r="C101" s="49">
        <v>1913</v>
      </c>
      <c r="D101" s="49">
        <v>8411</v>
      </c>
      <c r="E101">
        <f t="shared" si="1"/>
        <v>25</v>
      </c>
    </row>
    <row r="102" spans="1:5">
      <c r="A102" t="s">
        <v>302</v>
      </c>
      <c r="B102" s="49">
        <v>1156</v>
      </c>
      <c r="C102" s="49">
        <v>3851</v>
      </c>
      <c r="D102" s="49">
        <v>20457</v>
      </c>
      <c r="E102">
        <f t="shared" si="1"/>
        <v>94</v>
      </c>
    </row>
    <row r="103" spans="1:5">
      <c r="A103" t="s">
        <v>303</v>
      </c>
      <c r="B103" s="49">
        <v>859</v>
      </c>
      <c r="C103" s="49">
        <v>3859</v>
      </c>
      <c r="D103" s="49">
        <v>17219</v>
      </c>
      <c r="E103">
        <f t="shared" si="1"/>
        <v>62</v>
      </c>
    </row>
    <row r="104" spans="1:5">
      <c r="A104" t="s">
        <v>304</v>
      </c>
      <c r="B104" s="49">
        <v>827</v>
      </c>
      <c r="C104" s="49">
        <v>1204</v>
      </c>
      <c r="D104" s="49">
        <v>5233</v>
      </c>
      <c r="E104">
        <f t="shared" si="1"/>
        <v>51</v>
      </c>
    </row>
    <row r="105" spans="1:5">
      <c r="A105" t="s">
        <v>305</v>
      </c>
      <c r="B105" s="49">
        <v>871</v>
      </c>
      <c r="C105" s="49">
        <v>7807</v>
      </c>
      <c r="D105" s="49">
        <v>36146</v>
      </c>
      <c r="E105">
        <f t="shared" si="1"/>
        <v>65</v>
      </c>
    </row>
    <row r="106" spans="1:5">
      <c r="A106" t="s">
        <v>306</v>
      </c>
      <c r="B106" s="49">
        <v>696</v>
      </c>
      <c r="C106" s="49">
        <v>22856</v>
      </c>
      <c r="D106" s="49">
        <v>93394</v>
      </c>
      <c r="E106">
        <f t="shared" si="1"/>
        <v>23</v>
      </c>
    </row>
    <row r="107" spans="1:5">
      <c r="A107" t="s">
        <v>307</v>
      </c>
      <c r="B107" s="49">
        <v>1017</v>
      </c>
      <c r="C107" s="49">
        <v>3030</v>
      </c>
      <c r="D107" s="49">
        <v>16684</v>
      </c>
      <c r="E107">
        <f t="shared" si="1"/>
        <v>88</v>
      </c>
    </row>
    <row r="108" spans="1:5">
      <c r="A108" t="s">
        <v>308</v>
      </c>
      <c r="B108" s="49">
        <v>824</v>
      </c>
      <c r="C108" s="49">
        <v>5974</v>
      </c>
      <c r="D108" s="49">
        <v>27225</v>
      </c>
      <c r="E108">
        <f t="shared" si="1"/>
        <v>49</v>
      </c>
    </row>
    <row r="109" spans="1:5">
      <c r="A109" t="s">
        <v>309</v>
      </c>
      <c r="B109" s="49">
        <v>773</v>
      </c>
      <c r="C109" s="49">
        <v>5008</v>
      </c>
      <c r="D109" s="49">
        <v>21386</v>
      </c>
      <c r="E109">
        <f t="shared" si="1"/>
        <v>35</v>
      </c>
    </row>
    <row r="110" spans="1:5">
      <c r="A110" t="s">
        <v>310</v>
      </c>
      <c r="B110" s="49">
        <v>338</v>
      </c>
      <c r="C110" s="49">
        <v>33956</v>
      </c>
      <c r="D110" s="49">
        <v>86557</v>
      </c>
      <c r="E110">
        <f t="shared" si="1"/>
        <v>1</v>
      </c>
    </row>
    <row r="111" spans="1:5">
      <c r="A111" t="s">
        <v>311</v>
      </c>
      <c r="B111" s="49">
        <v>584</v>
      </c>
      <c r="C111" s="49">
        <v>25531</v>
      </c>
      <c r="D111" s="49">
        <v>88694</v>
      </c>
      <c r="E111">
        <f t="shared" si="1"/>
        <v>8</v>
      </c>
    </row>
    <row r="113" spans="1:4">
      <c r="A113" s="44" t="s">
        <v>3</v>
      </c>
      <c r="B113" s="109">
        <f>AVERAGE(B17:B111)</f>
        <v>807.02105263157898</v>
      </c>
      <c r="C113" s="49">
        <f t="shared" ref="C113:D113" si="2">AVERAGE(C17:C111)</f>
        <v>12360.842105263158</v>
      </c>
      <c r="D113" s="49">
        <f t="shared" si="2"/>
        <v>45567.694736842102</v>
      </c>
    </row>
  </sheetData>
  <mergeCells count="9">
    <mergeCell ref="B10:D10"/>
    <mergeCell ref="A11:A13"/>
    <mergeCell ref="B11:D13"/>
    <mergeCell ref="B1:D1"/>
    <mergeCell ref="B2:D2"/>
    <mergeCell ref="A3:A7"/>
    <mergeCell ref="B3:D7"/>
    <mergeCell ref="B8:D8"/>
    <mergeCell ref="B9:D9"/>
  </mergeCells>
  <hyperlinks>
    <hyperlink ref="B9:D9" r:id="rId1" display="Tennessee Department of Health - Tennessee Drug Overdose Dashboard" xr:uid="{704E812C-A88D-4A4B-BB5F-EB44C81B7DD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791C-E04E-402B-B400-EBA975C61849}">
  <sheetPr>
    <tabColor rgb="FFFF0000"/>
  </sheetPr>
  <dimension ref="A1:D112"/>
  <sheetViews>
    <sheetView topLeftCell="A20" workbookViewId="0">
      <selection activeCell="C62" sqref="C62"/>
    </sheetView>
  </sheetViews>
  <sheetFormatPr defaultRowHeight="12.75"/>
  <cols>
    <col min="1" max="1" width="21.140625" customWidth="1"/>
    <col min="3" max="3" width="9.140625" customWidth="1"/>
  </cols>
  <sheetData>
    <row r="1" spans="1:4">
      <c r="A1" s="168" t="s">
        <v>189</v>
      </c>
      <c r="B1" s="568" t="s">
        <v>481</v>
      </c>
      <c r="C1" s="569"/>
      <c r="D1" s="570"/>
    </row>
    <row r="2" spans="1:4">
      <c r="A2" s="168" t="s">
        <v>194</v>
      </c>
      <c r="B2" s="538" t="s">
        <v>106</v>
      </c>
      <c r="C2" s="566"/>
      <c r="D2" s="567"/>
    </row>
    <row r="3" spans="1:4">
      <c r="A3" s="579" t="s">
        <v>196</v>
      </c>
      <c r="B3" s="514" t="s">
        <v>534</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50.25" customHeight="1">
      <c r="A8" s="169" t="s">
        <v>198</v>
      </c>
      <c r="B8" s="535" t="s">
        <v>535</v>
      </c>
      <c r="C8" s="590"/>
      <c r="D8" s="591"/>
    </row>
    <row r="9" spans="1:4" ht="48" customHeight="1">
      <c r="A9" s="323" t="s">
        <v>200</v>
      </c>
      <c r="B9" s="583" t="s">
        <v>14</v>
      </c>
      <c r="C9" s="584"/>
      <c r="D9" s="585"/>
    </row>
    <row r="10" spans="1:4">
      <c r="A10" s="338" t="s">
        <v>314</v>
      </c>
      <c r="B10" s="582">
        <v>2022</v>
      </c>
      <c r="C10" s="536"/>
      <c r="D10" s="537"/>
    </row>
    <row r="11" spans="1:4" ht="12.75" customHeight="1">
      <c r="A11" s="511" t="s">
        <v>202</v>
      </c>
      <c r="B11" s="514" t="s">
        <v>536</v>
      </c>
      <c r="C11" s="515"/>
      <c r="D11" s="516"/>
    </row>
    <row r="12" spans="1:4">
      <c r="A12" s="578"/>
      <c r="B12" s="517"/>
      <c r="C12" s="518"/>
      <c r="D12" s="519"/>
    </row>
    <row r="13" spans="1:4" ht="41.25" customHeight="1">
      <c r="A13" s="513"/>
      <c r="B13" s="520"/>
      <c r="C13" s="521"/>
      <c r="D13" s="522"/>
    </row>
    <row r="15" spans="1:4" ht="45">
      <c r="A15" s="314"/>
      <c r="B15" s="315" t="s">
        <v>537</v>
      </c>
      <c r="C15" s="440" t="s">
        <v>482</v>
      </c>
      <c r="D15" s="440" t="s">
        <v>927</v>
      </c>
    </row>
    <row r="16" spans="1:4">
      <c r="A16" s="313" t="s">
        <v>216</v>
      </c>
      <c r="B16" s="316">
        <v>79</v>
      </c>
      <c r="C16" s="317">
        <v>982</v>
      </c>
      <c r="D16">
        <f>RANK(C16,$C$16:$C$110,1)</f>
        <v>24</v>
      </c>
    </row>
    <row r="17" spans="1:4">
      <c r="A17" s="313" t="s">
        <v>217</v>
      </c>
      <c r="B17" s="316">
        <v>37</v>
      </c>
      <c r="C17" s="317">
        <v>1382</v>
      </c>
      <c r="D17">
        <f t="shared" ref="D17:D80" si="0">RANK(C17,$C$16:$C$110,1)</f>
        <v>36</v>
      </c>
    </row>
    <row r="18" spans="1:4">
      <c r="A18" s="313" t="s">
        <v>218</v>
      </c>
      <c r="B18" s="316">
        <v>8</v>
      </c>
      <c r="C18" s="317">
        <v>1984</v>
      </c>
      <c r="D18">
        <f t="shared" si="0"/>
        <v>51</v>
      </c>
    </row>
    <row r="19" spans="1:4">
      <c r="A19" s="313" t="s">
        <v>219</v>
      </c>
      <c r="B19" s="316">
        <v>5</v>
      </c>
      <c r="C19" s="317">
        <v>3047</v>
      </c>
      <c r="D19">
        <f t="shared" si="0"/>
        <v>67</v>
      </c>
    </row>
    <row r="20" spans="1:4">
      <c r="A20" s="313" t="s">
        <v>220</v>
      </c>
      <c r="B20" s="316">
        <v>218</v>
      </c>
      <c r="C20" s="317">
        <v>631</v>
      </c>
      <c r="D20">
        <f t="shared" si="0"/>
        <v>15</v>
      </c>
    </row>
    <row r="21" spans="1:4">
      <c r="A21" s="313" t="s">
        <v>221</v>
      </c>
      <c r="B21" s="316">
        <v>141</v>
      </c>
      <c r="C21" s="317">
        <v>781</v>
      </c>
      <c r="D21">
        <f t="shared" si="0"/>
        <v>19</v>
      </c>
    </row>
    <row r="22" spans="1:4">
      <c r="A22" s="313" t="s">
        <v>223</v>
      </c>
      <c r="B22" s="316">
        <v>21</v>
      </c>
      <c r="C22" s="317">
        <v>1885</v>
      </c>
      <c r="D22">
        <f t="shared" si="0"/>
        <v>48</v>
      </c>
    </row>
    <row r="23" spans="1:4">
      <c r="A23" s="313" t="s">
        <v>224</v>
      </c>
      <c r="B23" s="316">
        <v>3</v>
      </c>
      <c r="C23" s="317">
        <v>4851</v>
      </c>
      <c r="D23">
        <f t="shared" si="0"/>
        <v>77</v>
      </c>
    </row>
    <row r="24" spans="1:4">
      <c r="A24" s="313" t="s">
        <v>225</v>
      </c>
      <c r="B24" s="316">
        <v>14</v>
      </c>
      <c r="C24" s="317">
        <v>2031</v>
      </c>
      <c r="D24">
        <f t="shared" si="0"/>
        <v>55</v>
      </c>
    </row>
    <row r="25" spans="1:4">
      <c r="A25" s="313" t="s">
        <v>226</v>
      </c>
      <c r="B25" s="316">
        <v>24</v>
      </c>
      <c r="C25" s="317">
        <v>2339</v>
      </c>
      <c r="D25">
        <f t="shared" si="0"/>
        <v>61</v>
      </c>
    </row>
    <row r="26" spans="1:4">
      <c r="A26" s="313" t="s">
        <v>227</v>
      </c>
      <c r="B26" s="316">
        <v>32</v>
      </c>
      <c r="C26" s="317">
        <v>1298</v>
      </c>
      <c r="D26">
        <f t="shared" si="0"/>
        <v>32</v>
      </c>
    </row>
    <row r="27" spans="1:4">
      <c r="A27" s="313" t="s">
        <v>228</v>
      </c>
      <c r="B27" s="316">
        <v>16</v>
      </c>
      <c r="C27" s="317">
        <v>1094</v>
      </c>
      <c r="D27">
        <f t="shared" si="0"/>
        <v>28</v>
      </c>
    </row>
    <row r="28" spans="1:4">
      <c r="A28" s="313" t="s">
        <v>229</v>
      </c>
      <c r="B28" s="316">
        <v>7</v>
      </c>
      <c r="C28" s="317">
        <v>4610</v>
      </c>
      <c r="D28">
        <f t="shared" si="0"/>
        <v>76</v>
      </c>
    </row>
    <row r="29" spans="1:4">
      <c r="A29" s="313" t="s">
        <v>230</v>
      </c>
      <c r="B29" s="316" t="s">
        <v>480</v>
      </c>
      <c r="C29" s="317" t="s">
        <v>480</v>
      </c>
      <c r="D29" t="s">
        <v>480</v>
      </c>
    </row>
    <row r="30" spans="1:4">
      <c r="A30" s="313" t="s">
        <v>231</v>
      </c>
      <c r="B30" s="316">
        <v>17</v>
      </c>
      <c r="C30" s="317">
        <v>2142</v>
      </c>
      <c r="D30">
        <f t="shared" si="0"/>
        <v>59</v>
      </c>
    </row>
    <row r="31" spans="1:4">
      <c r="A31" s="313" t="s">
        <v>232</v>
      </c>
      <c r="B31" s="316">
        <v>129</v>
      </c>
      <c r="C31" s="317">
        <v>458</v>
      </c>
      <c r="D31">
        <f t="shared" si="0"/>
        <v>10</v>
      </c>
    </row>
    <row r="32" spans="1:4">
      <c r="A32" s="313" t="s">
        <v>233</v>
      </c>
      <c r="B32" s="316" t="s">
        <v>480</v>
      </c>
      <c r="C32" s="317" t="s">
        <v>480</v>
      </c>
      <c r="D32" t="s">
        <v>480</v>
      </c>
    </row>
    <row r="33" spans="1:4">
      <c r="A33" s="313" t="s">
        <v>234</v>
      </c>
      <c r="B33" s="316">
        <v>22</v>
      </c>
      <c r="C33" s="317">
        <v>2839</v>
      </c>
      <c r="D33">
        <f t="shared" si="0"/>
        <v>65</v>
      </c>
    </row>
    <row r="34" spans="1:4">
      <c r="A34" s="313" t="s">
        <v>235</v>
      </c>
      <c r="B34" s="316">
        <v>2709</v>
      </c>
      <c r="C34" s="317">
        <v>260</v>
      </c>
      <c r="D34">
        <f t="shared" si="0"/>
        <v>2</v>
      </c>
    </row>
    <row r="35" spans="1:4">
      <c r="A35" s="313" t="s">
        <v>236</v>
      </c>
      <c r="B35" s="316">
        <v>11</v>
      </c>
      <c r="C35" s="317">
        <v>1036</v>
      </c>
      <c r="D35">
        <f t="shared" si="0"/>
        <v>26</v>
      </c>
    </row>
    <row r="36" spans="1:4">
      <c r="A36" s="313" t="s">
        <v>237</v>
      </c>
      <c r="B36" s="316">
        <v>10</v>
      </c>
      <c r="C36" s="317">
        <v>2048</v>
      </c>
      <c r="D36">
        <f t="shared" si="0"/>
        <v>56</v>
      </c>
    </row>
    <row r="37" spans="1:4">
      <c r="A37" s="313" t="s">
        <v>238</v>
      </c>
      <c r="B37" s="316">
        <v>64</v>
      </c>
      <c r="C37" s="317">
        <v>864</v>
      </c>
      <c r="D37">
        <f t="shared" si="0"/>
        <v>20</v>
      </c>
    </row>
    <row r="38" spans="1:4">
      <c r="A38" s="313" t="s">
        <v>239</v>
      </c>
      <c r="B38" s="316">
        <v>24</v>
      </c>
      <c r="C38" s="317">
        <v>1526</v>
      </c>
      <c r="D38">
        <f t="shared" si="0"/>
        <v>39</v>
      </c>
    </row>
    <row r="39" spans="1:4">
      <c r="A39" s="313" t="s">
        <v>240</v>
      </c>
      <c r="B39" s="316">
        <v>7</v>
      </c>
      <c r="C39" s="317">
        <v>6119</v>
      </c>
      <c r="D39">
        <f t="shared" si="0"/>
        <v>81</v>
      </c>
    </row>
    <row r="40" spans="1:4">
      <c r="A40" s="313" t="s">
        <v>241</v>
      </c>
      <c r="B40" s="316">
        <v>6</v>
      </c>
      <c r="C40" s="317">
        <v>3142</v>
      </c>
      <c r="D40">
        <f t="shared" si="0"/>
        <v>68</v>
      </c>
    </row>
    <row r="41" spans="1:4">
      <c r="A41" s="313" t="s">
        <v>242</v>
      </c>
      <c r="B41" s="316">
        <v>23</v>
      </c>
      <c r="C41" s="317">
        <v>1879</v>
      </c>
      <c r="D41">
        <f t="shared" si="0"/>
        <v>47</v>
      </c>
    </row>
    <row r="42" spans="1:4">
      <c r="A42" s="313" t="s">
        <v>243</v>
      </c>
      <c r="B42" s="316">
        <v>16</v>
      </c>
      <c r="C42" s="317">
        <v>3159</v>
      </c>
      <c r="D42">
        <f t="shared" si="0"/>
        <v>69</v>
      </c>
    </row>
    <row r="43" spans="1:4">
      <c r="A43" s="313" t="s">
        <v>244</v>
      </c>
      <c r="B43" s="316">
        <v>20</v>
      </c>
      <c r="C43" s="317">
        <v>1527</v>
      </c>
      <c r="D43">
        <f t="shared" si="0"/>
        <v>40</v>
      </c>
    </row>
    <row r="44" spans="1:4">
      <c r="A44" s="313" t="s">
        <v>245</v>
      </c>
      <c r="B44" s="316">
        <v>7</v>
      </c>
      <c r="C44" s="317">
        <v>3395</v>
      </c>
      <c r="D44">
        <f t="shared" si="0"/>
        <v>72</v>
      </c>
    </row>
    <row r="45" spans="1:4">
      <c r="A45" s="313" t="s">
        <v>246</v>
      </c>
      <c r="B45" s="316">
        <v>67</v>
      </c>
      <c r="C45" s="317">
        <v>1054</v>
      </c>
      <c r="D45">
        <f t="shared" si="0"/>
        <v>27</v>
      </c>
    </row>
    <row r="46" spans="1:4">
      <c r="A46" s="313" t="s">
        <v>247</v>
      </c>
      <c r="B46" s="316">
        <v>7</v>
      </c>
      <c r="C46" s="317">
        <v>1946</v>
      </c>
      <c r="D46">
        <f t="shared" si="0"/>
        <v>50</v>
      </c>
    </row>
    <row r="47" spans="1:4">
      <c r="A47" s="313" t="s">
        <v>248</v>
      </c>
      <c r="B47" s="316">
        <v>127</v>
      </c>
      <c r="C47" s="317">
        <v>508</v>
      </c>
      <c r="D47">
        <f t="shared" si="0"/>
        <v>12</v>
      </c>
    </row>
    <row r="48" spans="1:4">
      <c r="A48" s="313" t="s">
        <v>249</v>
      </c>
      <c r="B48" s="316">
        <v>935</v>
      </c>
      <c r="C48" s="317">
        <v>395</v>
      </c>
      <c r="D48">
        <f t="shared" si="0"/>
        <v>7</v>
      </c>
    </row>
    <row r="49" spans="1:4">
      <c r="A49" s="313" t="s">
        <v>250</v>
      </c>
      <c r="B49" s="316" t="s">
        <v>480</v>
      </c>
      <c r="C49" s="317" t="s">
        <v>480</v>
      </c>
      <c r="D49" t="s">
        <v>480</v>
      </c>
    </row>
    <row r="50" spans="1:4">
      <c r="A50" s="313" t="s">
        <v>251</v>
      </c>
      <c r="B50" s="316">
        <v>37</v>
      </c>
      <c r="C50" s="317">
        <v>687</v>
      </c>
      <c r="D50">
        <f t="shared" si="0"/>
        <v>16</v>
      </c>
    </row>
    <row r="51" spans="1:4">
      <c r="A51" s="313" t="s">
        <v>252</v>
      </c>
      <c r="B51" s="316">
        <v>28</v>
      </c>
      <c r="C51" s="317">
        <v>960</v>
      </c>
      <c r="D51">
        <f t="shared" si="0"/>
        <v>22</v>
      </c>
    </row>
    <row r="52" spans="1:4">
      <c r="A52" s="313" t="s">
        <v>253</v>
      </c>
      <c r="B52" s="316">
        <v>13</v>
      </c>
      <c r="C52" s="317">
        <v>4407</v>
      </c>
      <c r="D52">
        <f t="shared" si="0"/>
        <v>75</v>
      </c>
    </row>
    <row r="53" spans="1:4">
      <c r="A53" s="313" t="s">
        <v>254</v>
      </c>
      <c r="B53" s="316">
        <v>1</v>
      </c>
      <c r="C53" s="317">
        <v>17694</v>
      </c>
      <c r="D53">
        <f t="shared" si="0"/>
        <v>89</v>
      </c>
    </row>
    <row r="54" spans="1:4">
      <c r="A54" s="313" t="s">
        <v>255</v>
      </c>
      <c r="B54" s="316">
        <v>14</v>
      </c>
      <c r="C54" s="317">
        <v>1997</v>
      </c>
      <c r="D54">
        <f t="shared" si="0"/>
        <v>53</v>
      </c>
    </row>
    <row r="55" spans="1:4">
      <c r="A55" s="313" t="s">
        <v>256</v>
      </c>
      <c r="B55" s="316">
        <v>61</v>
      </c>
      <c r="C55" s="317">
        <v>529</v>
      </c>
      <c r="D55">
        <f t="shared" si="0"/>
        <v>13</v>
      </c>
    </row>
    <row r="56" spans="1:4">
      <c r="A56" s="313" t="s">
        <v>257</v>
      </c>
      <c r="B56" s="316">
        <v>16</v>
      </c>
      <c r="C56" s="317">
        <v>1582</v>
      </c>
      <c r="D56">
        <f t="shared" si="0"/>
        <v>41</v>
      </c>
    </row>
    <row r="57" spans="1:4">
      <c r="A57" s="313" t="s">
        <v>258</v>
      </c>
      <c r="B57" s="316">
        <v>25</v>
      </c>
      <c r="C57" s="317">
        <v>333</v>
      </c>
      <c r="D57">
        <f t="shared" si="0"/>
        <v>4</v>
      </c>
    </row>
    <row r="58" spans="1:4">
      <c r="A58" s="313" t="s">
        <v>259</v>
      </c>
      <c r="B58" s="316">
        <v>11</v>
      </c>
      <c r="C58" s="317">
        <v>1746</v>
      </c>
      <c r="D58">
        <f t="shared" si="0"/>
        <v>44</v>
      </c>
    </row>
    <row r="59" spans="1:4">
      <c r="A59" s="313" t="s">
        <v>260</v>
      </c>
      <c r="B59" s="316" t="s">
        <v>480</v>
      </c>
      <c r="C59" s="317" t="s">
        <v>480</v>
      </c>
      <c r="D59" t="s">
        <v>480</v>
      </c>
    </row>
    <row r="60" spans="1:4">
      <c r="A60" s="313" t="s">
        <v>261</v>
      </c>
      <c r="B60" s="316">
        <v>28</v>
      </c>
      <c r="C60" s="317">
        <v>1987</v>
      </c>
      <c r="D60">
        <f t="shared" si="0"/>
        <v>52</v>
      </c>
    </row>
    <row r="61" spans="1:4">
      <c r="A61" s="313" t="s">
        <v>262</v>
      </c>
      <c r="B61" s="316">
        <v>16</v>
      </c>
      <c r="C61" s="317">
        <v>1136</v>
      </c>
      <c r="D61">
        <f t="shared" si="0"/>
        <v>30</v>
      </c>
    </row>
    <row r="62" spans="1:4">
      <c r="A62" s="313" t="s">
        <v>263</v>
      </c>
      <c r="B62" s="316">
        <v>1971</v>
      </c>
      <c r="C62" s="317">
        <v>247</v>
      </c>
      <c r="D62">
        <f t="shared" si="0"/>
        <v>1</v>
      </c>
    </row>
    <row r="63" spans="1:4">
      <c r="A63" s="313" t="s">
        <v>264</v>
      </c>
      <c r="B63" s="316">
        <v>3</v>
      </c>
      <c r="C63" s="317">
        <v>2376</v>
      </c>
      <c r="D63">
        <f t="shared" si="0"/>
        <v>62</v>
      </c>
    </row>
    <row r="64" spans="1:4">
      <c r="A64" s="313" t="s">
        <v>265</v>
      </c>
      <c r="B64" s="316">
        <v>5</v>
      </c>
      <c r="C64" s="317">
        <v>5022</v>
      </c>
      <c r="D64">
        <f t="shared" si="0"/>
        <v>78</v>
      </c>
    </row>
    <row r="65" spans="1:4">
      <c r="A65" s="313" t="s">
        <v>266</v>
      </c>
      <c r="B65" s="316">
        <v>44</v>
      </c>
      <c r="C65" s="317">
        <v>1019</v>
      </c>
      <c r="D65">
        <f t="shared" si="0"/>
        <v>25</v>
      </c>
    </row>
    <row r="66" spans="1:4">
      <c r="A66" s="313" t="s">
        <v>267</v>
      </c>
      <c r="B66" s="316">
        <v>5</v>
      </c>
      <c r="C66" s="317">
        <v>2571</v>
      </c>
      <c r="D66">
        <f t="shared" si="0"/>
        <v>63</v>
      </c>
    </row>
    <row r="67" spans="1:4">
      <c r="A67" s="313" t="s">
        <v>268</v>
      </c>
      <c r="B67" s="316">
        <v>11</v>
      </c>
      <c r="C67" s="317">
        <v>3221</v>
      </c>
      <c r="D67">
        <f t="shared" si="0"/>
        <v>70</v>
      </c>
    </row>
    <row r="68" spans="1:4">
      <c r="A68" s="313" t="s">
        <v>269</v>
      </c>
      <c r="B68" s="316">
        <v>31</v>
      </c>
      <c r="C68" s="317">
        <v>1829</v>
      </c>
      <c r="D68">
        <f t="shared" si="0"/>
        <v>45</v>
      </c>
    </row>
    <row r="69" spans="1:4">
      <c r="A69" s="313" t="s">
        <v>270</v>
      </c>
      <c r="B69" s="316">
        <v>39</v>
      </c>
      <c r="C69" s="317">
        <v>1386</v>
      </c>
      <c r="D69">
        <f t="shared" si="0"/>
        <v>37</v>
      </c>
    </row>
    <row r="70" spans="1:4">
      <c r="A70" s="313" t="s">
        <v>271</v>
      </c>
      <c r="B70" s="316">
        <v>35</v>
      </c>
      <c r="C70" s="317">
        <v>739</v>
      </c>
      <c r="D70">
        <f t="shared" si="0"/>
        <v>18</v>
      </c>
    </row>
    <row r="71" spans="1:4">
      <c r="A71" s="313" t="s">
        <v>272</v>
      </c>
      <c r="B71" s="316">
        <v>2</v>
      </c>
      <c r="C71" s="317">
        <v>12850</v>
      </c>
      <c r="D71">
        <f t="shared" si="0"/>
        <v>88</v>
      </c>
    </row>
    <row r="72" spans="1:4">
      <c r="A72" s="313" t="s">
        <v>273</v>
      </c>
      <c r="B72" s="316">
        <v>284</v>
      </c>
      <c r="C72" s="317">
        <v>348</v>
      </c>
      <c r="D72">
        <f t="shared" si="0"/>
        <v>5</v>
      </c>
    </row>
    <row r="73" spans="1:4">
      <c r="A73" s="313" t="s">
        <v>274</v>
      </c>
      <c r="B73" s="316">
        <v>8</v>
      </c>
      <c r="C73" s="317">
        <v>3610</v>
      </c>
      <c r="D73">
        <f t="shared" si="0"/>
        <v>74</v>
      </c>
    </row>
    <row r="74" spans="1:4">
      <c r="A74" s="313" t="s">
        <v>275</v>
      </c>
      <c r="B74" s="316">
        <v>19</v>
      </c>
      <c r="C74" s="317">
        <v>1841</v>
      </c>
      <c r="D74">
        <f t="shared" si="0"/>
        <v>46</v>
      </c>
    </row>
    <row r="75" spans="1:4">
      <c r="A75" s="313" t="s">
        <v>276</v>
      </c>
      <c r="B75" s="316">
        <v>233</v>
      </c>
      <c r="C75" s="317">
        <v>450</v>
      </c>
      <c r="D75">
        <f t="shared" si="0"/>
        <v>8</v>
      </c>
    </row>
    <row r="76" spans="1:4">
      <c r="A76" s="313" t="s">
        <v>277</v>
      </c>
      <c r="B76" s="316">
        <v>2</v>
      </c>
      <c r="C76" s="317">
        <v>6525</v>
      </c>
      <c r="D76">
        <f t="shared" si="0"/>
        <v>83</v>
      </c>
    </row>
    <row r="77" spans="1:4">
      <c r="A77" s="313" t="s">
        <v>278</v>
      </c>
      <c r="B77" s="316">
        <v>23</v>
      </c>
      <c r="C77" s="317">
        <v>2030</v>
      </c>
      <c r="D77">
        <f t="shared" si="0"/>
        <v>54</v>
      </c>
    </row>
    <row r="78" spans="1:4">
      <c r="A78" s="313" t="s">
        <v>279</v>
      </c>
      <c r="B78" s="316">
        <v>487</v>
      </c>
      <c r="C78" s="317">
        <v>468</v>
      </c>
      <c r="D78">
        <f t="shared" si="0"/>
        <v>11</v>
      </c>
    </row>
    <row r="79" spans="1:4">
      <c r="A79" s="313" t="s">
        <v>280</v>
      </c>
      <c r="B79" s="316">
        <v>1</v>
      </c>
      <c r="C79" s="317">
        <v>6644</v>
      </c>
      <c r="D79">
        <f t="shared" si="0"/>
        <v>84</v>
      </c>
    </row>
    <row r="80" spans="1:4">
      <c r="A80" s="313" t="s">
        <v>281</v>
      </c>
      <c r="B80" s="316">
        <v>3</v>
      </c>
      <c r="C80" s="317">
        <v>7085</v>
      </c>
      <c r="D80">
        <f t="shared" si="0"/>
        <v>85</v>
      </c>
    </row>
    <row r="81" spans="1:4">
      <c r="A81" s="313" t="s">
        <v>282</v>
      </c>
      <c r="B81" s="316">
        <v>16</v>
      </c>
      <c r="C81" s="317">
        <v>1904</v>
      </c>
      <c r="D81">
        <f t="shared" ref="D81:D110" si="1">RANK(C81,$C$16:$C$110,1)</f>
        <v>49</v>
      </c>
    </row>
    <row r="82" spans="1:4">
      <c r="A82" s="313" t="s">
        <v>283</v>
      </c>
      <c r="B82" s="316">
        <v>2</v>
      </c>
      <c r="C82" s="317">
        <v>11420</v>
      </c>
      <c r="D82">
        <f t="shared" si="1"/>
        <v>87</v>
      </c>
    </row>
    <row r="83" spans="1:4">
      <c r="A83" s="313" t="s">
        <v>284</v>
      </c>
      <c r="B83" s="316">
        <v>6</v>
      </c>
      <c r="C83" s="317">
        <v>1412</v>
      </c>
      <c r="D83">
        <f t="shared" si="1"/>
        <v>38</v>
      </c>
    </row>
    <row r="84" spans="1:4">
      <c r="A84" s="313" t="s">
        <v>285</v>
      </c>
      <c r="B84" s="316" t="s">
        <v>480</v>
      </c>
      <c r="C84" s="317" t="s">
        <v>480</v>
      </c>
      <c r="D84" t="s">
        <v>480</v>
      </c>
    </row>
    <row r="85" spans="1:4">
      <c r="A85" s="313" t="s">
        <v>286</v>
      </c>
      <c r="B85" s="316">
        <v>2</v>
      </c>
      <c r="C85" s="317">
        <v>8888</v>
      </c>
      <c r="D85">
        <f t="shared" si="1"/>
        <v>86</v>
      </c>
    </row>
    <row r="86" spans="1:4">
      <c r="A86" s="313" t="s">
        <v>287</v>
      </c>
      <c r="B86" s="316">
        <v>219</v>
      </c>
      <c r="C86" s="317">
        <v>371</v>
      </c>
      <c r="D86">
        <f t="shared" si="1"/>
        <v>6</v>
      </c>
    </row>
    <row r="87" spans="1:4">
      <c r="A87" s="313" t="s">
        <v>288</v>
      </c>
      <c r="B87" s="316">
        <v>11</v>
      </c>
      <c r="C87" s="317">
        <v>3012</v>
      </c>
      <c r="D87">
        <f t="shared" si="1"/>
        <v>66</v>
      </c>
    </row>
    <row r="88" spans="1:4">
      <c r="A88" s="313" t="s">
        <v>289</v>
      </c>
      <c r="B88" s="316">
        <v>26</v>
      </c>
      <c r="C88" s="317">
        <v>2077</v>
      </c>
      <c r="D88">
        <f t="shared" si="1"/>
        <v>58</v>
      </c>
    </row>
    <row r="89" spans="1:4">
      <c r="A89" s="313" t="s">
        <v>290</v>
      </c>
      <c r="B89" s="316">
        <v>55</v>
      </c>
      <c r="C89" s="317">
        <v>1347</v>
      </c>
      <c r="D89">
        <f t="shared" si="1"/>
        <v>35</v>
      </c>
    </row>
    <row r="90" spans="1:4">
      <c r="A90" s="313" t="s">
        <v>291</v>
      </c>
      <c r="B90" s="316">
        <v>375</v>
      </c>
      <c r="C90" s="317">
        <v>939</v>
      </c>
      <c r="D90">
        <f t="shared" si="1"/>
        <v>21</v>
      </c>
    </row>
    <row r="91" spans="1:4">
      <c r="A91" s="313" t="s">
        <v>292</v>
      </c>
      <c r="B91" s="316">
        <v>13</v>
      </c>
      <c r="C91" s="317">
        <v>1686</v>
      </c>
      <c r="D91">
        <f t="shared" si="1"/>
        <v>43</v>
      </c>
    </row>
    <row r="92" spans="1:4">
      <c r="A92" s="313" t="s">
        <v>293</v>
      </c>
      <c r="B92" s="316">
        <v>3</v>
      </c>
      <c r="C92" s="317">
        <v>5465</v>
      </c>
      <c r="D92">
        <f t="shared" si="1"/>
        <v>79</v>
      </c>
    </row>
    <row r="93" spans="1:4">
      <c r="A93" s="313" t="s">
        <v>294</v>
      </c>
      <c r="B93" s="316">
        <v>76</v>
      </c>
      <c r="C93" s="317">
        <v>1309</v>
      </c>
      <c r="D93">
        <f t="shared" si="1"/>
        <v>33</v>
      </c>
    </row>
    <row r="94" spans="1:4">
      <c r="A94" s="313" t="s">
        <v>295</v>
      </c>
      <c r="B94" s="316">
        <v>1648</v>
      </c>
      <c r="C94" s="317">
        <v>561</v>
      </c>
      <c r="D94">
        <f t="shared" si="1"/>
        <v>14</v>
      </c>
    </row>
    <row r="95" spans="1:4">
      <c r="A95" s="313" t="s">
        <v>296</v>
      </c>
      <c r="B95" s="316">
        <v>6</v>
      </c>
      <c r="C95" s="317">
        <v>3362</v>
      </c>
      <c r="D95">
        <f t="shared" si="1"/>
        <v>71</v>
      </c>
    </row>
    <row r="96" spans="1:4">
      <c r="A96" s="313" t="s">
        <v>297</v>
      </c>
      <c r="B96" s="316">
        <v>5</v>
      </c>
      <c r="C96" s="317">
        <v>2771</v>
      </c>
      <c r="D96">
        <f t="shared" si="1"/>
        <v>64</v>
      </c>
    </row>
    <row r="97" spans="1:4">
      <c r="A97" s="313" t="s">
        <v>298</v>
      </c>
      <c r="B97" s="316">
        <v>226</v>
      </c>
      <c r="C97" s="317">
        <v>705</v>
      </c>
      <c r="D97">
        <f t="shared" si="1"/>
        <v>17</v>
      </c>
    </row>
    <row r="98" spans="1:4">
      <c r="A98" s="313" t="s">
        <v>299</v>
      </c>
      <c r="B98" s="316">
        <v>207</v>
      </c>
      <c r="C98" s="317">
        <v>969</v>
      </c>
      <c r="D98">
        <f t="shared" si="1"/>
        <v>23</v>
      </c>
    </row>
    <row r="99" spans="1:4">
      <c r="A99" s="313" t="s">
        <v>300</v>
      </c>
      <c r="B99" s="316">
        <v>38</v>
      </c>
      <c r="C99" s="317">
        <v>1605</v>
      </c>
      <c r="D99">
        <f t="shared" si="1"/>
        <v>42</v>
      </c>
    </row>
    <row r="100" spans="1:4">
      <c r="A100" s="313" t="s">
        <v>301</v>
      </c>
      <c r="B100" s="316" t="s">
        <v>480</v>
      </c>
      <c r="C100" s="317" t="s">
        <v>480</v>
      </c>
      <c r="D100" t="s">
        <v>480</v>
      </c>
    </row>
    <row r="101" spans="1:4">
      <c r="A101" s="313" t="s">
        <v>302</v>
      </c>
      <c r="B101" s="316">
        <v>3</v>
      </c>
      <c r="C101" s="317">
        <v>5899</v>
      </c>
      <c r="D101">
        <f t="shared" si="1"/>
        <v>80</v>
      </c>
    </row>
    <row r="102" spans="1:4">
      <c r="A102" s="313" t="s">
        <v>303</v>
      </c>
      <c r="B102" s="316">
        <v>9</v>
      </c>
      <c r="C102" s="317">
        <v>2227</v>
      </c>
      <c r="D102">
        <f t="shared" si="1"/>
        <v>60</v>
      </c>
    </row>
    <row r="103" spans="1:4">
      <c r="A103" s="313" t="s">
        <v>304</v>
      </c>
      <c r="B103" s="316">
        <v>1</v>
      </c>
      <c r="C103" s="317">
        <v>6324</v>
      </c>
      <c r="D103">
        <f t="shared" si="1"/>
        <v>82</v>
      </c>
    </row>
    <row r="104" spans="1:4">
      <c r="A104" s="313" t="s">
        <v>305</v>
      </c>
      <c r="B104" s="316">
        <v>37</v>
      </c>
      <c r="C104" s="317">
        <v>1122</v>
      </c>
      <c r="D104">
        <f t="shared" si="1"/>
        <v>29</v>
      </c>
    </row>
    <row r="105" spans="1:4">
      <c r="A105" s="313" t="s">
        <v>306</v>
      </c>
      <c r="B105" s="316">
        <v>481</v>
      </c>
      <c r="C105" s="317">
        <v>279</v>
      </c>
      <c r="D105">
        <f t="shared" si="1"/>
        <v>3</v>
      </c>
    </row>
    <row r="106" spans="1:4">
      <c r="A106" s="313" t="s">
        <v>307</v>
      </c>
      <c r="B106" s="316">
        <v>13</v>
      </c>
      <c r="C106" s="317">
        <v>1262</v>
      </c>
      <c r="D106">
        <f t="shared" si="1"/>
        <v>31</v>
      </c>
    </row>
    <row r="107" spans="1:4">
      <c r="A107" s="313" t="s">
        <v>308</v>
      </c>
      <c r="B107" s="316">
        <v>16</v>
      </c>
      <c r="C107" s="317">
        <v>2065</v>
      </c>
      <c r="D107">
        <f t="shared" si="1"/>
        <v>57</v>
      </c>
    </row>
    <row r="108" spans="1:4">
      <c r="A108" s="313" t="s">
        <v>309</v>
      </c>
      <c r="B108" s="316">
        <v>8</v>
      </c>
      <c r="C108" s="317">
        <v>3456</v>
      </c>
      <c r="D108">
        <f t="shared" si="1"/>
        <v>73</v>
      </c>
    </row>
    <row r="109" spans="1:4">
      <c r="A109" s="313" t="s">
        <v>310</v>
      </c>
      <c r="B109" s="316">
        <v>566</v>
      </c>
      <c r="C109" s="317">
        <v>452</v>
      </c>
      <c r="D109">
        <f t="shared" si="1"/>
        <v>9</v>
      </c>
    </row>
    <row r="110" spans="1:4">
      <c r="A110" s="313" t="s">
        <v>311</v>
      </c>
      <c r="B110" s="316">
        <v>113</v>
      </c>
      <c r="C110" s="317">
        <v>1344</v>
      </c>
      <c r="D110">
        <f t="shared" si="1"/>
        <v>34</v>
      </c>
    </row>
    <row r="112" spans="1:4">
      <c r="A112" s="313" t="s">
        <v>3</v>
      </c>
      <c r="C112" s="109">
        <f>AVERAGE(C16:C110)</f>
        <v>2570.3820224719102</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4B933D58-B0D1-4BB7-82F9-7DAA181A7AA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BC1C7-B0AF-4DB2-A06E-DD56FC87522D}">
  <sheetPr>
    <tabColor rgb="FFFF0000"/>
  </sheetPr>
  <dimension ref="A1:D113"/>
  <sheetViews>
    <sheetView topLeftCell="A9" workbookViewId="0">
      <selection activeCell="C106" sqref="C106"/>
    </sheetView>
  </sheetViews>
  <sheetFormatPr defaultRowHeight="12.75"/>
  <cols>
    <col min="1" max="1" width="19.7109375" customWidth="1"/>
    <col min="2" max="2" width="10.5703125" bestFit="1" customWidth="1"/>
    <col min="3" max="3" width="14.7109375" customWidth="1"/>
  </cols>
  <sheetData>
    <row r="1" spans="1:4">
      <c r="A1" s="168" t="s">
        <v>189</v>
      </c>
      <c r="B1" s="568" t="s">
        <v>481</v>
      </c>
      <c r="C1" s="569"/>
      <c r="D1" s="570"/>
    </row>
    <row r="2" spans="1:4">
      <c r="A2" s="168" t="s">
        <v>194</v>
      </c>
      <c r="B2" s="538" t="s">
        <v>111</v>
      </c>
      <c r="C2" s="566"/>
      <c r="D2" s="567"/>
    </row>
    <row r="3" spans="1:4">
      <c r="A3" s="579" t="s">
        <v>196</v>
      </c>
      <c r="B3" s="514" t="s">
        <v>112</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538</v>
      </c>
      <c r="C8" s="590"/>
      <c r="D8" s="591"/>
    </row>
    <row r="9" spans="1:4" ht="38.25" customHeight="1">
      <c r="A9" s="323" t="s">
        <v>200</v>
      </c>
      <c r="B9" s="583" t="s">
        <v>14</v>
      </c>
      <c r="C9" s="584"/>
      <c r="D9" s="585"/>
    </row>
    <row r="10" spans="1:4">
      <c r="A10" s="338" t="s">
        <v>314</v>
      </c>
      <c r="B10" s="582">
        <v>2020</v>
      </c>
      <c r="C10" s="536"/>
      <c r="D10" s="537"/>
    </row>
    <row r="11" spans="1:4">
      <c r="A11" s="511" t="s">
        <v>202</v>
      </c>
      <c r="B11" s="514" t="s">
        <v>539</v>
      </c>
      <c r="C11" s="515"/>
      <c r="D11" s="516"/>
    </row>
    <row r="12" spans="1:4">
      <c r="A12" s="578"/>
      <c r="B12" s="517"/>
      <c r="C12" s="518"/>
      <c r="D12" s="519"/>
    </row>
    <row r="13" spans="1:4" ht="29.25" customHeight="1">
      <c r="A13" s="513"/>
      <c r="B13" s="520"/>
      <c r="C13" s="521"/>
      <c r="D13" s="522"/>
    </row>
    <row r="16" spans="1:4" ht="71.25">
      <c r="B16" s="199" t="s">
        <v>1557</v>
      </c>
      <c r="C16" s="432" t="s">
        <v>1556</v>
      </c>
      <c r="D16" s="440" t="s">
        <v>927</v>
      </c>
    </row>
    <row r="17" spans="1:4">
      <c r="A17" s="313" t="s">
        <v>216</v>
      </c>
      <c r="B17" s="313">
        <v>37</v>
      </c>
      <c r="C17" s="319">
        <v>2096</v>
      </c>
      <c r="D17">
        <f>RANK(C17,$C$17:$C$111,1)</f>
        <v>29</v>
      </c>
    </row>
    <row r="18" spans="1:4">
      <c r="A18" s="313" t="s">
        <v>217</v>
      </c>
      <c r="B18" s="313">
        <v>15</v>
      </c>
      <c r="C18" s="319">
        <v>3345</v>
      </c>
      <c r="D18">
        <f t="shared" ref="D18:D81" si="0">RANK(C18,$C$17:$C$111,1)</f>
        <v>62</v>
      </c>
    </row>
    <row r="19" spans="1:4">
      <c r="A19" s="313" t="s">
        <v>218</v>
      </c>
      <c r="B19" s="313">
        <v>3</v>
      </c>
      <c r="C19" s="319">
        <v>5377</v>
      </c>
      <c r="D19">
        <f t="shared" si="0"/>
        <v>79</v>
      </c>
    </row>
    <row r="20" spans="1:4">
      <c r="A20" s="313" t="s">
        <v>219</v>
      </c>
      <c r="B20" s="313">
        <v>2</v>
      </c>
      <c r="C20" s="319">
        <v>7612</v>
      </c>
      <c r="D20">
        <f t="shared" si="0"/>
        <v>86</v>
      </c>
    </row>
    <row r="21" spans="1:4">
      <c r="A21" s="313" t="s">
        <v>220</v>
      </c>
      <c r="B21" s="313">
        <v>97</v>
      </c>
      <c r="C21" s="319">
        <v>1389</v>
      </c>
      <c r="D21">
        <f t="shared" si="0"/>
        <v>9</v>
      </c>
    </row>
    <row r="22" spans="1:4">
      <c r="A22" s="313" t="s">
        <v>221</v>
      </c>
      <c r="B22" s="313">
        <v>57</v>
      </c>
      <c r="C22" s="319">
        <v>1914</v>
      </c>
      <c r="D22">
        <f t="shared" si="0"/>
        <v>21</v>
      </c>
    </row>
    <row r="23" spans="1:4">
      <c r="A23" s="313" t="s">
        <v>223</v>
      </c>
      <c r="B23" s="313">
        <v>15</v>
      </c>
      <c r="C23" s="319">
        <v>2656</v>
      </c>
      <c r="D23">
        <f t="shared" si="0"/>
        <v>46</v>
      </c>
    </row>
    <row r="24" spans="1:4">
      <c r="A24" s="313" t="s">
        <v>224</v>
      </c>
      <c r="B24" s="313">
        <v>2</v>
      </c>
      <c r="C24" s="319">
        <v>7424</v>
      </c>
      <c r="D24">
        <f t="shared" si="0"/>
        <v>85</v>
      </c>
    </row>
    <row r="25" spans="1:4">
      <c r="A25" s="313" t="s">
        <v>225</v>
      </c>
      <c r="B25" s="313">
        <v>12</v>
      </c>
      <c r="C25" s="319">
        <v>2315</v>
      </c>
      <c r="D25">
        <f t="shared" si="0"/>
        <v>36</v>
      </c>
    </row>
    <row r="26" spans="1:4">
      <c r="A26" s="313" t="s">
        <v>226</v>
      </c>
      <c r="B26" s="313">
        <v>19</v>
      </c>
      <c r="C26" s="319">
        <v>2969</v>
      </c>
      <c r="D26">
        <f t="shared" si="0"/>
        <v>57</v>
      </c>
    </row>
    <row r="27" spans="1:4">
      <c r="A27" s="313" t="s">
        <v>227</v>
      </c>
      <c r="B27" s="313">
        <v>24</v>
      </c>
      <c r="C27" s="319">
        <v>1713</v>
      </c>
      <c r="D27">
        <f t="shared" si="0"/>
        <v>15</v>
      </c>
    </row>
    <row r="28" spans="1:4">
      <c r="A28" s="313" t="s">
        <v>228</v>
      </c>
      <c r="B28" s="313">
        <v>4</v>
      </c>
      <c r="C28" s="319">
        <v>4358</v>
      </c>
      <c r="D28">
        <f t="shared" si="0"/>
        <v>71</v>
      </c>
    </row>
    <row r="29" spans="1:4">
      <c r="A29" s="313" t="s">
        <v>229</v>
      </c>
      <c r="B29" s="313">
        <v>20</v>
      </c>
      <c r="C29" s="319">
        <v>1601</v>
      </c>
      <c r="D29">
        <f t="shared" si="0"/>
        <v>13</v>
      </c>
    </row>
    <row r="30" spans="1:4">
      <c r="A30" s="313" t="s">
        <v>230</v>
      </c>
      <c r="B30" s="313">
        <v>2</v>
      </c>
      <c r="C30" s="319">
        <v>3815</v>
      </c>
      <c r="D30">
        <f t="shared" si="0"/>
        <v>65</v>
      </c>
    </row>
    <row r="31" spans="1:4">
      <c r="A31" s="313" t="s">
        <v>231</v>
      </c>
      <c r="B31" s="313">
        <v>15</v>
      </c>
      <c r="C31" s="319">
        <v>2415</v>
      </c>
      <c r="D31">
        <f t="shared" si="0"/>
        <v>42</v>
      </c>
    </row>
    <row r="32" spans="1:4">
      <c r="A32" s="313" t="s">
        <v>232</v>
      </c>
      <c r="B32" s="313">
        <v>31</v>
      </c>
      <c r="C32" s="319">
        <v>1859</v>
      </c>
      <c r="D32">
        <f t="shared" si="0"/>
        <v>19</v>
      </c>
    </row>
    <row r="33" spans="1:4">
      <c r="A33" s="313" t="s">
        <v>233</v>
      </c>
      <c r="B33" s="313" t="s">
        <v>480</v>
      </c>
      <c r="C33" s="319" t="s">
        <v>480</v>
      </c>
      <c r="D33" t="e">
        <f t="shared" si="0"/>
        <v>#VALUE!</v>
      </c>
    </row>
    <row r="34" spans="1:4">
      <c r="A34" s="313" t="s">
        <v>234</v>
      </c>
      <c r="B34" s="313">
        <v>42</v>
      </c>
      <c r="C34" s="319">
        <v>1467</v>
      </c>
      <c r="D34">
        <f t="shared" si="0"/>
        <v>10</v>
      </c>
    </row>
    <row r="35" spans="1:4">
      <c r="A35" s="313" t="s">
        <v>235</v>
      </c>
      <c r="B35" s="313">
        <v>668</v>
      </c>
      <c r="C35" s="319">
        <v>1039</v>
      </c>
      <c r="D35">
        <f t="shared" si="0"/>
        <v>7</v>
      </c>
    </row>
    <row r="36" spans="1:4">
      <c r="A36" s="313" t="s">
        <v>236</v>
      </c>
      <c r="B36" s="313">
        <v>4</v>
      </c>
      <c r="C36" s="319">
        <v>2900</v>
      </c>
      <c r="D36">
        <f t="shared" si="0"/>
        <v>53</v>
      </c>
    </row>
    <row r="37" spans="1:4">
      <c r="A37" s="313" t="s">
        <v>237</v>
      </c>
      <c r="B37" s="313">
        <v>8</v>
      </c>
      <c r="C37" s="319">
        <v>2605</v>
      </c>
      <c r="D37">
        <f t="shared" si="0"/>
        <v>45</v>
      </c>
    </row>
    <row r="38" spans="1:4">
      <c r="A38" s="313" t="s">
        <v>238</v>
      </c>
      <c r="B38" s="313">
        <v>17</v>
      </c>
      <c r="C38" s="319">
        <v>3199</v>
      </c>
      <c r="D38">
        <f t="shared" si="0"/>
        <v>60</v>
      </c>
    </row>
    <row r="39" spans="1:4">
      <c r="A39" s="313" t="s">
        <v>239</v>
      </c>
      <c r="B39" s="313">
        <v>13</v>
      </c>
      <c r="C39" s="319">
        <v>2823</v>
      </c>
      <c r="D39">
        <f t="shared" si="0"/>
        <v>51</v>
      </c>
    </row>
    <row r="40" spans="1:4">
      <c r="A40" s="313" t="s">
        <v>240</v>
      </c>
      <c r="B40" s="313">
        <v>13</v>
      </c>
      <c r="C40" s="319">
        <v>3202</v>
      </c>
      <c r="D40">
        <f t="shared" si="0"/>
        <v>61</v>
      </c>
    </row>
    <row r="41" spans="1:4">
      <c r="A41" s="313" t="s">
        <v>241</v>
      </c>
      <c r="B41" s="313">
        <v>8</v>
      </c>
      <c r="C41" s="319">
        <v>2348</v>
      </c>
      <c r="D41">
        <f t="shared" si="0"/>
        <v>39</v>
      </c>
    </row>
    <row r="42" spans="1:4">
      <c r="A42" s="313" t="s">
        <v>242</v>
      </c>
      <c r="B42" s="313">
        <v>23</v>
      </c>
      <c r="C42" s="319">
        <v>1847</v>
      </c>
      <c r="D42">
        <f t="shared" si="0"/>
        <v>18</v>
      </c>
    </row>
    <row r="43" spans="1:4">
      <c r="A43" s="313" t="s">
        <v>243</v>
      </c>
      <c r="B43" s="313">
        <v>19</v>
      </c>
      <c r="C43" s="319">
        <v>2587</v>
      </c>
      <c r="D43">
        <f t="shared" si="0"/>
        <v>44</v>
      </c>
    </row>
    <row r="44" spans="1:4">
      <c r="A44" s="313" t="s">
        <v>244</v>
      </c>
      <c r="B44" s="313">
        <v>11</v>
      </c>
      <c r="C44" s="319">
        <v>2685</v>
      </c>
      <c r="D44">
        <f t="shared" si="0"/>
        <v>47</v>
      </c>
    </row>
    <row r="45" spans="1:4">
      <c r="A45" s="313" t="s">
        <v>245</v>
      </c>
      <c r="B45" s="313">
        <v>5</v>
      </c>
      <c r="C45" s="319">
        <v>4713</v>
      </c>
      <c r="D45">
        <f t="shared" si="0"/>
        <v>74</v>
      </c>
    </row>
    <row r="46" spans="1:4">
      <c r="A46" s="313" t="s">
        <v>246</v>
      </c>
      <c r="B46" s="313">
        <v>37</v>
      </c>
      <c r="C46" s="319">
        <v>1880</v>
      </c>
      <c r="D46">
        <f t="shared" si="0"/>
        <v>20</v>
      </c>
    </row>
    <row r="47" spans="1:4">
      <c r="A47" s="313" t="s">
        <v>247</v>
      </c>
      <c r="B47" s="313" t="s">
        <v>480</v>
      </c>
      <c r="C47" s="319" t="s">
        <v>480</v>
      </c>
      <c r="D47" t="e">
        <f t="shared" si="0"/>
        <v>#VALUE!</v>
      </c>
    </row>
    <row r="48" spans="1:4">
      <c r="A48" s="313" t="s">
        <v>248</v>
      </c>
      <c r="B48" s="313">
        <v>38</v>
      </c>
      <c r="C48" s="319">
        <v>1713</v>
      </c>
      <c r="D48">
        <f t="shared" si="0"/>
        <v>15</v>
      </c>
    </row>
    <row r="49" spans="1:4">
      <c r="A49" s="313" t="s">
        <v>249</v>
      </c>
      <c r="B49" s="313">
        <v>406</v>
      </c>
      <c r="C49" s="319">
        <v>915</v>
      </c>
      <c r="D49">
        <f t="shared" si="0"/>
        <v>6</v>
      </c>
    </row>
    <row r="50" spans="1:4">
      <c r="A50" s="313" t="s">
        <v>250</v>
      </c>
      <c r="B50" s="313">
        <v>1</v>
      </c>
      <c r="C50" s="319">
        <v>6493</v>
      </c>
      <c r="D50">
        <f t="shared" si="0"/>
        <v>83</v>
      </c>
    </row>
    <row r="51" spans="1:4">
      <c r="A51" s="313" t="s">
        <v>251</v>
      </c>
      <c r="B51" s="313">
        <v>2</v>
      </c>
      <c r="C51" s="319">
        <v>12418</v>
      </c>
      <c r="D51">
        <f t="shared" si="0"/>
        <v>88</v>
      </c>
    </row>
    <row r="52" spans="1:4">
      <c r="A52" s="313" t="s">
        <v>252</v>
      </c>
      <c r="B52" s="313">
        <v>13</v>
      </c>
      <c r="C52" s="319">
        <v>1968</v>
      </c>
      <c r="D52">
        <f t="shared" si="0"/>
        <v>23</v>
      </c>
    </row>
    <row r="53" spans="1:4">
      <c r="A53" s="313" t="s">
        <v>253</v>
      </c>
      <c r="B53" s="313">
        <v>16</v>
      </c>
      <c r="C53" s="319">
        <v>3548</v>
      </c>
      <c r="D53">
        <f t="shared" si="0"/>
        <v>63</v>
      </c>
    </row>
    <row r="54" spans="1:4">
      <c r="A54" s="313" t="s">
        <v>254</v>
      </c>
      <c r="B54" s="313">
        <v>4</v>
      </c>
      <c r="C54" s="319">
        <v>4251</v>
      </c>
      <c r="D54">
        <f t="shared" si="0"/>
        <v>70</v>
      </c>
    </row>
    <row r="55" spans="1:4">
      <c r="A55" s="313" t="s">
        <v>255</v>
      </c>
      <c r="B55" s="313">
        <v>6</v>
      </c>
      <c r="C55" s="319">
        <v>4679</v>
      </c>
      <c r="D55">
        <f t="shared" si="0"/>
        <v>73</v>
      </c>
    </row>
    <row r="56" spans="1:4">
      <c r="A56" s="313" t="s">
        <v>256</v>
      </c>
      <c r="B56" s="313">
        <v>21</v>
      </c>
      <c r="C56" s="319">
        <v>1526</v>
      </c>
      <c r="D56">
        <f t="shared" si="0"/>
        <v>12</v>
      </c>
    </row>
    <row r="57" spans="1:4">
      <c r="A57" s="313" t="s">
        <v>257</v>
      </c>
      <c r="B57" s="313">
        <v>5</v>
      </c>
      <c r="C57" s="319">
        <v>5077</v>
      </c>
      <c r="D57">
        <f t="shared" si="0"/>
        <v>76</v>
      </c>
    </row>
    <row r="58" spans="1:4">
      <c r="A58" s="313" t="s">
        <v>258</v>
      </c>
      <c r="B58" s="313">
        <v>2</v>
      </c>
      <c r="C58" s="319">
        <v>4146</v>
      </c>
      <c r="D58">
        <f t="shared" si="0"/>
        <v>69</v>
      </c>
    </row>
    <row r="59" spans="1:4">
      <c r="A59" s="313" t="s">
        <v>259</v>
      </c>
      <c r="B59" s="313">
        <v>4</v>
      </c>
      <c r="C59" s="319">
        <v>4648</v>
      </c>
      <c r="D59">
        <f t="shared" si="0"/>
        <v>72</v>
      </c>
    </row>
    <row r="60" spans="1:4">
      <c r="A60" s="313" t="s">
        <v>260</v>
      </c>
      <c r="B60" s="313">
        <v>2</v>
      </c>
      <c r="C60" s="319">
        <v>5932</v>
      </c>
      <c r="D60">
        <f t="shared" si="0"/>
        <v>80</v>
      </c>
    </row>
    <row r="61" spans="1:4">
      <c r="A61" s="313" t="s">
        <v>261</v>
      </c>
      <c r="B61" s="313">
        <v>24</v>
      </c>
      <c r="C61" s="319">
        <v>2304</v>
      </c>
      <c r="D61">
        <f t="shared" si="0"/>
        <v>35</v>
      </c>
    </row>
    <row r="62" spans="1:4">
      <c r="A62" s="313" t="s">
        <v>262</v>
      </c>
      <c r="B62" s="313">
        <v>6</v>
      </c>
      <c r="C62" s="319">
        <v>2975</v>
      </c>
      <c r="D62">
        <f t="shared" si="0"/>
        <v>58</v>
      </c>
    </row>
    <row r="63" spans="1:4">
      <c r="A63" s="313" t="s">
        <v>263</v>
      </c>
      <c r="B63" s="313">
        <v>534</v>
      </c>
      <c r="C63" s="319">
        <v>891</v>
      </c>
      <c r="D63">
        <f t="shared" si="0"/>
        <v>5</v>
      </c>
    </row>
    <row r="64" spans="1:4">
      <c r="A64" s="313" t="s">
        <v>264</v>
      </c>
      <c r="B64" s="313" t="s">
        <v>480</v>
      </c>
      <c r="C64" s="319" t="s">
        <v>480</v>
      </c>
      <c r="D64" t="e">
        <f t="shared" si="0"/>
        <v>#VALUE!</v>
      </c>
    </row>
    <row r="65" spans="1:4">
      <c r="A65" s="313" t="s">
        <v>265</v>
      </c>
      <c r="B65" s="313">
        <v>2</v>
      </c>
      <c r="C65" s="319">
        <v>12726</v>
      </c>
      <c r="D65">
        <f t="shared" si="0"/>
        <v>89</v>
      </c>
    </row>
    <row r="66" spans="1:4">
      <c r="A66" s="313" t="s">
        <v>266</v>
      </c>
      <c r="B66" s="313">
        <v>19</v>
      </c>
      <c r="C66" s="319">
        <v>2339</v>
      </c>
      <c r="D66">
        <f t="shared" si="0"/>
        <v>38</v>
      </c>
    </row>
    <row r="67" spans="1:4">
      <c r="A67" s="313" t="s">
        <v>267</v>
      </c>
      <c r="B67" s="313">
        <v>2</v>
      </c>
      <c r="C67" s="319">
        <v>6182</v>
      </c>
      <c r="D67">
        <f t="shared" si="0"/>
        <v>81</v>
      </c>
    </row>
    <row r="68" spans="1:4">
      <c r="A68" s="313" t="s">
        <v>268</v>
      </c>
      <c r="B68" s="313">
        <v>16</v>
      </c>
      <c r="C68" s="319">
        <v>2159</v>
      </c>
      <c r="D68">
        <f t="shared" si="0"/>
        <v>31</v>
      </c>
    </row>
    <row r="69" spans="1:4">
      <c r="A69" s="313" t="s">
        <v>269</v>
      </c>
      <c r="B69" s="313">
        <v>27</v>
      </c>
      <c r="C69" s="319">
        <v>2034</v>
      </c>
      <c r="D69">
        <f t="shared" si="0"/>
        <v>26</v>
      </c>
    </row>
    <row r="70" spans="1:4">
      <c r="A70" s="313" t="s">
        <v>270</v>
      </c>
      <c r="B70" s="313">
        <v>27</v>
      </c>
      <c r="C70" s="319">
        <v>2008</v>
      </c>
      <c r="D70">
        <f t="shared" si="0"/>
        <v>24</v>
      </c>
    </row>
    <row r="71" spans="1:4">
      <c r="A71" s="313" t="s">
        <v>271</v>
      </c>
      <c r="B71" s="313">
        <v>10</v>
      </c>
      <c r="C71" s="319">
        <v>2570</v>
      </c>
      <c r="D71">
        <f t="shared" si="0"/>
        <v>43</v>
      </c>
    </row>
    <row r="72" spans="1:4">
      <c r="A72" s="313" t="s">
        <v>272</v>
      </c>
      <c r="B72" s="313">
        <v>4</v>
      </c>
      <c r="C72" s="319">
        <v>6207</v>
      </c>
      <c r="D72">
        <f t="shared" si="0"/>
        <v>82</v>
      </c>
    </row>
    <row r="73" spans="1:4">
      <c r="A73" s="313" t="s">
        <v>273</v>
      </c>
      <c r="B73" s="313">
        <v>133</v>
      </c>
      <c r="C73" s="319">
        <v>740</v>
      </c>
      <c r="D73">
        <f t="shared" si="0"/>
        <v>3</v>
      </c>
    </row>
    <row r="74" spans="1:4">
      <c r="A74" s="313" t="s">
        <v>274</v>
      </c>
      <c r="B74" s="313">
        <v>12</v>
      </c>
      <c r="C74" s="319">
        <v>2410</v>
      </c>
      <c r="D74">
        <f t="shared" si="0"/>
        <v>41</v>
      </c>
    </row>
    <row r="75" spans="1:4">
      <c r="A75" s="313" t="s">
        <v>275</v>
      </c>
      <c r="B75" s="313">
        <v>4</v>
      </c>
      <c r="C75" s="319">
        <v>8754</v>
      </c>
      <c r="D75">
        <f t="shared" si="0"/>
        <v>87</v>
      </c>
    </row>
    <row r="76" spans="1:4">
      <c r="A76" s="313" t="s">
        <v>276</v>
      </c>
      <c r="B76" s="313">
        <v>52</v>
      </c>
      <c r="C76" s="319">
        <v>1915</v>
      </c>
      <c r="D76">
        <f t="shared" si="0"/>
        <v>22</v>
      </c>
    </row>
    <row r="77" spans="1:4">
      <c r="A77" s="313" t="s">
        <v>277</v>
      </c>
      <c r="B77" s="313">
        <v>6</v>
      </c>
      <c r="C77" s="319">
        <v>2089</v>
      </c>
      <c r="D77">
        <f t="shared" si="0"/>
        <v>28</v>
      </c>
    </row>
    <row r="78" spans="1:4">
      <c r="A78" s="313" t="s">
        <v>278</v>
      </c>
      <c r="B78" s="313">
        <v>9</v>
      </c>
      <c r="C78" s="319">
        <v>5242</v>
      </c>
      <c r="D78">
        <f t="shared" si="0"/>
        <v>77</v>
      </c>
    </row>
    <row r="79" spans="1:4">
      <c r="A79" s="313" t="s">
        <v>279</v>
      </c>
      <c r="B79" s="313">
        <v>90</v>
      </c>
      <c r="C79" s="319">
        <v>2381</v>
      </c>
      <c r="D79">
        <f t="shared" si="0"/>
        <v>40</v>
      </c>
    </row>
    <row r="80" spans="1:4">
      <c r="A80" s="313" t="s">
        <v>280</v>
      </c>
      <c r="B80" s="313" t="s">
        <v>480</v>
      </c>
      <c r="C80" s="319" t="s">
        <v>480</v>
      </c>
      <c r="D80" s="44" t="s">
        <v>480</v>
      </c>
    </row>
    <row r="81" spans="1:4">
      <c r="A81" s="313" t="s">
        <v>281</v>
      </c>
      <c r="B81" s="313">
        <v>4</v>
      </c>
      <c r="C81" s="319">
        <v>5358</v>
      </c>
      <c r="D81">
        <f t="shared" si="0"/>
        <v>78</v>
      </c>
    </row>
    <row r="82" spans="1:4">
      <c r="A82" s="313" t="s">
        <v>282</v>
      </c>
      <c r="B82" s="313">
        <v>15</v>
      </c>
      <c r="C82" s="319">
        <v>2009</v>
      </c>
      <c r="D82">
        <f t="shared" ref="D82:D111" si="1">RANK(C82,$C$17:$C$111,1)</f>
        <v>25</v>
      </c>
    </row>
    <row r="83" spans="1:4">
      <c r="A83" s="313" t="s">
        <v>283</v>
      </c>
      <c r="B83" s="313">
        <v>11</v>
      </c>
      <c r="C83" s="319">
        <v>2051</v>
      </c>
      <c r="D83">
        <f t="shared" si="1"/>
        <v>27</v>
      </c>
    </row>
    <row r="84" spans="1:4">
      <c r="A84" s="313" t="s">
        <v>284</v>
      </c>
      <c r="B84" s="313">
        <v>2</v>
      </c>
      <c r="C84" s="319">
        <v>4050</v>
      </c>
      <c r="D84">
        <f t="shared" si="1"/>
        <v>67</v>
      </c>
    </row>
    <row r="85" spans="1:4">
      <c r="A85" s="313" t="s">
        <v>285</v>
      </c>
      <c r="B85" s="313">
        <v>3</v>
      </c>
      <c r="C85" s="319">
        <v>1687</v>
      </c>
      <c r="D85">
        <f t="shared" si="1"/>
        <v>14</v>
      </c>
    </row>
    <row r="86" spans="1:4">
      <c r="A86" s="313" t="s">
        <v>286</v>
      </c>
      <c r="B86" s="313">
        <v>8</v>
      </c>
      <c r="C86" s="319">
        <v>2104</v>
      </c>
      <c r="D86">
        <f t="shared" si="1"/>
        <v>30</v>
      </c>
    </row>
    <row r="87" spans="1:4">
      <c r="A87" s="313" t="s">
        <v>287</v>
      </c>
      <c r="B87" s="313">
        <v>54</v>
      </c>
      <c r="C87" s="319">
        <v>1499</v>
      </c>
      <c r="D87">
        <f t="shared" si="1"/>
        <v>11</v>
      </c>
    </row>
    <row r="88" spans="1:4">
      <c r="A88" s="313" t="s">
        <v>288</v>
      </c>
      <c r="B88" s="313">
        <v>11</v>
      </c>
      <c r="C88" s="319">
        <v>3040</v>
      </c>
      <c r="D88">
        <f t="shared" si="1"/>
        <v>59</v>
      </c>
    </row>
    <row r="89" spans="1:4">
      <c r="A89" s="313" t="s">
        <v>289</v>
      </c>
      <c r="B89" s="313">
        <v>19</v>
      </c>
      <c r="C89" s="319">
        <v>2834</v>
      </c>
      <c r="D89">
        <f t="shared" si="1"/>
        <v>52</v>
      </c>
    </row>
    <row r="90" spans="1:4">
      <c r="A90" s="313" t="s">
        <v>290</v>
      </c>
      <c r="B90" s="313">
        <v>26</v>
      </c>
      <c r="C90" s="319">
        <v>2780</v>
      </c>
      <c r="D90">
        <f t="shared" si="1"/>
        <v>50</v>
      </c>
    </row>
    <row r="91" spans="1:4">
      <c r="A91" s="313" t="s">
        <v>291</v>
      </c>
      <c r="B91" s="313">
        <v>146</v>
      </c>
      <c r="C91" s="319">
        <v>2324</v>
      </c>
      <c r="D91">
        <f t="shared" si="1"/>
        <v>37</v>
      </c>
    </row>
    <row r="92" spans="1:4">
      <c r="A92" s="313" t="s">
        <v>292</v>
      </c>
      <c r="B92" s="313">
        <v>8</v>
      </c>
      <c r="C92" s="319">
        <v>2761</v>
      </c>
      <c r="D92">
        <f t="shared" si="1"/>
        <v>48</v>
      </c>
    </row>
    <row r="93" spans="1:4">
      <c r="A93" s="313" t="s">
        <v>293</v>
      </c>
      <c r="B93" s="313">
        <v>3</v>
      </c>
      <c r="C93" s="319">
        <v>5059</v>
      </c>
      <c r="D93">
        <f t="shared" si="1"/>
        <v>75</v>
      </c>
    </row>
    <row r="94" spans="1:4">
      <c r="A94" s="313" t="s">
        <v>294</v>
      </c>
      <c r="B94" s="313">
        <v>34</v>
      </c>
      <c r="C94" s="319">
        <v>2919</v>
      </c>
      <c r="D94">
        <f t="shared" si="1"/>
        <v>54</v>
      </c>
    </row>
    <row r="95" spans="1:4">
      <c r="A95" s="313" t="s">
        <v>295</v>
      </c>
      <c r="B95" s="313">
        <v>822</v>
      </c>
      <c r="C95" s="319">
        <v>1139</v>
      </c>
      <c r="D95">
        <f t="shared" si="1"/>
        <v>8</v>
      </c>
    </row>
    <row r="96" spans="1:4">
      <c r="A96" s="313" t="s">
        <v>296</v>
      </c>
      <c r="B96" s="313">
        <v>9</v>
      </c>
      <c r="C96" s="319">
        <v>2254</v>
      </c>
      <c r="D96">
        <f t="shared" si="1"/>
        <v>34</v>
      </c>
    </row>
    <row r="97" spans="1:4">
      <c r="A97" s="313" t="s">
        <v>297</v>
      </c>
      <c r="B97" s="313">
        <v>1</v>
      </c>
      <c r="C97" s="319">
        <v>13859</v>
      </c>
      <c r="D97">
        <f t="shared" si="1"/>
        <v>90</v>
      </c>
    </row>
    <row r="98" spans="1:4">
      <c r="A98" s="313" t="s">
        <v>298</v>
      </c>
      <c r="B98" s="313">
        <v>197</v>
      </c>
      <c r="C98" s="319">
        <v>806</v>
      </c>
      <c r="D98">
        <f t="shared" si="1"/>
        <v>4</v>
      </c>
    </row>
    <row r="99" spans="1:4">
      <c r="A99" s="313" t="s">
        <v>299</v>
      </c>
      <c r="B99" s="313">
        <v>87</v>
      </c>
      <c r="C99" s="319">
        <v>2248</v>
      </c>
      <c r="D99">
        <f t="shared" si="1"/>
        <v>33</v>
      </c>
    </row>
    <row r="100" spans="1:4">
      <c r="A100" s="313" t="s">
        <v>300</v>
      </c>
      <c r="B100" s="313">
        <v>17</v>
      </c>
      <c r="C100" s="319">
        <v>3642</v>
      </c>
      <c r="D100">
        <f t="shared" si="1"/>
        <v>64</v>
      </c>
    </row>
    <row r="101" spans="1:4">
      <c r="A101" s="313" t="s">
        <v>301</v>
      </c>
      <c r="B101" s="313">
        <v>3</v>
      </c>
      <c r="C101" s="319">
        <v>3818</v>
      </c>
      <c r="D101">
        <f t="shared" si="1"/>
        <v>66</v>
      </c>
    </row>
    <row r="102" spans="1:4">
      <c r="A102" s="313" t="s">
        <v>302</v>
      </c>
      <c r="B102" s="313">
        <v>6</v>
      </c>
      <c r="C102" s="319">
        <v>2959</v>
      </c>
      <c r="D102">
        <f t="shared" si="1"/>
        <v>55</v>
      </c>
    </row>
    <row r="103" spans="1:4">
      <c r="A103" s="313" t="s">
        <v>303</v>
      </c>
      <c r="B103" s="313">
        <v>3</v>
      </c>
      <c r="C103" s="319">
        <v>6729</v>
      </c>
      <c r="D103">
        <f t="shared" si="1"/>
        <v>84</v>
      </c>
    </row>
    <row r="104" spans="1:4">
      <c r="A104" s="313" t="s">
        <v>304</v>
      </c>
      <c r="B104" s="313" t="s">
        <v>480</v>
      </c>
      <c r="C104" s="319" t="s">
        <v>480</v>
      </c>
      <c r="D104" s="44" t="s">
        <v>480</v>
      </c>
    </row>
    <row r="105" spans="1:4">
      <c r="A105" s="313" t="s">
        <v>305</v>
      </c>
      <c r="B105" s="313">
        <v>19</v>
      </c>
      <c r="C105" s="319">
        <v>2190</v>
      </c>
      <c r="D105">
        <f t="shared" si="1"/>
        <v>32</v>
      </c>
    </row>
    <row r="106" spans="1:4">
      <c r="A106" s="313" t="s">
        <v>306</v>
      </c>
      <c r="B106" s="313">
        <v>257</v>
      </c>
      <c r="C106" s="319">
        <v>507</v>
      </c>
      <c r="D106">
        <f t="shared" si="1"/>
        <v>1</v>
      </c>
    </row>
    <row r="107" spans="1:4">
      <c r="A107" s="313" t="s">
        <v>307</v>
      </c>
      <c r="B107" s="313">
        <v>4</v>
      </c>
      <c r="C107" s="319">
        <v>4131</v>
      </c>
      <c r="D107">
        <f t="shared" si="1"/>
        <v>68</v>
      </c>
    </row>
    <row r="108" spans="1:4">
      <c r="A108" s="313" t="s">
        <v>308</v>
      </c>
      <c r="B108" s="313">
        <v>19</v>
      </c>
      <c r="C108" s="319">
        <v>1754</v>
      </c>
      <c r="D108">
        <f t="shared" si="1"/>
        <v>17</v>
      </c>
    </row>
    <row r="109" spans="1:4">
      <c r="A109" s="313" t="s">
        <v>309</v>
      </c>
      <c r="B109" s="313">
        <v>10</v>
      </c>
      <c r="C109" s="319">
        <v>2771</v>
      </c>
      <c r="D109">
        <f t="shared" si="1"/>
        <v>49</v>
      </c>
    </row>
    <row r="110" spans="1:4">
      <c r="A110" s="313" t="s">
        <v>310</v>
      </c>
      <c r="B110" s="313">
        <v>342</v>
      </c>
      <c r="C110" s="319">
        <v>717</v>
      </c>
      <c r="D110">
        <f t="shared" si="1"/>
        <v>2</v>
      </c>
    </row>
    <row r="111" spans="1:4">
      <c r="A111" s="313" t="s">
        <v>311</v>
      </c>
      <c r="B111" s="313">
        <v>50</v>
      </c>
      <c r="C111" s="319">
        <v>2963</v>
      </c>
      <c r="D111">
        <f t="shared" si="1"/>
        <v>56</v>
      </c>
    </row>
    <row r="113" spans="1:3">
      <c r="A113" t="s">
        <v>3</v>
      </c>
      <c r="B113" s="200">
        <f>AVERAGE(B17:B111)</f>
        <v>54.555555555555557</v>
      </c>
      <c r="C113" s="184">
        <f>AVERAGE(C17:C111)</f>
        <v>3359.5</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96345E23-BB38-4F71-862C-68361F6D19D4}"/>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59D6-8578-4A7F-8C6F-EB25C107482E}">
  <sheetPr>
    <tabColor rgb="FFFF0000"/>
  </sheetPr>
  <dimension ref="A1:D113"/>
  <sheetViews>
    <sheetView topLeftCell="A2" workbookViewId="0">
      <selection activeCell="C35" sqref="C35"/>
    </sheetView>
  </sheetViews>
  <sheetFormatPr defaultRowHeight="12.75"/>
  <cols>
    <col min="2" max="2" width="36.42578125" customWidth="1"/>
  </cols>
  <sheetData>
    <row r="1" spans="1:4" ht="38.25">
      <c r="A1" s="168" t="s">
        <v>189</v>
      </c>
      <c r="B1" s="568" t="s">
        <v>481</v>
      </c>
      <c r="C1" s="569"/>
      <c r="D1" s="570"/>
    </row>
    <row r="2" spans="1:4" ht="25.5">
      <c r="A2" s="168" t="s">
        <v>194</v>
      </c>
      <c r="B2" s="538" t="s">
        <v>1189</v>
      </c>
      <c r="C2" s="566"/>
      <c r="D2" s="567"/>
    </row>
    <row r="3" spans="1:4">
      <c r="A3" s="579" t="s">
        <v>196</v>
      </c>
      <c r="B3" s="514" t="s">
        <v>1190</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199</v>
      </c>
      <c r="C8" s="590"/>
      <c r="D8" s="591"/>
    </row>
    <row r="9" spans="1:4" ht="25.5">
      <c r="A9" s="323" t="s">
        <v>200</v>
      </c>
      <c r="B9" s="606" t="s">
        <v>1188</v>
      </c>
      <c r="C9" s="607"/>
      <c r="D9" s="608"/>
    </row>
    <row r="10" spans="1:4">
      <c r="A10" s="338" t="s">
        <v>314</v>
      </c>
      <c r="B10" s="582">
        <v>2021</v>
      </c>
      <c r="C10" s="536"/>
      <c r="D10" s="537"/>
    </row>
    <row r="11" spans="1:4">
      <c r="A11" s="511" t="s">
        <v>202</v>
      </c>
      <c r="B11" s="514" t="s">
        <v>1191</v>
      </c>
      <c r="C11" s="515"/>
      <c r="D11" s="516"/>
    </row>
    <row r="12" spans="1:4">
      <c r="A12" s="578"/>
      <c r="B12" s="517"/>
      <c r="C12" s="518"/>
      <c r="D12" s="519"/>
    </row>
    <row r="13" spans="1:4">
      <c r="A13" s="513"/>
      <c r="B13" s="520"/>
      <c r="C13" s="521"/>
      <c r="D13" s="522"/>
    </row>
    <row r="16" spans="1:4" ht="28.5">
      <c r="B16" s="432" t="s">
        <v>1192</v>
      </c>
      <c r="C16" s="440" t="s">
        <v>927</v>
      </c>
    </row>
    <row r="17" spans="1:3">
      <c r="A17" s="209" t="s">
        <v>216</v>
      </c>
      <c r="B17" s="209">
        <v>19.399999999999999</v>
      </c>
      <c r="C17">
        <f>RANK(B17,$B$17:$B$111,1)</f>
        <v>30</v>
      </c>
    </row>
    <row r="18" spans="1:3">
      <c r="A18" s="209" t="s">
        <v>217</v>
      </c>
      <c r="B18" s="209">
        <v>19.2</v>
      </c>
      <c r="C18">
        <f t="shared" ref="C18:C81" si="0">RANK(B18,$B$17:$B$111,1)</f>
        <v>27</v>
      </c>
    </row>
    <row r="19" spans="1:3">
      <c r="A19" s="209" t="s">
        <v>218</v>
      </c>
      <c r="B19" s="209">
        <v>21.1</v>
      </c>
      <c r="C19">
        <f t="shared" si="0"/>
        <v>85</v>
      </c>
    </row>
    <row r="20" spans="1:3">
      <c r="A20" s="209" t="s">
        <v>219</v>
      </c>
      <c r="B20" s="209">
        <v>19.7</v>
      </c>
      <c r="C20">
        <f t="shared" si="0"/>
        <v>41</v>
      </c>
    </row>
    <row r="21" spans="1:3">
      <c r="A21" s="209" t="s">
        <v>220</v>
      </c>
      <c r="B21" s="209">
        <v>18.5</v>
      </c>
      <c r="C21">
        <f t="shared" si="0"/>
        <v>17</v>
      </c>
    </row>
    <row r="22" spans="1:3">
      <c r="A22" s="209" t="s">
        <v>221</v>
      </c>
      <c r="B22" s="209">
        <v>18.7</v>
      </c>
      <c r="C22">
        <f t="shared" si="0"/>
        <v>19</v>
      </c>
    </row>
    <row r="23" spans="1:3">
      <c r="A23" s="209" t="s">
        <v>223</v>
      </c>
      <c r="B23" s="209">
        <v>21.3</v>
      </c>
      <c r="C23">
        <f t="shared" si="0"/>
        <v>87</v>
      </c>
    </row>
    <row r="24" spans="1:3">
      <c r="A24" s="209" t="s">
        <v>224</v>
      </c>
      <c r="B24" s="209">
        <v>20</v>
      </c>
      <c r="C24">
        <f t="shared" si="0"/>
        <v>50</v>
      </c>
    </row>
    <row r="25" spans="1:3">
      <c r="A25" s="209" t="s">
        <v>225</v>
      </c>
      <c r="B25" s="209">
        <v>19.600000000000001</v>
      </c>
      <c r="C25">
        <f t="shared" si="0"/>
        <v>33</v>
      </c>
    </row>
    <row r="26" spans="1:3">
      <c r="A26" s="209" t="s">
        <v>226</v>
      </c>
      <c r="B26" s="209">
        <v>20.3</v>
      </c>
      <c r="C26">
        <f t="shared" si="0"/>
        <v>61</v>
      </c>
    </row>
    <row r="27" spans="1:3">
      <c r="A27" s="209" t="s">
        <v>227</v>
      </c>
      <c r="B27" s="209">
        <v>18.3</v>
      </c>
      <c r="C27">
        <f t="shared" si="0"/>
        <v>13</v>
      </c>
    </row>
    <row r="28" spans="1:3">
      <c r="A28" s="209" t="s">
        <v>228</v>
      </c>
      <c r="B28" s="209">
        <v>20.2</v>
      </c>
      <c r="C28">
        <f t="shared" si="0"/>
        <v>58</v>
      </c>
    </row>
    <row r="29" spans="1:3">
      <c r="A29" s="209" t="s">
        <v>229</v>
      </c>
      <c r="B29" s="209">
        <v>20.6</v>
      </c>
      <c r="C29">
        <f t="shared" si="0"/>
        <v>72</v>
      </c>
    </row>
    <row r="30" spans="1:3">
      <c r="A30" s="209" t="s">
        <v>230</v>
      </c>
      <c r="B30" s="209">
        <v>21.6</v>
      </c>
      <c r="C30">
        <f t="shared" si="0"/>
        <v>93</v>
      </c>
    </row>
    <row r="31" spans="1:3">
      <c r="A31" s="209" t="s">
        <v>231</v>
      </c>
      <c r="B31" s="209">
        <v>21</v>
      </c>
      <c r="C31">
        <f t="shared" si="0"/>
        <v>83</v>
      </c>
    </row>
    <row r="32" spans="1:3">
      <c r="A32" s="209" t="s">
        <v>232</v>
      </c>
      <c r="B32" s="209">
        <v>19.100000000000001</v>
      </c>
      <c r="C32">
        <f t="shared" si="0"/>
        <v>24</v>
      </c>
    </row>
    <row r="33" spans="1:3">
      <c r="A33" s="209" t="s">
        <v>233</v>
      </c>
      <c r="B33" s="209">
        <v>19.899999999999999</v>
      </c>
      <c r="C33">
        <f t="shared" si="0"/>
        <v>46</v>
      </c>
    </row>
    <row r="34" spans="1:3">
      <c r="A34" s="209" t="s">
        <v>234</v>
      </c>
      <c r="B34" s="209">
        <v>19.7</v>
      </c>
      <c r="C34">
        <f t="shared" si="0"/>
        <v>41</v>
      </c>
    </row>
    <row r="35" spans="1:3">
      <c r="A35" s="209" t="s">
        <v>235</v>
      </c>
      <c r="B35" s="209">
        <v>17.5</v>
      </c>
      <c r="C35">
        <f t="shared" si="0"/>
        <v>4</v>
      </c>
    </row>
    <row r="36" spans="1:3">
      <c r="A36" s="209" t="s">
        <v>236</v>
      </c>
      <c r="B36" s="209">
        <v>20.3</v>
      </c>
      <c r="C36">
        <f t="shared" si="0"/>
        <v>61</v>
      </c>
    </row>
    <row r="37" spans="1:3">
      <c r="A37" s="209" t="s">
        <v>237</v>
      </c>
      <c r="B37" s="209">
        <v>20.2</v>
      </c>
      <c r="C37">
        <f t="shared" si="0"/>
        <v>58</v>
      </c>
    </row>
    <row r="38" spans="1:3">
      <c r="A38" s="209" t="s">
        <v>238</v>
      </c>
      <c r="B38" s="209">
        <v>18.899999999999999</v>
      </c>
      <c r="C38">
        <f t="shared" si="0"/>
        <v>21</v>
      </c>
    </row>
    <row r="39" spans="1:3">
      <c r="A39" s="209" t="s">
        <v>239</v>
      </c>
      <c r="B39" s="209">
        <v>19.8</v>
      </c>
      <c r="C39">
        <f t="shared" si="0"/>
        <v>43</v>
      </c>
    </row>
    <row r="40" spans="1:3">
      <c r="A40" s="209" t="s">
        <v>240</v>
      </c>
      <c r="B40" s="209">
        <v>18</v>
      </c>
      <c r="C40">
        <f t="shared" si="0"/>
        <v>10</v>
      </c>
    </row>
    <row r="41" spans="1:3">
      <c r="A41" s="209" t="s">
        <v>241</v>
      </c>
      <c r="B41" s="209">
        <v>21.3</v>
      </c>
      <c r="C41">
        <f t="shared" si="0"/>
        <v>87</v>
      </c>
    </row>
    <row r="42" spans="1:3">
      <c r="A42" s="209" t="s">
        <v>242</v>
      </c>
      <c r="B42" s="209">
        <v>19.2</v>
      </c>
      <c r="C42">
        <f t="shared" si="0"/>
        <v>27</v>
      </c>
    </row>
    <row r="43" spans="1:3">
      <c r="A43" s="209" t="s">
        <v>243</v>
      </c>
      <c r="B43" s="209">
        <v>19.600000000000001</v>
      </c>
      <c r="C43">
        <f t="shared" si="0"/>
        <v>33</v>
      </c>
    </row>
    <row r="44" spans="1:3">
      <c r="A44" s="209" t="s">
        <v>244</v>
      </c>
      <c r="B44" s="209">
        <v>19.600000000000001</v>
      </c>
      <c r="C44">
        <f t="shared" si="0"/>
        <v>33</v>
      </c>
    </row>
    <row r="45" spans="1:3">
      <c r="A45" s="209" t="s">
        <v>245</v>
      </c>
      <c r="B45" s="209">
        <v>20.7</v>
      </c>
      <c r="C45">
        <f t="shared" si="0"/>
        <v>79</v>
      </c>
    </row>
    <row r="46" spans="1:3">
      <c r="A46" s="209" t="s">
        <v>246</v>
      </c>
      <c r="B46" s="209">
        <v>20.100000000000001</v>
      </c>
      <c r="C46">
        <f t="shared" si="0"/>
        <v>54</v>
      </c>
    </row>
    <row r="47" spans="1:3">
      <c r="A47" s="209" t="s">
        <v>247</v>
      </c>
      <c r="B47" s="209">
        <v>20.9</v>
      </c>
      <c r="C47">
        <f t="shared" si="0"/>
        <v>82</v>
      </c>
    </row>
    <row r="48" spans="1:3">
      <c r="A48" s="209" t="s">
        <v>248</v>
      </c>
      <c r="B48" s="209">
        <v>19.899999999999999</v>
      </c>
      <c r="C48">
        <f t="shared" si="0"/>
        <v>46</v>
      </c>
    </row>
    <row r="49" spans="1:3">
      <c r="A49" s="209" t="s">
        <v>249</v>
      </c>
      <c r="B49" s="209">
        <v>16.899999999999999</v>
      </c>
      <c r="C49">
        <f t="shared" si="0"/>
        <v>3</v>
      </c>
    </row>
    <row r="50" spans="1:3">
      <c r="A50" s="209" t="s">
        <v>250</v>
      </c>
      <c r="B50" s="209">
        <v>22.8</v>
      </c>
      <c r="C50">
        <f t="shared" si="0"/>
        <v>95</v>
      </c>
    </row>
    <row r="51" spans="1:3">
      <c r="A51" s="209" t="s">
        <v>251</v>
      </c>
      <c r="B51" s="209">
        <v>19.8</v>
      </c>
      <c r="C51">
        <f t="shared" si="0"/>
        <v>43</v>
      </c>
    </row>
    <row r="52" spans="1:3">
      <c r="A52" s="209" t="s">
        <v>252</v>
      </c>
      <c r="B52" s="209">
        <v>20.3</v>
      </c>
      <c r="C52">
        <f t="shared" si="0"/>
        <v>61</v>
      </c>
    </row>
    <row r="53" spans="1:3">
      <c r="A53" s="209" t="s">
        <v>253</v>
      </c>
      <c r="B53" s="209">
        <v>20</v>
      </c>
      <c r="C53">
        <f t="shared" si="0"/>
        <v>50</v>
      </c>
    </row>
    <row r="54" spans="1:3">
      <c r="A54" s="209" t="s">
        <v>254</v>
      </c>
      <c r="B54" s="209">
        <v>20.5</v>
      </c>
      <c r="C54">
        <f t="shared" si="0"/>
        <v>69</v>
      </c>
    </row>
    <row r="55" spans="1:3">
      <c r="A55" s="209" t="s">
        <v>255</v>
      </c>
      <c r="B55" s="209">
        <v>20.8</v>
      </c>
      <c r="C55">
        <f t="shared" si="0"/>
        <v>80</v>
      </c>
    </row>
    <row r="56" spans="1:3">
      <c r="A56" s="209" t="s">
        <v>256</v>
      </c>
      <c r="B56" s="209">
        <v>20.5</v>
      </c>
      <c r="C56">
        <f t="shared" si="0"/>
        <v>69</v>
      </c>
    </row>
    <row r="57" spans="1:3">
      <c r="A57" s="209" t="s">
        <v>257</v>
      </c>
      <c r="B57" s="209">
        <v>19.600000000000001</v>
      </c>
      <c r="C57">
        <f t="shared" si="0"/>
        <v>33</v>
      </c>
    </row>
    <row r="58" spans="1:3">
      <c r="A58" s="209" t="s">
        <v>258</v>
      </c>
      <c r="B58" s="209">
        <v>19.899999999999999</v>
      </c>
      <c r="C58">
        <f t="shared" si="0"/>
        <v>46</v>
      </c>
    </row>
    <row r="59" spans="1:3">
      <c r="A59" s="209" t="s">
        <v>259</v>
      </c>
      <c r="B59" s="209">
        <v>19.600000000000001</v>
      </c>
      <c r="C59">
        <f t="shared" si="0"/>
        <v>33</v>
      </c>
    </row>
    <row r="60" spans="1:3">
      <c r="A60" s="209" t="s">
        <v>260</v>
      </c>
      <c r="B60" s="209">
        <v>20.6</v>
      </c>
      <c r="C60">
        <f t="shared" si="0"/>
        <v>72</v>
      </c>
    </row>
    <row r="61" spans="1:3">
      <c r="A61" s="209" t="s">
        <v>261</v>
      </c>
      <c r="B61" s="209">
        <v>19</v>
      </c>
      <c r="C61">
        <f t="shared" si="0"/>
        <v>23</v>
      </c>
    </row>
    <row r="62" spans="1:3">
      <c r="A62" s="209" t="s">
        <v>262</v>
      </c>
      <c r="B62" s="209">
        <v>20.6</v>
      </c>
      <c r="C62">
        <f t="shared" si="0"/>
        <v>72</v>
      </c>
    </row>
    <row r="63" spans="1:3">
      <c r="A63" s="209" t="s">
        <v>263</v>
      </c>
      <c r="B63" s="209">
        <v>17.899999999999999</v>
      </c>
      <c r="C63">
        <f t="shared" si="0"/>
        <v>8</v>
      </c>
    </row>
    <row r="64" spans="1:3">
      <c r="A64" s="209" t="s">
        <v>264</v>
      </c>
      <c r="B64" s="209">
        <v>20.399999999999999</v>
      </c>
      <c r="C64">
        <f t="shared" si="0"/>
        <v>68</v>
      </c>
    </row>
    <row r="65" spans="1:3">
      <c r="A65" s="209" t="s">
        <v>265</v>
      </c>
      <c r="B65" s="209">
        <v>20.8</v>
      </c>
      <c r="C65">
        <f t="shared" si="0"/>
        <v>80</v>
      </c>
    </row>
    <row r="66" spans="1:3">
      <c r="A66" s="209" t="s">
        <v>266</v>
      </c>
      <c r="B66" s="209">
        <v>20.3</v>
      </c>
      <c r="C66">
        <f t="shared" si="0"/>
        <v>61</v>
      </c>
    </row>
    <row r="67" spans="1:3">
      <c r="A67" s="209" t="s">
        <v>267</v>
      </c>
      <c r="B67" s="209">
        <v>21.5</v>
      </c>
      <c r="C67">
        <f t="shared" si="0"/>
        <v>92</v>
      </c>
    </row>
    <row r="68" spans="1:3">
      <c r="A68" s="209" t="s">
        <v>268</v>
      </c>
      <c r="B68" s="209">
        <v>19.100000000000001</v>
      </c>
      <c r="C68">
        <f t="shared" si="0"/>
        <v>24</v>
      </c>
    </row>
    <row r="69" spans="1:3">
      <c r="A69" s="209" t="s">
        <v>269</v>
      </c>
      <c r="B69" s="209">
        <v>18.100000000000001</v>
      </c>
      <c r="C69">
        <f t="shared" si="0"/>
        <v>12</v>
      </c>
    </row>
    <row r="70" spans="1:3">
      <c r="A70" s="209" t="s">
        <v>270</v>
      </c>
      <c r="B70" s="209">
        <v>20.100000000000001</v>
      </c>
      <c r="C70">
        <f t="shared" si="0"/>
        <v>54</v>
      </c>
    </row>
    <row r="71" spans="1:3">
      <c r="A71" s="209" t="s">
        <v>271</v>
      </c>
      <c r="B71" s="209">
        <v>20.6</v>
      </c>
      <c r="C71">
        <f t="shared" si="0"/>
        <v>72</v>
      </c>
    </row>
    <row r="72" spans="1:3">
      <c r="A72" s="209" t="s">
        <v>272</v>
      </c>
      <c r="B72" s="209">
        <v>21.3</v>
      </c>
      <c r="C72">
        <f t="shared" si="0"/>
        <v>87</v>
      </c>
    </row>
    <row r="73" spans="1:3">
      <c r="A73" s="209" t="s">
        <v>273</v>
      </c>
      <c r="B73" s="209">
        <v>18.600000000000001</v>
      </c>
      <c r="C73">
        <f t="shared" si="0"/>
        <v>18</v>
      </c>
    </row>
    <row r="74" spans="1:3">
      <c r="A74" s="209" t="s">
        <v>274</v>
      </c>
      <c r="B74" s="209">
        <v>19.899999999999999</v>
      </c>
      <c r="C74">
        <f t="shared" si="0"/>
        <v>46</v>
      </c>
    </row>
    <row r="75" spans="1:3">
      <c r="A75" s="209" t="s">
        <v>275</v>
      </c>
      <c r="B75" s="209">
        <v>19.600000000000001</v>
      </c>
      <c r="C75">
        <f t="shared" si="0"/>
        <v>33</v>
      </c>
    </row>
    <row r="76" spans="1:3">
      <c r="A76" s="209" t="s">
        <v>276</v>
      </c>
      <c r="B76" s="209">
        <v>17.899999999999999</v>
      </c>
      <c r="C76">
        <f t="shared" si="0"/>
        <v>8</v>
      </c>
    </row>
    <row r="77" spans="1:3">
      <c r="A77" s="209" t="s">
        <v>277</v>
      </c>
      <c r="B77" s="209">
        <v>20</v>
      </c>
      <c r="C77">
        <f t="shared" si="0"/>
        <v>50</v>
      </c>
    </row>
    <row r="78" spans="1:3">
      <c r="A78" s="209" t="s">
        <v>278</v>
      </c>
      <c r="B78" s="209">
        <v>20.3</v>
      </c>
      <c r="C78">
        <f t="shared" si="0"/>
        <v>61</v>
      </c>
    </row>
    <row r="79" spans="1:3">
      <c r="A79" s="209" t="s">
        <v>279</v>
      </c>
      <c r="B79" s="209">
        <v>17.7</v>
      </c>
      <c r="C79">
        <f t="shared" si="0"/>
        <v>6</v>
      </c>
    </row>
    <row r="80" spans="1:3">
      <c r="A80" s="209" t="s">
        <v>280</v>
      </c>
      <c r="B80" s="209">
        <v>19.100000000000001</v>
      </c>
      <c r="C80">
        <f t="shared" si="0"/>
        <v>24</v>
      </c>
    </row>
    <row r="81" spans="1:3">
      <c r="A81" s="209" t="s">
        <v>281</v>
      </c>
      <c r="B81" s="209">
        <v>20.3</v>
      </c>
      <c r="C81">
        <f t="shared" si="0"/>
        <v>61</v>
      </c>
    </row>
    <row r="82" spans="1:3">
      <c r="A82" s="209" t="s">
        <v>282</v>
      </c>
      <c r="B82" s="209">
        <v>20.6</v>
      </c>
      <c r="C82">
        <f t="shared" ref="C82:C111" si="1">RANK(B82,$B$17:$B$111,1)</f>
        <v>72</v>
      </c>
    </row>
    <row r="83" spans="1:3">
      <c r="A83" s="209" t="s">
        <v>283</v>
      </c>
      <c r="B83" s="209">
        <v>20.6</v>
      </c>
      <c r="C83">
        <f t="shared" si="1"/>
        <v>72</v>
      </c>
    </row>
    <row r="84" spans="1:3">
      <c r="A84" s="209" t="s">
        <v>284</v>
      </c>
      <c r="B84" s="209">
        <v>21.1</v>
      </c>
      <c r="C84">
        <f t="shared" si="1"/>
        <v>85</v>
      </c>
    </row>
    <row r="85" spans="1:3">
      <c r="A85" s="209" t="s">
        <v>285</v>
      </c>
      <c r="B85" s="209">
        <v>21</v>
      </c>
      <c r="C85">
        <f t="shared" si="1"/>
        <v>83</v>
      </c>
    </row>
    <row r="86" spans="1:3">
      <c r="A86" s="209" t="s">
        <v>286</v>
      </c>
      <c r="B86" s="209">
        <v>20.100000000000001</v>
      </c>
      <c r="C86">
        <f t="shared" si="1"/>
        <v>54</v>
      </c>
    </row>
    <row r="87" spans="1:3">
      <c r="A87" s="209" t="s">
        <v>287</v>
      </c>
      <c r="B87" s="209">
        <v>19.600000000000001</v>
      </c>
      <c r="C87">
        <f t="shared" si="1"/>
        <v>33</v>
      </c>
    </row>
    <row r="88" spans="1:3">
      <c r="A88" s="209" t="s">
        <v>288</v>
      </c>
      <c r="B88" s="209">
        <v>20.2</v>
      </c>
      <c r="C88">
        <f t="shared" si="1"/>
        <v>58</v>
      </c>
    </row>
    <row r="89" spans="1:3">
      <c r="A89" s="209" t="s">
        <v>289</v>
      </c>
      <c r="B89" s="209">
        <v>18.899999999999999</v>
      </c>
      <c r="C89">
        <f t="shared" si="1"/>
        <v>21</v>
      </c>
    </row>
    <row r="90" spans="1:3">
      <c r="A90" s="209" t="s">
        <v>290</v>
      </c>
      <c r="B90" s="209">
        <v>18.399999999999999</v>
      </c>
      <c r="C90">
        <f t="shared" si="1"/>
        <v>15</v>
      </c>
    </row>
    <row r="91" spans="1:3">
      <c r="A91" s="209" t="s">
        <v>291</v>
      </c>
      <c r="B91" s="209">
        <v>17.600000000000001</v>
      </c>
      <c r="C91">
        <f t="shared" si="1"/>
        <v>5</v>
      </c>
    </row>
    <row r="92" spans="1:3">
      <c r="A92" s="209" t="s">
        <v>292</v>
      </c>
      <c r="B92" s="209">
        <v>22</v>
      </c>
      <c r="C92">
        <f t="shared" si="1"/>
        <v>94</v>
      </c>
    </row>
    <row r="93" spans="1:3">
      <c r="A93" s="209" t="s">
        <v>293</v>
      </c>
      <c r="B93" s="209">
        <v>21.3</v>
      </c>
      <c r="C93">
        <f t="shared" si="1"/>
        <v>87</v>
      </c>
    </row>
    <row r="94" spans="1:3">
      <c r="A94" s="209" t="s">
        <v>294</v>
      </c>
      <c r="B94" s="209">
        <v>19.399999999999999</v>
      </c>
      <c r="C94">
        <f t="shared" si="1"/>
        <v>30</v>
      </c>
    </row>
    <row r="95" spans="1:3">
      <c r="A95" s="209" t="s">
        <v>295</v>
      </c>
      <c r="B95" s="209">
        <v>18</v>
      </c>
      <c r="C95">
        <f t="shared" si="1"/>
        <v>10</v>
      </c>
    </row>
    <row r="96" spans="1:3">
      <c r="A96" s="209" t="s">
        <v>296</v>
      </c>
      <c r="B96" s="209">
        <v>19.399999999999999</v>
      </c>
      <c r="C96">
        <f t="shared" si="1"/>
        <v>30</v>
      </c>
    </row>
    <row r="97" spans="1:3">
      <c r="A97" s="209" t="s">
        <v>297</v>
      </c>
      <c r="B97" s="209">
        <v>18.8</v>
      </c>
      <c r="C97">
        <f t="shared" si="1"/>
        <v>20</v>
      </c>
    </row>
    <row r="98" spans="1:3">
      <c r="A98" s="209" t="s">
        <v>298</v>
      </c>
      <c r="B98" s="209">
        <v>19.600000000000001</v>
      </c>
      <c r="C98">
        <f t="shared" si="1"/>
        <v>33</v>
      </c>
    </row>
    <row r="99" spans="1:3">
      <c r="A99" s="209" t="s">
        <v>299</v>
      </c>
      <c r="B99" s="209">
        <v>17.7</v>
      </c>
      <c r="C99">
        <f t="shared" si="1"/>
        <v>6</v>
      </c>
    </row>
    <row r="100" spans="1:3">
      <c r="A100" s="209" t="s">
        <v>300</v>
      </c>
      <c r="B100" s="209">
        <v>19.3</v>
      </c>
      <c r="C100">
        <f t="shared" si="1"/>
        <v>29</v>
      </c>
    </row>
    <row r="101" spans="1:3">
      <c r="A101" s="209" t="s">
        <v>301</v>
      </c>
      <c r="B101" s="209">
        <v>18.399999999999999</v>
      </c>
      <c r="C101">
        <f t="shared" si="1"/>
        <v>15</v>
      </c>
    </row>
    <row r="102" spans="1:3">
      <c r="A102" s="209" t="s">
        <v>302</v>
      </c>
      <c r="B102" s="209">
        <v>20</v>
      </c>
      <c r="C102">
        <f t="shared" si="1"/>
        <v>50</v>
      </c>
    </row>
    <row r="103" spans="1:3">
      <c r="A103" s="209" t="s">
        <v>303</v>
      </c>
      <c r="B103" s="209">
        <v>20.6</v>
      </c>
      <c r="C103">
        <f t="shared" si="1"/>
        <v>72</v>
      </c>
    </row>
    <row r="104" spans="1:3">
      <c r="A104" s="209" t="s">
        <v>304</v>
      </c>
      <c r="B104" s="209">
        <v>21.4</v>
      </c>
      <c r="C104">
        <f t="shared" si="1"/>
        <v>91</v>
      </c>
    </row>
    <row r="105" spans="1:3">
      <c r="A105" s="209" t="s">
        <v>305</v>
      </c>
      <c r="B105" s="209">
        <v>20.3</v>
      </c>
      <c r="C105">
        <f t="shared" si="1"/>
        <v>61</v>
      </c>
    </row>
    <row r="106" spans="1:3">
      <c r="A106" s="209" t="s">
        <v>306</v>
      </c>
      <c r="B106" s="209">
        <v>18.3</v>
      </c>
      <c r="C106">
        <f t="shared" si="1"/>
        <v>13</v>
      </c>
    </row>
    <row r="107" spans="1:3">
      <c r="A107" s="209" t="s">
        <v>307</v>
      </c>
      <c r="B107" s="209">
        <v>19.8</v>
      </c>
      <c r="C107">
        <f t="shared" si="1"/>
        <v>43</v>
      </c>
    </row>
    <row r="108" spans="1:3">
      <c r="A108" s="209" t="s">
        <v>308</v>
      </c>
      <c r="B108" s="209">
        <v>20.100000000000001</v>
      </c>
      <c r="C108">
        <f t="shared" si="1"/>
        <v>54</v>
      </c>
    </row>
    <row r="109" spans="1:3">
      <c r="A109" s="209" t="s">
        <v>309</v>
      </c>
      <c r="B109" s="209">
        <v>20.5</v>
      </c>
      <c r="C109">
        <f t="shared" si="1"/>
        <v>69</v>
      </c>
    </row>
    <row r="110" spans="1:3">
      <c r="A110" s="209" t="s">
        <v>310</v>
      </c>
      <c r="B110" s="209">
        <v>13.9</v>
      </c>
      <c r="C110">
        <f t="shared" si="1"/>
        <v>1</v>
      </c>
    </row>
    <row r="111" spans="1:3">
      <c r="A111" s="209" t="s">
        <v>311</v>
      </c>
      <c r="B111" s="209">
        <v>16.600000000000001</v>
      </c>
      <c r="C111">
        <f t="shared" si="1"/>
        <v>2</v>
      </c>
    </row>
    <row r="113" spans="1:2">
      <c r="A113" s="209" t="s">
        <v>3</v>
      </c>
      <c r="B113" s="375">
        <f>AVERAGE(B17:B111)</f>
        <v>19.706315789473674</v>
      </c>
    </row>
  </sheetData>
  <mergeCells count="9">
    <mergeCell ref="B10:D10"/>
    <mergeCell ref="A11:A13"/>
    <mergeCell ref="B11:D13"/>
    <mergeCell ref="B1:D1"/>
    <mergeCell ref="B2:D2"/>
    <mergeCell ref="A3:A7"/>
    <mergeCell ref="B3:D7"/>
    <mergeCell ref="B8:D8"/>
    <mergeCell ref="B9:D9"/>
  </mergeCells>
  <hyperlinks>
    <hyperlink ref="B9:D9" r:id="rId1" display="Center for Disease Control" xr:uid="{17057A69-29E6-4788-BEEA-E17E3157104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2FCA-C7AA-416D-8A44-3AB5068CAFF1}">
  <sheetPr>
    <tabColor rgb="FFFF0000"/>
  </sheetPr>
  <dimension ref="A1:D113"/>
  <sheetViews>
    <sheetView workbookViewId="0">
      <selection activeCell="C110" sqref="C110"/>
    </sheetView>
  </sheetViews>
  <sheetFormatPr defaultRowHeight="12.75"/>
  <cols>
    <col min="1" max="1" width="18.85546875" customWidth="1"/>
    <col min="2" max="2" width="12" customWidth="1"/>
  </cols>
  <sheetData>
    <row r="1" spans="1:4" ht="25.5">
      <c r="A1" s="168" t="s">
        <v>189</v>
      </c>
      <c r="B1" s="568" t="s">
        <v>481</v>
      </c>
      <c r="C1" s="569"/>
      <c r="D1" s="570"/>
    </row>
    <row r="2" spans="1:4">
      <c r="A2" s="168" t="s">
        <v>194</v>
      </c>
      <c r="B2" s="538" t="s">
        <v>180</v>
      </c>
      <c r="C2" s="566"/>
      <c r="D2" s="567"/>
    </row>
    <row r="3" spans="1:4">
      <c r="A3" s="579" t="s">
        <v>196</v>
      </c>
      <c r="B3" s="514" t="s">
        <v>1176</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1179</v>
      </c>
      <c r="C8" s="590"/>
      <c r="D8" s="591"/>
    </row>
    <row r="9" spans="1:4">
      <c r="A9" s="323" t="s">
        <v>200</v>
      </c>
      <c r="B9" s="583" t="s">
        <v>14</v>
      </c>
      <c r="C9" s="584"/>
      <c r="D9" s="585"/>
    </row>
    <row r="10" spans="1:4">
      <c r="A10" s="338" t="s">
        <v>314</v>
      </c>
      <c r="B10" s="582">
        <v>2020</v>
      </c>
      <c r="C10" s="536"/>
      <c r="D10" s="537"/>
    </row>
    <row r="11" spans="1:4">
      <c r="A11" s="511" t="s">
        <v>202</v>
      </c>
      <c r="B11" s="514" t="s">
        <v>1177</v>
      </c>
      <c r="C11" s="515"/>
      <c r="D11" s="516"/>
    </row>
    <row r="12" spans="1:4">
      <c r="A12" s="578"/>
      <c r="B12" s="517"/>
      <c r="C12" s="518"/>
      <c r="D12" s="519"/>
    </row>
    <row r="13" spans="1:4">
      <c r="A13" s="513"/>
      <c r="B13" s="520"/>
      <c r="C13" s="521"/>
      <c r="D13" s="522"/>
    </row>
    <row r="16" spans="1:4" ht="42.75">
      <c r="B16" s="432" t="s">
        <v>1178</v>
      </c>
      <c r="C16" s="440" t="s">
        <v>927</v>
      </c>
    </row>
    <row r="17" spans="1:3">
      <c r="A17" s="313" t="s">
        <v>216</v>
      </c>
      <c r="B17" s="313">
        <v>74.7</v>
      </c>
      <c r="C17">
        <f>RANK(B17,$B$17:$B$111)</f>
        <v>33</v>
      </c>
    </row>
    <row r="18" spans="1:3">
      <c r="A18" s="313" t="s">
        <v>217</v>
      </c>
      <c r="B18" s="313">
        <v>74.099999999999994</v>
      </c>
      <c r="C18">
        <f t="shared" ref="C18:C81" si="0">RANK(B18,$B$17:$B$111)</f>
        <v>44</v>
      </c>
    </row>
    <row r="19" spans="1:3">
      <c r="A19" s="313" t="s">
        <v>218</v>
      </c>
      <c r="B19" s="313">
        <v>72</v>
      </c>
      <c r="C19">
        <f t="shared" si="0"/>
        <v>87</v>
      </c>
    </row>
    <row r="20" spans="1:3">
      <c r="A20" s="313" t="s">
        <v>219</v>
      </c>
      <c r="B20" s="313">
        <v>77.400000000000006</v>
      </c>
      <c r="C20">
        <f t="shared" si="0"/>
        <v>6</v>
      </c>
    </row>
    <row r="21" spans="1:3">
      <c r="A21" s="313" t="s">
        <v>220</v>
      </c>
      <c r="B21" s="313">
        <v>76.7</v>
      </c>
      <c r="C21">
        <f t="shared" si="0"/>
        <v>10</v>
      </c>
    </row>
    <row r="22" spans="1:3">
      <c r="A22" s="313" t="s">
        <v>221</v>
      </c>
      <c r="B22" s="313">
        <v>76</v>
      </c>
      <c r="C22">
        <f t="shared" si="0"/>
        <v>15</v>
      </c>
    </row>
    <row r="23" spans="1:3">
      <c r="A23" s="313" t="s">
        <v>223</v>
      </c>
      <c r="B23" s="313">
        <v>71.7</v>
      </c>
      <c r="C23">
        <f t="shared" si="0"/>
        <v>92</v>
      </c>
    </row>
    <row r="24" spans="1:3">
      <c r="A24" s="313" t="s">
        <v>224</v>
      </c>
      <c r="B24" s="313">
        <v>73.099999999999994</v>
      </c>
      <c r="C24">
        <f t="shared" si="0"/>
        <v>73</v>
      </c>
    </row>
    <row r="25" spans="1:3">
      <c r="A25" s="313" t="s">
        <v>225</v>
      </c>
      <c r="B25" s="313">
        <v>73</v>
      </c>
      <c r="C25">
        <f t="shared" si="0"/>
        <v>75</v>
      </c>
    </row>
    <row r="26" spans="1:3">
      <c r="A26" s="313" t="s">
        <v>226</v>
      </c>
      <c r="B26" s="313">
        <v>74.099999999999994</v>
      </c>
      <c r="C26">
        <f t="shared" si="0"/>
        <v>44</v>
      </c>
    </row>
    <row r="27" spans="1:3">
      <c r="A27" s="313" t="s">
        <v>227</v>
      </c>
      <c r="B27" s="313">
        <v>73.8</v>
      </c>
      <c r="C27">
        <f t="shared" si="0"/>
        <v>58</v>
      </c>
    </row>
    <row r="28" spans="1:3">
      <c r="A28" s="313" t="s">
        <v>228</v>
      </c>
      <c r="B28" s="313">
        <v>75.3</v>
      </c>
      <c r="C28">
        <f t="shared" si="0"/>
        <v>20</v>
      </c>
    </row>
    <row r="29" spans="1:3">
      <c r="A29" s="313" t="s">
        <v>229</v>
      </c>
      <c r="B29" s="313">
        <v>73.099999999999994</v>
      </c>
      <c r="C29">
        <f t="shared" si="0"/>
        <v>73</v>
      </c>
    </row>
    <row r="30" spans="1:3">
      <c r="A30" s="313" t="s">
        <v>230</v>
      </c>
      <c r="B30" s="313">
        <v>73.400000000000006</v>
      </c>
      <c r="C30">
        <f t="shared" si="0"/>
        <v>67</v>
      </c>
    </row>
    <row r="31" spans="1:3">
      <c r="A31" s="313" t="s">
        <v>231</v>
      </c>
      <c r="B31" s="313">
        <v>71</v>
      </c>
      <c r="C31">
        <f t="shared" si="0"/>
        <v>95</v>
      </c>
    </row>
    <row r="32" spans="1:3">
      <c r="A32" s="313" t="s">
        <v>232</v>
      </c>
      <c r="B32" s="313">
        <v>74.099999999999994</v>
      </c>
      <c r="C32">
        <f t="shared" si="0"/>
        <v>44</v>
      </c>
    </row>
    <row r="33" spans="1:3">
      <c r="A33" s="313" t="s">
        <v>233</v>
      </c>
      <c r="B33" s="313">
        <v>72.900000000000006</v>
      </c>
      <c r="C33">
        <f t="shared" si="0"/>
        <v>79</v>
      </c>
    </row>
    <row r="34" spans="1:3">
      <c r="A34" s="313" t="s">
        <v>234</v>
      </c>
      <c r="B34" s="313">
        <v>76.5</v>
      </c>
      <c r="C34">
        <f t="shared" si="0"/>
        <v>12</v>
      </c>
    </row>
    <row r="35" spans="1:3">
      <c r="A35" s="313" t="s">
        <v>235</v>
      </c>
      <c r="B35" s="313">
        <v>76.3</v>
      </c>
      <c r="C35">
        <f t="shared" si="0"/>
        <v>13</v>
      </c>
    </row>
    <row r="36" spans="1:3">
      <c r="A36" s="313" t="s">
        <v>236</v>
      </c>
      <c r="B36" s="313">
        <v>74</v>
      </c>
      <c r="C36">
        <f t="shared" si="0"/>
        <v>49</v>
      </c>
    </row>
    <row r="37" spans="1:3">
      <c r="A37" s="313" t="s">
        <v>237</v>
      </c>
      <c r="B37" s="313">
        <v>73.3</v>
      </c>
      <c r="C37">
        <f t="shared" si="0"/>
        <v>69</v>
      </c>
    </row>
    <row r="38" spans="1:3">
      <c r="A38" s="313" t="s">
        <v>238</v>
      </c>
      <c r="B38" s="313">
        <v>74.7</v>
      </c>
      <c r="C38">
        <f t="shared" si="0"/>
        <v>33</v>
      </c>
    </row>
    <row r="39" spans="1:3">
      <c r="A39" s="313" t="s">
        <v>239</v>
      </c>
      <c r="B39" s="313">
        <v>72.3</v>
      </c>
      <c r="C39">
        <f t="shared" si="0"/>
        <v>84</v>
      </c>
    </row>
    <row r="40" spans="1:3">
      <c r="A40" s="313" t="s">
        <v>240</v>
      </c>
      <c r="B40" s="313">
        <v>77.3</v>
      </c>
      <c r="C40">
        <f t="shared" si="0"/>
        <v>7</v>
      </c>
    </row>
    <row r="41" spans="1:3">
      <c r="A41" s="313" t="s">
        <v>241</v>
      </c>
      <c r="B41" s="313">
        <v>73</v>
      </c>
      <c r="C41">
        <f t="shared" si="0"/>
        <v>75</v>
      </c>
    </row>
    <row r="42" spans="1:3">
      <c r="A42" s="313" t="s">
        <v>242</v>
      </c>
      <c r="B42" s="313">
        <v>75.2</v>
      </c>
      <c r="C42">
        <f t="shared" si="0"/>
        <v>23</v>
      </c>
    </row>
    <row r="43" spans="1:3">
      <c r="A43" s="313" t="s">
        <v>243</v>
      </c>
      <c r="B43" s="313">
        <v>72.8</v>
      </c>
      <c r="C43">
        <f t="shared" si="0"/>
        <v>81</v>
      </c>
    </row>
    <row r="44" spans="1:3">
      <c r="A44" s="313" t="s">
        <v>244</v>
      </c>
      <c r="B44" s="313">
        <v>74</v>
      </c>
      <c r="C44">
        <f t="shared" si="0"/>
        <v>49</v>
      </c>
    </row>
    <row r="45" spans="1:3">
      <c r="A45" s="313" t="s">
        <v>245</v>
      </c>
      <c r="B45" s="313">
        <v>73</v>
      </c>
      <c r="C45">
        <f t="shared" si="0"/>
        <v>75</v>
      </c>
    </row>
    <row r="46" spans="1:3">
      <c r="A46" s="313" t="s">
        <v>246</v>
      </c>
      <c r="B46" s="313">
        <v>73.900000000000006</v>
      </c>
      <c r="C46">
        <f t="shared" si="0"/>
        <v>54</v>
      </c>
    </row>
    <row r="47" spans="1:3">
      <c r="A47" s="313" t="s">
        <v>247</v>
      </c>
      <c r="B47" s="313">
        <v>71.400000000000006</v>
      </c>
      <c r="C47">
        <f t="shared" si="0"/>
        <v>94</v>
      </c>
    </row>
    <row r="48" spans="1:3">
      <c r="A48" s="313" t="s">
        <v>248</v>
      </c>
      <c r="B48" s="313">
        <v>74.099999999999994</v>
      </c>
      <c r="C48">
        <f t="shared" si="0"/>
        <v>44</v>
      </c>
    </row>
    <row r="49" spans="1:3">
      <c r="A49" s="313" t="s">
        <v>249</v>
      </c>
      <c r="B49" s="313">
        <v>77</v>
      </c>
      <c r="C49">
        <f t="shared" si="0"/>
        <v>9</v>
      </c>
    </row>
    <row r="50" spans="1:3">
      <c r="A50" s="313" t="s">
        <v>250</v>
      </c>
      <c r="B50" s="313">
        <v>71.8</v>
      </c>
      <c r="C50">
        <f t="shared" si="0"/>
        <v>90</v>
      </c>
    </row>
    <row r="51" spans="1:3">
      <c r="A51" s="313" t="s">
        <v>251</v>
      </c>
      <c r="B51" s="313">
        <v>73.400000000000006</v>
      </c>
      <c r="C51">
        <f t="shared" si="0"/>
        <v>67</v>
      </c>
    </row>
    <row r="52" spans="1:3">
      <c r="A52" s="313" t="s">
        <v>252</v>
      </c>
      <c r="B52" s="313">
        <v>72.5</v>
      </c>
      <c r="C52">
        <f t="shared" si="0"/>
        <v>82</v>
      </c>
    </row>
    <row r="53" spans="1:3">
      <c r="A53" s="313" t="s">
        <v>253</v>
      </c>
      <c r="B53" s="313">
        <v>73.900000000000006</v>
      </c>
      <c r="C53">
        <f t="shared" si="0"/>
        <v>54</v>
      </c>
    </row>
    <row r="54" spans="1:3">
      <c r="A54" s="313" t="s">
        <v>254</v>
      </c>
      <c r="B54" s="313">
        <v>72.3</v>
      </c>
      <c r="C54">
        <f t="shared" si="0"/>
        <v>84</v>
      </c>
    </row>
    <row r="55" spans="1:3">
      <c r="A55" s="313" t="s">
        <v>255</v>
      </c>
      <c r="B55" s="313">
        <v>74.400000000000006</v>
      </c>
      <c r="C55">
        <f t="shared" si="0"/>
        <v>37</v>
      </c>
    </row>
    <row r="56" spans="1:3">
      <c r="A56" s="313" t="s">
        <v>256</v>
      </c>
      <c r="B56" s="313">
        <v>73.2</v>
      </c>
      <c r="C56">
        <f t="shared" si="0"/>
        <v>70</v>
      </c>
    </row>
    <row r="57" spans="1:3">
      <c r="A57" s="313" t="s">
        <v>257</v>
      </c>
      <c r="B57" s="313">
        <v>72.900000000000006</v>
      </c>
      <c r="C57">
        <f t="shared" si="0"/>
        <v>79</v>
      </c>
    </row>
    <row r="58" spans="1:3">
      <c r="A58" s="313" t="s">
        <v>258</v>
      </c>
      <c r="B58" s="313">
        <v>72</v>
      </c>
      <c r="C58">
        <f t="shared" si="0"/>
        <v>87</v>
      </c>
    </row>
    <row r="59" spans="1:3">
      <c r="A59" s="313" t="s">
        <v>259</v>
      </c>
      <c r="B59" s="313">
        <v>74</v>
      </c>
      <c r="C59">
        <f t="shared" si="0"/>
        <v>49</v>
      </c>
    </row>
    <row r="60" spans="1:3">
      <c r="A60" s="313" t="s">
        <v>260</v>
      </c>
      <c r="B60" s="313">
        <v>73.900000000000006</v>
      </c>
      <c r="C60">
        <f t="shared" si="0"/>
        <v>54</v>
      </c>
    </row>
    <row r="61" spans="1:3">
      <c r="A61" s="313" t="s">
        <v>261</v>
      </c>
      <c r="B61" s="313">
        <v>75.400000000000006</v>
      </c>
      <c r="C61">
        <f t="shared" si="0"/>
        <v>18</v>
      </c>
    </row>
    <row r="62" spans="1:3">
      <c r="A62" s="313" t="s">
        <v>262</v>
      </c>
      <c r="B62" s="313">
        <v>74</v>
      </c>
      <c r="C62">
        <f t="shared" si="0"/>
        <v>49</v>
      </c>
    </row>
    <row r="63" spans="1:3">
      <c r="A63" s="313" t="s">
        <v>263</v>
      </c>
      <c r="B63" s="313">
        <v>75.8</v>
      </c>
      <c r="C63">
        <f t="shared" si="0"/>
        <v>16</v>
      </c>
    </row>
    <row r="64" spans="1:3">
      <c r="A64" s="313" t="s">
        <v>264</v>
      </c>
      <c r="B64" s="313">
        <v>72</v>
      </c>
      <c r="C64">
        <f t="shared" si="0"/>
        <v>87</v>
      </c>
    </row>
    <row r="65" spans="1:3">
      <c r="A65" s="313" t="s">
        <v>265</v>
      </c>
      <c r="B65" s="313">
        <v>73.2</v>
      </c>
      <c r="C65">
        <f t="shared" si="0"/>
        <v>70</v>
      </c>
    </row>
    <row r="66" spans="1:3">
      <c r="A66" s="313" t="s">
        <v>266</v>
      </c>
      <c r="B66" s="313">
        <v>73.5</v>
      </c>
      <c r="C66">
        <f t="shared" si="0"/>
        <v>66</v>
      </c>
    </row>
    <row r="67" spans="1:3">
      <c r="A67" s="313" t="s">
        <v>267</v>
      </c>
      <c r="B67" s="313">
        <v>73.2</v>
      </c>
      <c r="C67">
        <f t="shared" si="0"/>
        <v>70</v>
      </c>
    </row>
    <row r="68" spans="1:3">
      <c r="A68" s="313" t="s">
        <v>268</v>
      </c>
      <c r="B68" s="313">
        <v>73.599999999999994</v>
      </c>
      <c r="C68">
        <f t="shared" si="0"/>
        <v>64</v>
      </c>
    </row>
    <row r="69" spans="1:3">
      <c r="A69" s="313" t="s">
        <v>269</v>
      </c>
      <c r="B69" s="313">
        <v>77.5</v>
      </c>
      <c r="C69">
        <f t="shared" si="0"/>
        <v>3</v>
      </c>
    </row>
    <row r="70" spans="1:3">
      <c r="A70" s="313" t="s">
        <v>270</v>
      </c>
      <c r="B70" s="313">
        <v>73.7</v>
      </c>
      <c r="C70">
        <f t="shared" si="0"/>
        <v>60</v>
      </c>
    </row>
    <row r="71" spans="1:3">
      <c r="A71" s="313" t="s">
        <v>271</v>
      </c>
      <c r="B71" s="313">
        <v>72.2</v>
      </c>
      <c r="C71">
        <f t="shared" si="0"/>
        <v>86</v>
      </c>
    </row>
    <row r="72" spans="1:3">
      <c r="A72" s="313" t="s">
        <v>272</v>
      </c>
      <c r="B72" s="313">
        <v>73.599999999999994</v>
      </c>
      <c r="C72">
        <f t="shared" si="0"/>
        <v>64</v>
      </c>
    </row>
    <row r="73" spans="1:3">
      <c r="A73" s="313" t="s">
        <v>273</v>
      </c>
      <c r="B73" s="313">
        <v>75</v>
      </c>
      <c r="C73">
        <f t="shared" si="0"/>
        <v>25</v>
      </c>
    </row>
    <row r="74" spans="1:3">
      <c r="A74" s="313" t="s">
        <v>274</v>
      </c>
      <c r="B74" s="313">
        <v>74.400000000000006</v>
      </c>
      <c r="C74">
        <f t="shared" si="0"/>
        <v>37</v>
      </c>
    </row>
    <row r="75" spans="1:3">
      <c r="A75" s="313" t="s">
        <v>275</v>
      </c>
      <c r="B75" s="313">
        <v>74.900000000000006</v>
      </c>
      <c r="C75">
        <f t="shared" si="0"/>
        <v>28</v>
      </c>
    </row>
    <row r="76" spans="1:3">
      <c r="A76" s="313" t="s">
        <v>276</v>
      </c>
      <c r="B76" s="313">
        <v>76.2</v>
      </c>
      <c r="C76">
        <f t="shared" si="0"/>
        <v>14</v>
      </c>
    </row>
    <row r="77" spans="1:3">
      <c r="A77" s="313" t="s">
        <v>277</v>
      </c>
      <c r="B77" s="313">
        <v>71.7</v>
      </c>
      <c r="C77">
        <f t="shared" si="0"/>
        <v>92</v>
      </c>
    </row>
    <row r="78" spans="1:3">
      <c r="A78" s="313" t="s">
        <v>278</v>
      </c>
      <c r="B78" s="313">
        <v>73.7</v>
      </c>
      <c r="C78">
        <f t="shared" si="0"/>
        <v>60</v>
      </c>
    </row>
    <row r="79" spans="1:3">
      <c r="A79" s="313" t="s">
        <v>279</v>
      </c>
      <c r="B79" s="313">
        <v>74.900000000000006</v>
      </c>
      <c r="C79">
        <f t="shared" si="0"/>
        <v>28</v>
      </c>
    </row>
    <row r="80" spans="1:3">
      <c r="A80" s="313" t="s">
        <v>280</v>
      </c>
      <c r="B80" s="313">
        <v>79.099999999999994</v>
      </c>
      <c r="C80">
        <f t="shared" si="0"/>
        <v>2</v>
      </c>
    </row>
    <row r="81" spans="1:3">
      <c r="A81" s="313" t="s">
        <v>281</v>
      </c>
      <c r="B81" s="313">
        <v>74.400000000000006</v>
      </c>
      <c r="C81">
        <f t="shared" si="0"/>
        <v>37</v>
      </c>
    </row>
    <row r="82" spans="1:3">
      <c r="A82" s="313" t="s">
        <v>282</v>
      </c>
      <c r="B82" s="313">
        <v>74.2</v>
      </c>
      <c r="C82">
        <f t="shared" ref="C82:C111" si="1">RANK(B82,$B$17:$B$111)</f>
        <v>41</v>
      </c>
    </row>
    <row r="83" spans="1:3">
      <c r="A83" s="313" t="s">
        <v>283</v>
      </c>
      <c r="B83" s="313">
        <v>74</v>
      </c>
      <c r="C83">
        <f t="shared" si="1"/>
        <v>49</v>
      </c>
    </row>
    <row r="84" spans="1:3">
      <c r="A84" s="313" t="s">
        <v>284</v>
      </c>
      <c r="B84" s="313">
        <v>73.900000000000006</v>
      </c>
      <c r="C84">
        <f t="shared" si="1"/>
        <v>54</v>
      </c>
    </row>
    <row r="85" spans="1:3">
      <c r="A85" s="313" t="s">
        <v>285</v>
      </c>
      <c r="B85" s="313">
        <v>74.8</v>
      </c>
      <c r="C85">
        <f t="shared" si="1"/>
        <v>32</v>
      </c>
    </row>
    <row r="86" spans="1:3">
      <c r="A86" s="313" t="s">
        <v>286</v>
      </c>
      <c r="B86" s="313">
        <v>73.7</v>
      </c>
      <c r="C86">
        <f t="shared" si="1"/>
        <v>60</v>
      </c>
    </row>
    <row r="87" spans="1:3">
      <c r="A87" s="313" t="s">
        <v>287</v>
      </c>
      <c r="B87" s="313">
        <v>75.599999999999994</v>
      </c>
      <c r="C87">
        <f t="shared" si="1"/>
        <v>17</v>
      </c>
    </row>
    <row r="88" spans="1:3">
      <c r="A88" s="313" t="s">
        <v>288</v>
      </c>
      <c r="B88" s="313">
        <v>73.8</v>
      </c>
      <c r="C88">
        <f t="shared" si="1"/>
        <v>58</v>
      </c>
    </row>
    <row r="89" spans="1:3">
      <c r="A89" s="313" t="s">
        <v>289</v>
      </c>
      <c r="B89" s="313">
        <v>74.2</v>
      </c>
      <c r="C89">
        <f t="shared" si="1"/>
        <v>41</v>
      </c>
    </row>
    <row r="90" spans="1:3">
      <c r="A90" s="313" t="s">
        <v>290</v>
      </c>
      <c r="B90" s="313">
        <v>75</v>
      </c>
      <c r="C90">
        <f t="shared" si="1"/>
        <v>25</v>
      </c>
    </row>
    <row r="91" spans="1:3">
      <c r="A91" s="313" t="s">
        <v>291</v>
      </c>
      <c r="B91" s="313">
        <v>77.2</v>
      </c>
      <c r="C91">
        <f t="shared" si="1"/>
        <v>8</v>
      </c>
    </row>
    <row r="92" spans="1:3">
      <c r="A92" s="313" t="s">
        <v>292</v>
      </c>
      <c r="B92" s="313">
        <v>73</v>
      </c>
      <c r="C92">
        <f t="shared" si="1"/>
        <v>75</v>
      </c>
    </row>
    <row r="93" spans="1:3">
      <c r="A93" s="313" t="s">
        <v>293</v>
      </c>
      <c r="B93" s="313">
        <v>76.7</v>
      </c>
      <c r="C93">
        <f t="shared" si="1"/>
        <v>10</v>
      </c>
    </row>
    <row r="94" spans="1:3">
      <c r="A94" s="313" t="s">
        <v>294</v>
      </c>
      <c r="B94" s="313">
        <v>75.400000000000006</v>
      </c>
      <c r="C94">
        <f t="shared" si="1"/>
        <v>18</v>
      </c>
    </row>
    <row r="95" spans="1:3">
      <c r="A95" s="313" t="s">
        <v>295</v>
      </c>
      <c r="B95" s="313">
        <v>74.2</v>
      </c>
      <c r="C95">
        <f t="shared" si="1"/>
        <v>41</v>
      </c>
    </row>
    <row r="96" spans="1:3">
      <c r="A96" s="313" t="s">
        <v>296</v>
      </c>
      <c r="B96" s="313">
        <v>74.400000000000006</v>
      </c>
      <c r="C96">
        <f t="shared" si="1"/>
        <v>37</v>
      </c>
    </row>
    <row r="97" spans="1:3">
      <c r="A97" s="313" t="s">
        <v>297</v>
      </c>
      <c r="B97" s="313">
        <v>74.900000000000006</v>
      </c>
      <c r="C97">
        <f t="shared" si="1"/>
        <v>28</v>
      </c>
    </row>
    <row r="98" spans="1:3">
      <c r="A98" s="313" t="s">
        <v>298</v>
      </c>
      <c r="B98" s="313">
        <v>74.900000000000006</v>
      </c>
      <c r="C98">
        <f t="shared" si="1"/>
        <v>28</v>
      </c>
    </row>
    <row r="99" spans="1:3">
      <c r="A99" s="313" t="s">
        <v>299</v>
      </c>
      <c r="B99" s="313">
        <v>77.5</v>
      </c>
      <c r="C99">
        <f t="shared" si="1"/>
        <v>3</v>
      </c>
    </row>
    <row r="100" spans="1:3">
      <c r="A100" s="313" t="s">
        <v>300</v>
      </c>
      <c r="B100" s="313">
        <v>75</v>
      </c>
      <c r="C100">
        <f t="shared" si="1"/>
        <v>25</v>
      </c>
    </row>
    <row r="101" spans="1:3">
      <c r="A101" s="313" t="s">
        <v>301</v>
      </c>
      <c r="B101" s="313">
        <v>74.7</v>
      </c>
      <c r="C101">
        <f t="shared" si="1"/>
        <v>33</v>
      </c>
    </row>
    <row r="102" spans="1:3">
      <c r="A102" s="313" t="s">
        <v>302</v>
      </c>
      <c r="B102" s="313">
        <v>72.5</v>
      </c>
      <c r="C102">
        <f t="shared" si="1"/>
        <v>82</v>
      </c>
    </row>
    <row r="103" spans="1:3">
      <c r="A103" s="313" t="s">
        <v>303</v>
      </c>
      <c r="B103" s="313">
        <v>73.7</v>
      </c>
      <c r="C103">
        <f t="shared" si="1"/>
        <v>60</v>
      </c>
    </row>
    <row r="104" spans="1:3">
      <c r="A104" s="313" t="s">
        <v>304</v>
      </c>
      <c r="B104" s="313">
        <v>71.8</v>
      </c>
      <c r="C104">
        <f t="shared" si="1"/>
        <v>90</v>
      </c>
    </row>
    <row r="105" spans="1:3">
      <c r="A105" s="313" t="s">
        <v>305</v>
      </c>
      <c r="B105" s="313">
        <v>74.099999999999994</v>
      </c>
      <c r="C105">
        <f t="shared" si="1"/>
        <v>44</v>
      </c>
    </row>
    <row r="106" spans="1:3">
      <c r="A106" s="313" t="s">
        <v>306</v>
      </c>
      <c r="B106" s="313">
        <v>75.2</v>
      </c>
      <c r="C106">
        <f t="shared" si="1"/>
        <v>23</v>
      </c>
    </row>
    <row r="107" spans="1:3">
      <c r="A107" s="313" t="s">
        <v>307</v>
      </c>
      <c r="B107" s="313">
        <v>75.3</v>
      </c>
      <c r="C107">
        <f t="shared" si="1"/>
        <v>20</v>
      </c>
    </row>
    <row r="108" spans="1:3">
      <c r="A108" s="313" t="s">
        <v>308</v>
      </c>
      <c r="B108" s="313">
        <v>75.3</v>
      </c>
      <c r="C108">
        <f t="shared" si="1"/>
        <v>20</v>
      </c>
    </row>
    <row r="109" spans="1:3">
      <c r="A109" s="313" t="s">
        <v>309</v>
      </c>
      <c r="B109" s="313">
        <v>74.5</v>
      </c>
      <c r="C109">
        <f t="shared" si="1"/>
        <v>36</v>
      </c>
    </row>
    <row r="110" spans="1:3">
      <c r="A110" s="313" t="s">
        <v>310</v>
      </c>
      <c r="B110" s="313">
        <v>81.5</v>
      </c>
      <c r="C110">
        <f t="shared" si="1"/>
        <v>1</v>
      </c>
    </row>
    <row r="111" spans="1:3">
      <c r="A111" s="313" t="s">
        <v>311</v>
      </c>
      <c r="B111" s="313">
        <v>77.5</v>
      </c>
      <c r="C111">
        <f t="shared" si="1"/>
        <v>3</v>
      </c>
    </row>
    <row r="113" spans="1:2">
      <c r="A113" s="313" t="s">
        <v>3</v>
      </c>
      <c r="B113" s="96">
        <f>AVERAGE(B17:B111)</f>
        <v>74.315789473684177</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DE2D55FE-883B-40D3-84AF-798768FA2F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5410C-508C-43A7-AFA1-F403F9A1BB9C}">
  <sheetPr>
    <tabColor rgb="FFFF0000"/>
  </sheetPr>
  <dimension ref="A1:D112"/>
  <sheetViews>
    <sheetView topLeftCell="A88" workbookViewId="0">
      <selection activeCell="C15" sqref="C15"/>
    </sheetView>
  </sheetViews>
  <sheetFormatPr defaultRowHeight="12.75"/>
  <cols>
    <col min="1" max="1" width="19" customWidth="1"/>
    <col min="2" max="2" width="13.28515625" customWidth="1"/>
  </cols>
  <sheetData>
    <row r="1" spans="1:4">
      <c r="A1" s="168" t="s">
        <v>189</v>
      </c>
      <c r="B1" s="568" t="s">
        <v>481</v>
      </c>
      <c r="C1" s="569"/>
      <c r="D1" s="570"/>
    </row>
    <row r="2" spans="1:4">
      <c r="A2" s="168" t="s">
        <v>194</v>
      </c>
      <c r="B2" s="538" t="s">
        <v>177</v>
      </c>
      <c r="C2" s="566"/>
      <c r="D2" s="567"/>
    </row>
    <row r="3" spans="1:4">
      <c r="A3" s="579" t="s">
        <v>196</v>
      </c>
      <c r="B3" s="514" t="s">
        <v>1341</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199</v>
      </c>
      <c r="C8" s="590"/>
      <c r="D8" s="591"/>
    </row>
    <row r="9" spans="1:4">
      <c r="A9" s="323" t="s">
        <v>200</v>
      </c>
      <c r="B9" s="583" t="s">
        <v>14</v>
      </c>
      <c r="C9" s="584"/>
      <c r="D9" s="585"/>
    </row>
    <row r="10" spans="1:4">
      <c r="A10" s="338" t="s">
        <v>314</v>
      </c>
      <c r="B10" s="582">
        <v>2020</v>
      </c>
      <c r="C10" s="536"/>
      <c r="D10" s="537"/>
    </row>
    <row r="11" spans="1:4">
      <c r="A11" s="511" t="s">
        <v>202</v>
      </c>
      <c r="B11" s="514" t="s">
        <v>1183</v>
      </c>
      <c r="C11" s="515"/>
      <c r="D11" s="516"/>
    </row>
    <row r="12" spans="1:4">
      <c r="A12" s="578"/>
      <c r="B12" s="517"/>
      <c r="C12" s="518"/>
      <c r="D12" s="519"/>
    </row>
    <row r="13" spans="1:4">
      <c r="A13" s="513"/>
      <c r="B13" s="520"/>
      <c r="C13" s="521"/>
      <c r="D13" s="522"/>
    </row>
    <row r="15" spans="1:4" ht="28.5">
      <c r="B15" s="432" t="s">
        <v>1342</v>
      </c>
      <c r="C15" s="440" t="s">
        <v>927</v>
      </c>
    </row>
    <row r="16" spans="1:4">
      <c r="A16" s="313" t="s">
        <v>216</v>
      </c>
      <c r="B16" s="313">
        <v>9</v>
      </c>
      <c r="C16">
        <f>RANK(B16,$B$16:$B$110,1)</f>
        <v>37</v>
      </c>
    </row>
    <row r="17" spans="1:3">
      <c r="A17" s="313" t="s">
        <v>217</v>
      </c>
      <c r="B17" s="313">
        <v>9</v>
      </c>
      <c r="C17">
        <f t="shared" ref="C17:C80" si="0">RANK(B17,$B$16:$B$110,1)</f>
        <v>37</v>
      </c>
    </row>
    <row r="18" spans="1:3">
      <c r="A18" s="313" t="s">
        <v>218</v>
      </c>
      <c r="B18" s="313">
        <v>8</v>
      </c>
      <c r="C18">
        <f t="shared" si="0"/>
        <v>9</v>
      </c>
    </row>
    <row r="19" spans="1:3">
      <c r="A19" s="313" t="s">
        <v>219</v>
      </c>
      <c r="B19" s="313">
        <v>8</v>
      </c>
      <c r="C19">
        <f t="shared" si="0"/>
        <v>9</v>
      </c>
    </row>
    <row r="20" spans="1:3">
      <c r="A20" s="313" t="s">
        <v>220</v>
      </c>
      <c r="B20" s="313">
        <v>8</v>
      </c>
      <c r="C20">
        <f t="shared" si="0"/>
        <v>9</v>
      </c>
    </row>
    <row r="21" spans="1:3">
      <c r="A21" s="313" t="s">
        <v>221</v>
      </c>
      <c r="B21" s="313">
        <v>9</v>
      </c>
      <c r="C21">
        <f t="shared" si="0"/>
        <v>37</v>
      </c>
    </row>
    <row r="22" spans="1:3">
      <c r="A22" s="313" t="s">
        <v>223</v>
      </c>
      <c r="B22" s="313">
        <v>10</v>
      </c>
      <c r="C22">
        <f t="shared" si="0"/>
        <v>79</v>
      </c>
    </row>
    <row r="23" spans="1:3">
      <c r="A23" s="313" t="s">
        <v>224</v>
      </c>
      <c r="B23" s="313">
        <v>8</v>
      </c>
      <c r="C23">
        <f t="shared" si="0"/>
        <v>9</v>
      </c>
    </row>
    <row r="24" spans="1:3">
      <c r="A24" s="313" t="s">
        <v>225</v>
      </c>
      <c r="B24" s="313">
        <v>8</v>
      </c>
      <c r="C24">
        <f t="shared" si="0"/>
        <v>9</v>
      </c>
    </row>
    <row r="25" spans="1:3">
      <c r="A25" s="313" t="s">
        <v>226</v>
      </c>
      <c r="B25" s="313">
        <v>9</v>
      </c>
      <c r="C25">
        <f t="shared" si="0"/>
        <v>37</v>
      </c>
    </row>
    <row r="26" spans="1:3">
      <c r="A26" s="313" t="s">
        <v>227</v>
      </c>
      <c r="B26" s="313">
        <v>9</v>
      </c>
      <c r="C26">
        <f t="shared" si="0"/>
        <v>37</v>
      </c>
    </row>
    <row r="27" spans="1:3">
      <c r="A27" s="313" t="s">
        <v>228</v>
      </c>
      <c r="B27" s="313">
        <v>7</v>
      </c>
      <c r="C27">
        <f t="shared" si="0"/>
        <v>2</v>
      </c>
    </row>
    <row r="28" spans="1:3">
      <c r="A28" s="313" t="s">
        <v>229</v>
      </c>
      <c r="B28" s="313">
        <v>9</v>
      </c>
      <c r="C28">
        <f t="shared" si="0"/>
        <v>37</v>
      </c>
    </row>
    <row r="29" spans="1:3">
      <c r="A29" s="313" t="s">
        <v>230</v>
      </c>
      <c r="B29" s="313">
        <v>11</v>
      </c>
      <c r="C29">
        <f t="shared" si="0"/>
        <v>90</v>
      </c>
    </row>
    <row r="30" spans="1:3">
      <c r="A30" s="313" t="s">
        <v>231</v>
      </c>
      <c r="B30" s="313">
        <v>9</v>
      </c>
      <c r="C30">
        <f t="shared" si="0"/>
        <v>37</v>
      </c>
    </row>
    <row r="31" spans="1:3">
      <c r="A31" s="313" t="s">
        <v>232</v>
      </c>
      <c r="B31" s="313">
        <v>9</v>
      </c>
      <c r="C31">
        <f t="shared" si="0"/>
        <v>37</v>
      </c>
    </row>
    <row r="32" spans="1:3">
      <c r="A32" s="313" t="s">
        <v>233</v>
      </c>
      <c r="B32" s="313">
        <v>8</v>
      </c>
      <c r="C32">
        <f t="shared" si="0"/>
        <v>9</v>
      </c>
    </row>
    <row r="33" spans="1:3">
      <c r="A33" s="313" t="s">
        <v>234</v>
      </c>
      <c r="B33" s="313">
        <v>9</v>
      </c>
      <c r="C33">
        <f t="shared" si="0"/>
        <v>37</v>
      </c>
    </row>
    <row r="34" spans="1:3">
      <c r="A34" s="313" t="s">
        <v>235</v>
      </c>
      <c r="B34" s="313">
        <v>9</v>
      </c>
      <c r="C34">
        <f t="shared" si="0"/>
        <v>37</v>
      </c>
    </row>
    <row r="35" spans="1:3">
      <c r="A35" s="313" t="s">
        <v>236</v>
      </c>
      <c r="B35" s="313">
        <v>8</v>
      </c>
      <c r="C35">
        <f t="shared" si="0"/>
        <v>9</v>
      </c>
    </row>
    <row r="36" spans="1:3">
      <c r="A36" s="313" t="s">
        <v>237</v>
      </c>
      <c r="B36" s="313">
        <v>9</v>
      </c>
      <c r="C36">
        <f t="shared" si="0"/>
        <v>37</v>
      </c>
    </row>
    <row r="37" spans="1:3">
      <c r="A37" s="313" t="s">
        <v>238</v>
      </c>
      <c r="B37" s="313">
        <v>7</v>
      </c>
      <c r="C37">
        <f t="shared" si="0"/>
        <v>2</v>
      </c>
    </row>
    <row r="38" spans="1:3">
      <c r="A38" s="313" t="s">
        <v>239</v>
      </c>
      <c r="B38" s="313">
        <v>11</v>
      </c>
      <c r="C38">
        <f t="shared" si="0"/>
        <v>90</v>
      </c>
    </row>
    <row r="39" spans="1:3">
      <c r="A39" s="313" t="s">
        <v>240</v>
      </c>
      <c r="B39" s="313">
        <v>10</v>
      </c>
      <c r="C39">
        <f t="shared" si="0"/>
        <v>79</v>
      </c>
    </row>
    <row r="40" spans="1:3">
      <c r="A40" s="313" t="s">
        <v>241</v>
      </c>
      <c r="B40" s="313">
        <v>8</v>
      </c>
      <c r="C40">
        <f t="shared" si="0"/>
        <v>9</v>
      </c>
    </row>
    <row r="41" spans="1:3">
      <c r="A41" s="313" t="s">
        <v>242</v>
      </c>
      <c r="B41" s="313">
        <v>8</v>
      </c>
      <c r="C41">
        <f t="shared" si="0"/>
        <v>9</v>
      </c>
    </row>
    <row r="42" spans="1:3">
      <c r="A42" s="313" t="s">
        <v>243</v>
      </c>
      <c r="B42" s="313">
        <v>9</v>
      </c>
      <c r="C42">
        <f t="shared" si="0"/>
        <v>37</v>
      </c>
    </row>
    <row r="43" spans="1:3">
      <c r="A43" s="313" t="s">
        <v>244</v>
      </c>
      <c r="B43" s="313">
        <v>10</v>
      </c>
      <c r="C43">
        <f t="shared" si="0"/>
        <v>79</v>
      </c>
    </row>
    <row r="44" spans="1:3">
      <c r="A44" s="313" t="s">
        <v>245</v>
      </c>
      <c r="B44" s="313">
        <v>9</v>
      </c>
      <c r="C44">
        <f t="shared" si="0"/>
        <v>37</v>
      </c>
    </row>
    <row r="45" spans="1:3">
      <c r="A45" s="313" t="s">
        <v>246</v>
      </c>
      <c r="B45" s="313">
        <v>9</v>
      </c>
      <c r="C45">
        <f t="shared" si="0"/>
        <v>37</v>
      </c>
    </row>
    <row r="46" spans="1:3">
      <c r="A46" s="313" t="s">
        <v>247</v>
      </c>
      <c r="B46" s="313">
        <v>10</v>
      </c>
      <c r="C46">
        <f t="shared" si="0"/>
        <v>79</v>
      </c>
    </row>
    <row r="47" spans="1:3">
      <c r="A47" s="313" t="s">
        <v>248</v>
      </c>
      <c r="B47" s="313">
        <v>8</v>
      </c>
      <c r="C47">
        <f t="shared" si="0"/>
        <v>9</v>
      </c>
    </row>
    <row r="48" spans="1:3">
      <c r="A48" s="313" t="s">
        <v>249</v>
      </c>
      <c r="B48" s="313">
        <v>10</v>
      </c>
      <c r="C48">
        <f t="shared" si="0"/>
        <v>79</v>
      </c>
    </row>
    <row r="49" spans="1:3">
      <c r="A49" s="313" t="s">
        <v>250</v>
      </c>
      <c r="B49" s="313">
        <v>9</v>
      </c>
      <c r="C49">
        <f t="shared" si="0"/>
        <v>37</v>
      </c>
    </row>
    <row r="50" spans="1:3">
      <c r="A50" s="313" t="s">
        <v>251</v>
      </c>
      <c r="B50" s="313">
        <v>11</v>
      </c>
      <c r="C50">
        <f t="shared" si="0"/>
        <v>90</v>
      </c>
    </row>
    <row r="51" spans="1:3">
      <c r="A51" s="313" t="s">
        <v>252</v>
      </c>
      <c r="B51" s="313">
        <v>9</v>
      </c>
      <c r="C51">
        <f t="shared" si="0"/>
        <v>37</v>
      </c>
    </row>
    <row r="52" spans="1:3">
      <c r="A52" s="313" t="s">
        <v>253</v>
      </c>
      <c r="B52" s="313">
        <v>9</v>
      </c>
      <c r="C52">
        <f t="shared" si="0"/>
        <v>37</v>
      </c>
    </row>
    <row r="53" spans="1:3">
      <c r="A53" s="313" t="s">
        <v>254</v>
      </c>
      <c r="B53" s="313">
        <v>12</v>
      </c>
      <c r="C53">
        <f t="shared" si="0"/>
        <v>93</v>
      </c>
    </row>
    <row r="54" spans="1:3">
      <c r="A54" s="313" t="s">
        <v>255</v>
      </c>
      <c r="B54" s="313">
        <v>10</v>
      </c>
      <c r="C54">
        <f t="shared" si="0"/>
        <v>79</v>
      </c>
    </row>
    <row r="55" spans="1:3">
      <c r="A55" s="313" t="s">
        <v>256</v>
      </c>
      <c r="B55" s="313">
        <v>9</v>
      </c>
      <c r="C55">
        <f t="shared" si="0"/>
        <v>37</v>
      </c>
    </row>
    <row r="56" spans="1:3">
      <c r="A56" s="313" t="s">
        <v>257</v>
      </c>
      <c r="B56" s="313">
        <v>8</v>
      </c>
      <c r="C56">
        <f t="shared" si="0"/>
        <v>9</v>
      </c>
    </row>
    <row r="57" spans="1:3">
      <c r="A57" s="313" t="s">
        <v>258</v>
      </c>
      <c r="B57" s="313">
        <v>8</v>
      </c>
      <c r="C57">
        <f t="shared" si="0"/>
        <v>9</v>
      </c>
    </row>
    <row r="58" spans="1:3">
      <c r="A58" s="313" t="s">
        <v>259</v>
      </c>
      <c r="B58" s="313">
        <v>9</v>
      </c>
      <c r="C58">
        <f t="shared" si="0"/>
        <v>37</v>
      </c>
    </row>
    <row r="59" spans="1:3">
      <c r="A59" s="313" t="s">
        <v>260</v>
      </c>
      <c r="B59" s="313">
        <v>9</v>
      </c>
      <c r="C59">
        <f t="shared" si="0"/>
        <v>37</v>
      </c>
    </row>
    <row r="60" spans="1:3">
      <c r="A60" s="313" t="s">
        <v>261</v>
      </c>
      <c r="B60" s="313">
        <v>9</v>
      </c>
      <c r="C60">
        <f t="shared" si="0"/>
        <v>37</v>
      </c>
    </row>
    <row r="61" spans="1:3">
      <c r="A61" s="313" t="s">
        <v>262</v>
      </c>
      <c r="B61" s="313">
        <v>9</v>
      </c>
      <c r="C61">
        <f t="shared" si="0"/>
        <v>37</v>
      </c>
    </row>
    <row r="62" spans="1:3">
      <c r="A62" s="313" t="s">
        <v>263</v>
      </c>
      <c r="B62" s="313">
        <v>8</v>
      </c>
      <c r="C62">
        <f t="shared" si="0"/>
        <v>9</v>
      </c>
    </row>
    <row r="63" spans="1:3">
      <c r="A63" s="313" t="s">
        <v>264</v>
      </c>
      <c r="B63" s="313">
        <v>10</v>
      </c>
      <c r="C63">
        <f t="shared" si="0"/>
        <v>79</v>
      </c>
    </row>
    <row r="64" spans="1:3">
      <c r="A64" s="313" t="s">
        <v>265</v>
      </c>
      <c r="B64" s="313">
        <v>12</v>
      </c>
      <c r="C64">
        <f t="shared" si="0"/>
        <v>93</v>
      </c>
    </row>
    <row r="65" spans="1:3">
      <c r="A65" s="313" t="s">
        <v>266</v>
      </c>
      <c r="B65" s="313">
        <v>9</v>
      </c>
      <c r="C65">
        <f t="shared" si="0"/>
        <v>37</v>
      </c>
    </row>
    <row r="66" spans="1:3">
      <c r="A66" s="313" t="s">
        <v>267</v>
      </c>
      <c r="B66" s="313">
        <v>9</v>
      </c>
      <c r="C66">
        <f t="shared" si="0"/>
        <v>37</v>
      </c>
    </row>
    <row r="67" spans="1:3">
      <c r="A67" s="313" t="s">
        <v>268</v>
      </c>
      <c r="B67" s="313">
        <v>8</v>
      </c>
      <c r="C67">
        <f t="shared" si="0"/>
        <v>9</v>
      </c>
    </row>
    <row r="68" spans="1:3">
      <c r="A68" s="313" t="s">
        <v>269</v>
      </c>
      <c r="B68" s="313">
        <v>8</v>
      </c>
      <c r="C68">
        <f t="shared" si="0"/>
        <v>9</v>
      </c>
    </row>
    <row r="69" spans="1:3">
      <c r="A69" s="313" t="s">
        <v>270</v>
      </c>
      <c r="B69" s="313">
        <v>9</v>
      </c>
      <c r="C69">
        <f t="shared" si="0"/>
        <v>37</v>
      </c>
    </row>
    <row r="70" spans="1:3">
      <c r="A70" s="313" t="s">
        <v>271</v>
      </c>
      <c r="B70" s="313">
        <v>8</v>
      </c>
      <c r="C70">
        <f t="shared" si="0"/>
        <v>9</v>
      </c>
    </row>
    <row r="71" spans="1:3">
      <c r="A71" s="313" t="s">
        <v>272</v>
      </c>
      <c r="B71" s="313">
        <v>9</v>
      </c>
      <c r="C71">
        <f t="shared" si="0"/>
        <v>37</v>
      </c>
    </row>
    <row r="72" spans="1:3">
      <c r="A72" s="313" t="s">
        <v>273</v>
      </c>
      <c r="B72" s="313">
        <v>10</v>
      </c>
      <c r="C72">
        <f t="shared" si="0"/>
        <v>79</v>
      </c>
    </row>
    <row r="73" spans="1:3">
      <c r="A73" s="313" t="s">
        <v>274</v>
      </c>
      <c r="B73" s="313">
        <v>9</v>
      </c>
      <c r="C73">
        <f t="shared" si="0"/>
        <v>37</v>
      </c>
    </row>
    <row r="74" spans="1:3">
      <c r="A74" s="313" t="s">
        <v>275</v>
      </c>
      <c r="B74" s="313">
        <v>9</v>
      </c>
      <c r="C74">
        <f t="shared" si="0"/>
        <v>37</v>
      </c>
    </row>
    <row r="75" spans="1:3">
      <c r="A75" s="313" t="s">
        <v>276</v>
      </c>
      <c r="B75" s="313">
        <v>9</v>
      </c>
      <c r="C75">
        <f t="shared" si="0"/>
        <v>37</v>
      </c>
    </row>
    <row r="76" spans="1:3">
      <c r="A76" s="313" t="s">
        <v>277</v>
      </c>
      <c r="B76" s="313">
        <v>9</v>
      </c>
      <c r="C76">
        <f t="shared" si="0"/>
        <v>37</v>
      </c>
    </row>
    <row r="77" spans="1:3">
      <c r="A77" s="313" t="s">
        <v>278</v>
      </c>
      <c r="B77" s="313">
        <v>9</v>
      </c>
      <c r="C77">
        <f t="shared" si="0"/>
        <v>37</v>
      </c>
    </row>
    <row r="78" spans="1:3">
      <c r="A78" s="313" t="s">
        <v>279</v>
      </c>
      <c r="B78" s="313">
        <v>8</v>
      </c>
      <c r="C78">
        <f t="shared" si="0"/>
        <v>9</v>
      </c>
    </row>
    <row r="79" spans="1:3">
      <c r="A79" s="313" t="s">
        <v>280</v>
      </c>
      <c r="B79" s="313">
        <v>8</v>
      </c>
      <c r="C79">
        <f t="shared" si="0"/>
        <v>9</v>
      </c>
    </row>
    <row r="80" spans="1:3">
      <c r="A80" s="313" t="s">
        <v>281</v>
      </c>
      <c r="B80" s="313">
        <v>10</v>
      </c>
      <c r="C80">
        <f t="shared" si="0"/>
        <v>79</v>
      </c>
    </row>
    <row r="81" spans="1:3">
      <c r="A81" s="313" t="s">
        <v>282</v>
      </c>
      <c r="B81" s="313">
        <v>9</v>
      </c>
      <c r="C81">
        <f t="shared" ref="C81:C110" si="1">RANK(B81,$B$16:$B$110,1)</f>
        <v>37</v>
      </c>
    </row>
    <row r="82" spans="1:3">
      <c r="A82" s="313" t="s">
        <v>283</v>
      </c>
      <c r="B82" s="313">
        <v>7</v>
      </c>
      <c r="C82">
        <f t="shared" si="1"/>
        <v>2</v>
      </c>
    </row>
    <row r="83" spans="1:3">
      <c r="A83" s="313" t="s">
        <v>284</v>
      </c>
      <c r="B83" s="313">
        <v>9</v>
      </c>
      <c r="C83">
        <f t="shared" si="1"/>
        <v>37</v>
      </c>
    </row>
    <row r="84" spans="1:3">
      <c r="A84" s="313" t="s">
        <v>285</v>
      </c>
      <c r="B84" s="313">
        <v>7</v>
      </c>
      <c r="C84">
        <f t="shared" si="1"/>
        <v>2</v>
      </c>
    </row>
    <row r="85" spans="1:3">
      <c r="A85" s="313" t="s">
        <v>286</v>
      </c>
      <c r="B85" s="313">
        <v>9</v>
      </c>
      <c r="C85">
        <f t="shared" si="1"/>
        <v>37</v>
      </c>
    </row>
    <row r="86" spans="1:3">
      <c r="A86" s="313" t="s">
        <v>287</v>
      </c>
      <c r="B86" s="313">
        <v>7</v>
      </c>
      <c r="C86">
        <f t="shared" si="1"/>
        <v>2</v>
      </c>
    </row>
    <row r="87" spans="1:3">
      <c r="A87" s="313" t="s">
        <v>288</v>
      </c>
      <c r="B87" s="313">
        <v>8</v>
      </c>
      <c r="C87">
        <f t="shared" si="1"/>
        <v>9</v>
      </c>
    </row>
    <row r="88" spans="1:3">
      <c r="A88" s="313" t="s">
        <v>289</v>
      </c>
      <c r="B88" s="313">
        <v>9</v>
      </c>
      <c r="C88">
        <f t="shared" si="1"/>
        <v>37</v>
      </c>
    </row>
    <row r="89" spans="1:3">
      <c r="A89" s="313" t="s">
        <v>290</v>
      </c>
      <c r="B89" s="313">
        <v>8</v>
      </c>
      <c r="C89">
        <f t="shared" si="1"/>
        <v>9</v>
      </c>
    </row>
    <row r="90" spans="1:3">
      <c r="A90" s="313" t="s">
        <v>291</v>
      </c>
      <c r="B90" s="313">
        <v>9</v>
      </c>
      <c r="C90">
        <f t="shared" si="1"/>
        <v>37</v>
      </c>
    </row>
    <row r="91" spans="1:3">
      <c r="A91" s="313" t="s">
        <v>292</v>
      </c>
      <c r="B91" s="313">
        <v>9</v>
      </c>
      <c r="C91">
        <f t="shared" si="1"/>
        <v>37</v>
      </c>
    </row>
    <row r="92" spans="1:3">
      <c r="A92" s="313" t="s">
        <v>293</v>
      </c>
      <c r="B92" s="313">
        <v>9</v>
      </c>
      <c r="C92">
        <f t="shared" si="1"/>
        <v>37</v>
      </c>
    </row>
    <row r="93" spans="1:3">
      <c r="A93" s="313" t="s">
        <v>294</v>
      </c>
      <c r="B93" s="313">
        <v>8</v>
      </c>
      <c r="C93">
        <f t="shared" si="1"/>
        <v>9</v>
      </c>
    </row>
    <row r="94" spans="1:3">
      <c r="A94" s="313" t="s">
        <v>295</v>
      </c>
      <c r="B94" s="313">
        <v>12</v>
      </c>
      <c r="C94">
        <f t="shared" si="1"/>
        <v>93</v>
      </c>
    </row>
    <row r="95" spans="1:3">
      <c r="A95" s="313" t="s">
        <v>296</v>
      </c>
      <c r="B95" s="313">
        <v>9</v>
      </c>
      <c r="C95">
        <f t="shared" si="1"/>
        <v>37</v>
      </c>
    </row>
    <row r="96" spans="1:3">
      <c r="A96" s="313" t="s">
        <v>297</v>
      </c>
      <c r="B96" s="313">
        <v>8</v>
      </c>
      <c r="C96">
        <f t="shared" si="1"/>
        <v>9</v>
      </c>
    </row>
    <row r="97" spans="1:3">
      <c r="A97" s="313" t="s">
        <v>298</v>
      </c>
      <c r="B97" s="313">
        <v>8</v>
      </c>
      <c r="C97">
        <f t="shared" si="1"/>
        <v>9</v>
      </c>
    </row>
    <row r="98" spans="1:3">
      <c r="A98" s="313" t="s">
        <v>299</v>
      </c>
      <c r="B98" s="313">
        <v>8</v>
      </c>
      <c r="C98">
        <f t="shared" si="1"/>
        <v>9</v>
      </c>
    </row>
    <row r="99" spans="1:3">
      <c r="A99" s="313" t="s">
        <v>300</v>
      </c>
      <c r="B99" s="313">
        <v>10</v>
      </c>
      <c r="C99">
        <f t="shared" si="1"/>
        <v>79</v>
      </c>
    </row>
    <row r="100" spans="1:3">
      <c r="A100" s="313" t="s">
        <v>301</v>
      </c>
      <c r="B100" s="313">
        <v>8</v>
      </c>
      <c r="C100">
        <f t="shared" si="1"/>
        <v>9</v>
      </c>
    </row>
    <row r="101" spans="1:3">
      <c r="A101" s="313" t="s">
        <v>302</v>
      </c>
      <c r="B101" s="313">
        <v>10</v>
      </c>
      <c r="C101">
        <f t="shared" si="1"/>
        <v>79</v>
      </c>
    </row>
    <row r="102" spans="1:3">
      <c r="A102" s="313" t="s">
        <v>303</v>
      </c>
      <c r="B102" s="313">
        <v>9</v>
      </c>
      <c r="C102">
        <f t="shared" si="1"/>
        <v>37</v>
      </c>
    </row>
    <row r="103" spans="1:3">
      <c r="A103" s="313" t="s">
        <v>304</v>
      </c>
      <c r="B103" s="313">
        <v>7</v>
      </c>
      <c r="C103">
        <f t="shared" si="1"/>
        <v>2</v>
      </c>
    </row>
    <row r="104" spans="1:3">
      <c r="A104" s="313" t="s">
        <v>305</v>
      </c>
      <c r="B104" s="313">
        <v>9</v>
      </c>
      <c r="C104">
        <f t="shared" si="1"/>
        <v>37</v>
      </c>
    </row>
    <row r="105" spans="1:3">
      <c r="A105" s="313" t="s">
        <v>306</v>
      </c>
      <c r="B105" s="313">
        <v>8</v>
      </c>
      <c r="C105">
        <f t="shared" si="1"/>
        <v>9</v>
      </c>
    </row>
    <row r="106" spans="1:3">
      <c r="A106" s="313" t="s">
        <v>307</v>
      </c>
      <c r="B106" s="313">
        <v>9</v>
      </c>
      <c r="C106">
        <f t="shared" si="1"/>
        <v>37</v>
      </c>
    </row>
    <row r="107" spans="1:3">
      <c r="A107" s="313" t="s">
        <v>308</v>
      </c>
      <c r="B107" s="313">
        <v>7</v>
      </c>
      <c r="C107">
        <f t="shared" si="1"/>
        <v>2</v>
      </c>
    </row>
    <row r="108" spans="1:3">
      <c r="A108" s="313" t="s">
        <v>309</v>
      </c>
      <c r="B108" s="313">
        <v>8</v>
      </c>
      <c r="C108">
        <f t="shared" si="1"/>
        <v>9</v>
      </c>
    </row>
    <row r="109" spans="1:3">
      <c r="A109" s="313" t="s">
        <v>310</v>
      </c>
      <c r="B109" s="313">
        <v>6</v>
      </c>
      <c r="C109">
        <f t="shared" si="1"/>
        <v>1</v>
      </c>
    </row>
    <row r="110" spans="1:3">
      <c r="A110" s="313" t="s">
        <v>311</v>
      </c>
      <c r="B110" s="313">
        <v>8</v>
      </c>
      <c r="C110">
        <f t="shared" si="1"/>
        <v>9</v>
      </c>
    </row>
    <row r="112" spans="1:3">
      <c r="A112" s="313" t="s">
        <v>3</v>
      </c>
      <c r="B112" s="96">
        <f>AVERAGE(B16:B110)</f>
        <v>8.8000000000000007</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6245DC98-07AC-47C0-81CB-69D687B1575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95">
    <tabColor theme="6"/>
    <outlinePr summaryBelow="0" summaryRight="0"/>
  </sheetPr>
  <dimension ref="A1:F1000"/>
  <sheetViews>
    <sheetView workbookViewId="0">
      <selection activeCell="D15" sqref="D15"/>
    </sheetView>
  </sheetViews>
  <sheetFormatPr defaultColWidth="14.42578125" defaultRowHeight="15" customHeight="1"/>
  <cols>
    <col min="1" max="1" width="24.5703125" bestFit="1" customWidth="1"/>
    <col min="2" max="4" width="14.42578125" customWidth="1"/>
    <col min="5" max="5" width="16.140625" customWidth="1"/>
  </cols>
  <sheetData>
    <row r="1" spans="1:6" ht="15.75" customHeight="1">
      <c r="A1" s="122" t="s">
        <v>189</v>
      </c>
      <c r="B1" s="541" t="s">
        <v>193</v>
      </c>
      <c r="C1" s="542"/>
      <c r="D1" s="543"/>
    </row>
    <row r="2" spans="1:6" ht="15.75" customHeight="1">
      <c r="A2" s="122" t="s">
        <v>194</v>
      </c>
      <c r="B2" s="544" t="s">
        <v>30</v>
      </c>
      <c r="C2" s="545"/>
      <c r="D2" s="546"/>
    </row>
    <row r="3" spans="1:6" ht="15.75" customHeight="1">
      <c r="A3" s="523" t="s">
        <v>196</v>
      </c>
      <c r="B3" s="514" t="s">
        <v>312</v>
      </c>
      <c r="C3" s="515"/>
      <c r="D3" s="516"/>
    </row>
    <row r="4" spans="1:6" ht="15.75" customHeight="1">
      <c r="A4" s="524"/>
      <c r="B4" s="517"/>
      <c r="C4" s="518"/>
      <c r="D4" s="519"/>
    </row>
    <row r="5" spans="1:6" ht="15.75" customHeight="1">
      <c r="A5" s="524"/>
      <c r="B5" s="517"/>
      <c r="C5" s="518"/>
      <c r="D5" s="519"/>
    </row>
    <row r="6" spans="1:6" ht="15.75" customHeight="1">
      <c r="A6" s="524"/>
      <c r="B6" s="517"/>
      <c r="C6" s="518"/>
      <c r="D6" s="519"/>
    </row>
    <row r="7" spans="1:6" ht="15.75" customHeight="1">
      <c r="A7" s="525"/>
      <c r="B7" s="520"/>
      <c r="C7" s="521"/>
      <c r="D7" s="522"/>
    </row>
    <row r="8" spans="1:6" ht="15.75" customHeight="1">
      <c r="A8" s="123" t="s">
        <v>198</v>
      </c>
      <c r="B8" s="535" t="s">
        <v>199</v>
      </c>
      <c r="C8" s="536"/>
      <c r="D8" s="537"/>
    </row>
    <row r="9" spans="1:6" ht="28.5" customHeight="1">
      <c r="A9" s="124" t="s">
        <v>200</v>
      </c>
      <c r="B9" s="548" t="s">
        <v>313</v>
      </c>
      <c r="C9" s="549"/>
      <c r="D9" s="550"/>
    </row>
    <row r="10" spans="1:6" ht="15.75" customHeight="1">
      <c r="A10" s="144" t="s">
        <v>314</v>
      </c>
      <c r="B10" s="514" t="s">
        <v>315</v>
      </c>
      <c r="C10" s="515"/>
      <c r="D10" s="516"/>
    </row>
    <row r="11" spans="1:6" ht="15.75" customHeight="1">
      <c r="A11" s="511" t="s">
        <v>202</v>
      </c>
      <c r="B11" s="514" t="s">
        <v>316</v>
      </c>
      <c r="C11" s="515"/>
      <c r="D11" s="516"/>
    </row>
    <row r="12" spans="1:6" ht="15.75" customHeight="1">
      <c r="A12" s="512"/>
      <c r="B12" s="517"/>
      <c r="C12" s="518"/>
      <c r="D12" s="519"/>
    </row>
    <row r="13" spans="1:6" ht="15.75" customHeight="1">
      <c r="A13" s="513"/>
      <c r="B13" s="520"/>
      <c r="C13" s="521"/>
      <c r="D13" s="522"/>
    </row>
    <row r="14" spans="1:6" ht="15.75" customHeight="1">
      <c r="A14" s="133"/>
      <c r="B14" s="134"/>
      <c r="C14" s="135"/>
      <c r="D14" s="135"/>
      <c r="E14" s="136"/>
    </row>
    <row r="15" spans="1:6" ht="39.75" customHeight="1">
      <c r="A15" s="137" t="s">
        <v>207</v>
      </c>
      <c r="B15" s="164" t="s">
        <v>317</v>
      </c>
      <c r="C15" s="165" t="s">
        <v>318</v>
      </c>
      <c r="D15" s="503" t="s">
        <v>319</v>
      </c>
      <c r="E15" s="438" t="s">
        <v>320</v>
      </c>
      <c r="F15" s="432" t="s">
        <v>1577</v>
      </c>
    </row>
    <row r="16" spans="1:6" ht="15.75" customHeight="1">
      <c r="A16" s="132" t="s">
        <v>216</v>
      </c>
      <c r="B16" s="145">
        <v>35280</v>
      </c>
      <c r="C16" s="145">
        <v>34107</v>
      </c>
      <c r="D16" s="146">
        <v>1173</v>
      </c>
      <c r="E16" s="132">
        <v>3.3</v>
      </c>
      <c r="F16">
        <f>RANK(E16,$E$16:$E$110,1)</f>
        <v>24</v>
      </c>
    </row>
    <row r="17" spans="1:6" ht="15.75" customHeight="1">
      <c r="A17" s="132" t="s">
        <v>217</v>
      </c>
      <c r="B17" s="145">
        <v>21523</v>
      </c>
      <c r="C17" s="145">
        <v>20792</v>
      </c>
      <c r="D17" s="146">
        <v>731</v>
      </c>
      <c r="E17" s="132">
        <v>3.4</v>
      </c>
      <c r="F17">
        <f t="shared" ref="F17:F80" si="0">RANK(E17,$E$16:$E$110,1)</f>
        <v>27</v>
      </c>
    </row>
    <row r="18" spans="1:6" ht="15.75" customHeight="1">
      <c r="A18" s="132" t="s">
        <v>218</v>
      </c>
      <c r="B18" s="145">
        <v>6755</v>
      </c>
      <c r="C18" s="145">
        <v>6477</v>
      </c>
      <c r="D18" s="146">
        <v>278</v>
      </c>
      <c r="E18" s="132">
        <v>4.0999999999999996</v>
      </c>
      <c r="F18">
        <f t="shared" si="0"/>
        <v>71</v>
      </c>
    </row>
    <row r="19" spans="1:6" ht="15.75" customHeight="1">
      <c r="A19" s="132" t="s">
        <v>219</v>
      </c>
      <c r="B19" s="145">
        <v>4361</v>
      </c>
      <c r="C19" s="145">
        <v>4130</v>
      </c>
      <c r="D19" s="146">
        <v>231</v>
      </c>
      <c r="E19" s="132">
        <v>5.3</v>
      </c>
      <c r="F19">
        <f t="shared" si="0"/>
        <v>94</v>
      </c>
    </row>
    <row r="20" spans="1:6" ht="15.75" customHeight="1">
      <c r="A20" s="132" t="s">
        <v>220</v>
      </c>
      <c r="B20" s="145">
        <v>65542</v>
      </c>
      <c r="C20" s="145">
        <v>63500</v>
      </c>
      <c r="D20" s="146">
        <v>2042</v>
      </c>
      <c r="E20" s="132">
        <v>3.1</v>
      </c>
      <c r="F20">
        <f t="shared" si="0"/>
        <v>17</v>
      </c>
    </row>
    <row r="21" spans="1:6" ht="15.75" customHeight="1">
      <c r="A21" s="132" t="s">
        <v>221</v>
      </c>
      <c r="B21" s="145">
        <v>50242</v>
      </c>
      <c r="C21" s="145">
        <v>48430</v>
      </c>
      <c r="D21" s="146">
        <v>1812</v>
      </c>
      <c r="E21" s="132">
        <v>3.6</v>
      </c>
      <c r="F21">
        <f t="shared" si="0"/>
        <v>43</v>
      </c>
    </row>
    <row r="22" spans="1:6" ht="15.75" customHeight="1">
      <c r="A22" s="132" t="s">
        <v>223</v>
      </c>
      <c r="B22" s="145">
        <v>14962</v>
      </c>
      <c r="C22" s="145">
        <v>14344</v>
      </c>
      <c r="D22" s="146">
        <v>618</v>
      </c>
      <c r="E22" s="132">
        <v>4.0999999999999996</v>
      </c>
      <c r="F22">
        <f t="shared" si="0"/>
        <v>71</v>
      </c>
    </row>
    <row r="23" spans="1:6" ht="15.75" customHeight="1">
      <c r="A23" s="132" t="s">
        <v>224</v>
      </c>
      <c r="B23" s="145">
        <v>6863</v>
      </c>
      <c r="C23" s="145">
        <v>6655</v>
      </c>
      <c r="D23" s="146">
        <v>208</v>
      </c>
      <c r="E23" s="132">
        <v>3</v>
      </c>
      <c r="F23">
        <f t="shared" si="0"/>
        <v>11</v>
      </c>
    </row>
    <row r="24" spans="1:6" ht="15.75" customHeight="1">
      <c r="A24" s="132" t="s">
        <v>225</v>
      </c>
      <c r="B24" s="145">
        <v>11696</v>
      </c>
      <c r="C24" s="145">
        <v>11243</v>
      </c>
      <c r="D24" s="146">
        <v>453</v>
      </c>
      <c r="E24" s="132">
        <v>3.9</v>
      </c>
      <c r="F24">
        <f t="shared" si="0"/>
        <v>61</v>
      </c>
    </row>
    <row r="25" spans="1:6" ht="15.75" customHeight="1">
      <c r="A25" s="132" t="s">
        <v>226</v>
      </c>
      <c r="B25" s="145">
        <v>24060</v>
      </c>
      <c r="C25" s="145">
        <v>23185</v>
      </c>
      <c r="D25" s="146">
        <v>875</v>
      </c>
      <c r="E25" s="132">
        <v>3.6</v>
      </c>
      <c r="F25">
        <f t="shared" si="0"/>
        <v>43</v>
      </c>
    </row>
    <row r="26" spans="1:6" ht="15.75" customHeight="1">
      <c r="A26" s="132" t="s">
        <v>227</v>
      </c>
      <c r="B26" s="145">
        <v>22607</v>
      </c>
      <c r="C26" s="145">
        <v>22006</v>
      </c>
      <c r="D26" s="146">
        <v>601</v>
      </c>
      <c r="E26" s="132">
        <v>2.7</v>
      </c>
      <c r="F26">
        <f t="shared" si="0"/>
        <v>4</v>
      </c>
    </row>
    <row r="27" spans="1:6" ht="15.75" customHeight="1">
      <c r="A27" s="132" t="s">
        <v>228</v>
      </c>
      <c r="B27" s="145">
        <v>8540</v>
      </c>
      <c r="C27" s="145">
        <v>8286</v>
      </c>
      <c r="D27" s="146">
        <v>254</v>
      </c>
      <c r="E27" s="132">
        <v>3</v>
      </c>
      <c r="F27">
        <f t="shared" si="0"/>
        <v>11</v>
      </c>
    </row>
    <row r="28" spans="1:6" ht="15.75" customHeight="1">
      <c r="A28" s="132" t="s">
        <v>229</v>
      </c>
      <c r="B28" s="145">
        <v>12812</v>
      </c>
      <c r="C28" s="145">
        <v>12322</v>
      </c>
      <c r="D28" s="146">
        <v>490</v>
      </c>
      <c r="E28" s="132">
        <v>3.8</v>
      </c>
      <c r="F28">
        <f t="shared" si="0"/>
        <v>54</v>
      </c>
    </row>
    <row r="29" spans="1:6" ht="15.75" customHeight="1">
      <c r="A29" s="132" t="s">
        <v>230</v>
      </c>
      <c r="B29" s="145">
        <v>2785</v>
      </c>
      <c r="C29" s="145">
        <v>2656</v>
      </c>
      <c r="D29" s="146">
        <v>129</v>
      </c>
      <c r="E29" s="132">
        <v>4.5999999999999996</v>
      </c>
      <c r="F29">
        <f t="shared" si="0"/>
        <v>88</v>
      </c>
    </row>
    <row r="30" spans="1:6" ht="15.75" customHeight="1">
      <c r="A30" s="132" t="s">
        <v>231</v>
      </c>
      <c r="B30" s="145">
        <v>14656</v>
      </c>
      <c r="C30" s="145">
        <v>13905</v>
      </c>
      <c r="D30" s="146">
        <v>751</v>
      </c>
      <c r="E30" s="132">
        <v>5.0999999999999996</v>
      </c>
      <c r="F30">
        <f t="shared" si="0"/>
        <v>93</v>
      </c>
    </row>
    <row r="31" spans="1:6" ht="15.75" customHeight="1">
      <c r="A31" s="132" t="s">
        <v>232</v>
      </c>
      <c r="B31" s="145">
        <v>25119</v>
      </c>
      <c r="C31" s="145">
        <v>24273</v>
      </c>
      <c r="D31" s="146">
        <v>846</v>
      </c>
      <c r="E31" s="132">
        <v>3.4</v>
      </c>
      <c r="F31">
        <f t="shared" si="0"/>
        <v>27</v>
      </c>
    </row>
    <row r="32" spans="1:6" ht="15.75" customHeight="1">
      <c r="A32" s="132" t="s">
        <v>233</v>
      </c>
      <c r="B32" s="145">
        <v>6845</v>
      </c>
      <c r="C32" s="145">
        <v>6628</v>
      </c>
      <c r="D32" s="146">
        <v>217</v>
      </c>
      <c r="E32" s="132">
        <v>3.2</v>
      </c>
      <c r="F32">
        <f t="shared" si="0"/>
        <v>19</v>
      </c>
    </row>
    <row r="33" spans="1:6" ht="15.75" customHeight="1">
      <c r="A33" s="132" t="s">
        <v>234</v>
      </c>
      <c r="B33" s="145">
        <v>23297</v>
      </c>
      <c r="C33" s="145">
        <v>22305</v>
      </c>
      <c r="D33" s="146">
        <v>992</v>
      </c>
      <c r="E33" s="132">
        <v>4.3</v>
      </c>
      <c r="F33">
        <f t="shared" si="0"/>
        <v>78</v>
      </c>
    </row>
    <row r="34" spans="1:6" ht="15.75" customHeight="1">
      <c r="A34" s="132" t="s">
        <v>235</v>
      </c>
      <c r="B34" s="145">
        <v>412906</v>
      </c>
      <c r="C34" s="145">
        <v>401294</v>
      </c>
      <c r="D34" s="146">
        <v>11612</v>
      </c>
      <c r="E34" s="132">
        <v>2.8</v>
      </c>
      <c r="F34">
        <f t="shared" si="0"/>
        <v>7</v>
      </c>
    </row>
    <row r="35" spans="1:6" ht="15.75" customHeight="1">
      <c r="A35" s="132" t="s">
        <v>236</v>
      </c>
      <c r="B35" s="145">
        <v>4402</v>
      </c>
      <c r="C35" s="145">
        <v>4205</v>
      </c>
      <c r="D35" s="146">
        <v>197</v>
      </c>
      <c r="E35" s="132">
        <v>4.5</v>
      </c>
      <c r="F35">
        <f t="shared" si="0"/>
        <v>83</v>
      </c>
    </row>
    <row r="36" spans="1:6" ht="15.75" customHeight="1">
      <c r="A36" s="132" t="s">
        <v>237</v>
      </c>
      <c r="B36" s="145">
        <v>7975</v>
      </c>
      <c r="C36" s="145">
        <v>7675</v>
      </c>
      <c r="D36" s="146">
        <v>300</v>
      </c>
      <c r="E36" s="132">
        <v>3.8</v>
      </c>
      <c r="F36">
        <f t="shared" si="0"/>
        <v>54</v>
      </c>
    </row>
    <row r="37" spans="1:6" ht="15.75" customHeight="1">
      <c r="A37" s="132" t="s">
        <v>238</v>
      </c>
      <c r="B37" s="145">
        <v>27918</v>
      </c>
      <c r="C37" s="145">
        <v>27093</v>
      </c>
      <c r="D37" s="146">
        <v>825</v>
      </c>
      <c r="E37" s="132">
        <v>3</v>
      </c>
      <c r="F37">
        <f t="shared" si="0"/>
        <v>11</v>
      </c>
    </row>
    <row r="38" spans="1:6" ht="15.75" customHeight="1">
      <c r="A38" s="132" t="s">
        <v>239</v>
      </c>
      <c r="B38" s="145">
        <v>16521</v>
      </c>
      <c r="C38" s="145">
        <v>15931</v>
      </c>
      <c r="D38" s="146">
        <v>590</v>
      </c>
      <c r="E38" s="132">
        <v>3.6</v>
      </c>
      <c r="F38">
        <f t="shared" si="0"/>
        <v>43</v>
      </c>
    </row>
    <row r="39" spans="1:6" ht="15.75" customHeight="1">
      <c r="A39" s="132" t="s">
        <v>240</v>
      </c>
      <c r="B39" s="145">
        <v>19197</v>
      </c>
      <c r="C39" s="145">
        <v>18524</v>
      </c>
      <c r="D39" s="146">
        <v>673</v>
      </c>
      <c r="E39" s="132">
        <v>3.5</v>
      </c>
      <c r="F39">
        <f t="shared" si="0"/>
        <v>35</v>
      </c>
    </row>
    <row r="40" spans="1:6" ht="15.75" customHeight="1">
      <c r="A40" s="132" t="s">
        <v>241</v>
      </c>
      <c r="B40" s="145">
        <v>7707</v>
      </c>
      <c r="C40" s="145">
        <v>7416</v>
      </c>
      <c r="D40" s="146">
        <v>291</v>
      </c>
      <c r="E40" s="132">
        <v>3.8</v>
      </c>
      <c r="F40">
        <f t="shared" si="0"/>
        <v>54</v>
      </c>
    </row>
    <row r="41" spans="1:6" ht="15.75" customHeight="1">
      <c r="A41" s="132" t="s">
        <v>242</v>
      </c>
      <c r="B41" s="145">
        <v>19165</v>
      </c>
      <c r="C41" s="145">
        <v>18489</v>
      </c>
      <c r="D41" s="146">
        <v>676</v>
      </c>
      <c r="E41" s="132">
        <v>3.5</v>
      </c>
      <c r="F41">
        <f t="shared" si="0"/>
        <v>35</v>
      </c>
    </row>
    <row r="42" spans="1:6" ht="15.75" customHeight="1">
      <c r="A42" s="132" t="s">
        <v>243</v>
      </c>
      <c r="B42" s="145">
        <v>21566</v>
      </c>
      <c r="C42" s="145">
        <v>20803</v>
      </c>
      <c r="D42" s="146">
        <v>763</v>
      </c>
      <c r="E42" s="132">
        <v>3.5</v>
      </c>
      <c r="F42">
        <f t="shared" si="0"/>
        <v>35</v>
      </c>
    </row>
    <row r="43" spans="1:6" ht="15.75" customHeight="1">
      <c r="A43" s="132" t="s">
        <v>244</v>
      </c>
      <c r="B43" s="145">
        <v>14891</v>
      </c>
      <c r="C43" s="145">
        <v>14403</v>
      </c>
      <c r="D43" s="146">
        <v>488</v>
      </c>
      <c r="E43" s="132">
        <v>3.3</v>
      </c>
      <c r="F43">
        <f t="shared" si="0"/>
        <v>24</v>
      </c>
    </row>
    <row r="44" spans="1:6" ht="15.75" customHeight="1">
      <c r="A44" s="132" t="s">
        <v>245</v>
      </c>
      <c r="B44" s="145">
        <v>9725</v>
      </c>
      <c r="C44" s="145">
        <v>9352</v>
      </c>
      <c r="D44" s="146">
        <v>373</v>
      </c>
      <c r="E44" s="132">
        <v>3.8</v>
      </c>
      <c r="F44">
        <f t="shared" si="0"/>
        <v>54</v>
      </c>
    </row>
    <row r="45" spans="1:6" ht="15.75" customHeight="1">
      <c r="A45" s="132" t="s">
        <v>246</v>
      </c>
      <c r="B45" s="145">
        <v>28801</v>
      </c>
      <c r="C45" s="145">
        <v>27655</v>
      </c>
      <c r="D45" s="146">
        <v>1146</v>
      </c>
      <c r="E45" s="132">
        <v>4</v>
      </c>
      <c r="F45">
        <f t="shared" si="0"/>
        <v>67</v>
      </c>
    </row>
    <row r="46" spans="1:6" ht="15.75" customHeight="1">
      <c r="A46" s="132" t="s">
        <v>247</v>
      </c>
      <c r="B46" s="145">
        <v>4927</v>
      </c>
      <c r="C46" s="145">
        <v>4704</v>
      </c>
      <c r="D46" s="146">
        <v>223</v>
      </c>
      <c r="E46" s="132">
        <v>4.5</v>
      </c>
      <c r="F46">
        <f t="shared" si="0"/>
        <v>83</v>
      </c>
    </row>
    <row r="47" spans="1:6" ht="15.75" customHeight="1">
      <c r="A47" s="132" t="s">
        <v>248</v>
      </c>
      <c r="B47" s="145">
        <v>28128</v>
      </c>
      <c r="C47" s="145">
        <v>27104</v>
      </c>
      <c r="D47" s="146">
        <v>1024</v>
      </c>
      <c r="E47" s="132">
        <v>3.6</v>
      </c>
      <c r="F47">
        <f t="shared" si="0"/>
        <v>43</v>
      </c>
    </row>
    <row r="48" spans="1:6" ht="15.75" customHeight="1">
      <c r="A48" s="132" t="s">
        <v>249</v>
      </c>
      <c r="B48" s="145">
        <v>183056</v>
      </c>
      <c r="C48" s="145">
        <v>176782</v>
      </c>
      <c r="D48" s="146">
        <v>6274</v>
      </c>
      <c r="E48" s="132">
        <v>3.4</v>
      </c>
      <c r="F48">
        <f t="shared" si="0"/>
        <v>27</v>
      </c>
    </row>
    <row r="49" spans="1:6" ht="15.75" customHeight="1">
      <c r="A49" s="132" t="s">
        <v>250</v>
      </c>
      <c r="B49" s="145">
        <v>2276</v>
      </c>
      <c r="C49" s="145">
        <v>2181</v>
      </c>
      <c r="D49" s="146">
        <v>95</v>
      </c>
      <c r="E49" s="132">
        <v>4.2</v>
      </c>
      <c r="F49">
        <f t="shared" si="0"/>
        <v>74</v>
      </c>
    </row>
    <row r="50" spans="1:6" ht="15.75" customHeight="1">
      <c r="A50" s="132" t="s">
        <v>251</v>
      </c>
      <c r="B50" s="145">
        <v>8932</v>
      </c>
      <c r="C50" s="145">
        <v>8556</v>
      </c>
      <c r="D50" s="146">
        <v>376</v>
      </c>
      <c r="E50" s="132">
        <v>4.2</v>
      </c>
      <c r="F50">
        <f t="shared" si="0"/>
        <v>74</v>
      </c>
    </row>
    <row r="51" spans="1:6" ht="15.75" customHeight="1">
      <c r="A51" s="132" t="s">
        <v>252</v>
      </c>
      <c r="B51" s="145">
        <v>10064</v>
      </c>
      <c r="C51" s="145">
        <v>9660</v>
      </c>
      <c r="D51" s="146">
        <v>404</v>
      </c>
      <c r="E51" s="132">
        <v>4</v>
      </c>
      <c r="F51">
        <f t="shared" si="0"/>
        <v>67</v>
      </c>
    </row>
    <row r="52" spans="1:6" ht="15.75" customHeight="1">
      <c r="A52" s="132" t="s">
        <v>253</v>
      </c>
      <c r="B52" s="145">
        <v>23161</v>
      </c>
      <c r="C52" s="145">
        <v>22260</v>
      </c>
      <c r="D52" s="146">
        <v>901</v>
      </c>
      <c r="E52" s="132">
        <v>3.9</v>
      </c>
      <c r="F52">
        <f t="shared" si="0"/>
        <v>61</v>
      </c>
    </row>
    <row r="53" spans="1:6" ht="15.75" customHeight="1">
      <c r="A53" s="132" t="s">
        <v>254</v>
      </c>
      <c r="B53" s="145">
        <v>7554</v>
      </c>
      <c r="C53" s="145">
        <v>7213</v>
      </c>
      <c r="D53" s="146">
        <v>341</v>
      </c>
      <c r="E53" s="132">
        <v>4.5</v>
      </c>
      <c r="F53">
        <f t="shared" si="0"/>
        <v>83</v>
      </c>
    </row>
    <row r="54" spans="1:6" ht="15.75" customHeight="1">
      <c r="A54" s="132" t="s">
        <v>255</v>
      </c>
      <c r="B54" s="145">
        <v>11713</v>
      </c>
      <c r="C54" s="145">
        <v>11286</v>
      </c>
      <c r="D54" s="146">
        <v>427</v>
      </c>
      <c r="E54" s="132">
        <v>3.6</v>
      </c>
      <c r="F54">
        <f t="shared" si="0"/>
        <v>43</v>
      </c>
    </row>
    <row r="55" spans="1:6" ht="15.75" customHeight="1">
      <c r="A55" s="132" t="s">
        <v>256</v>
      </c>
      <c r="B55" s="145">
        <v>13556</v>
      </c>
      <c r="C55" s="145">
        <v>13016</v>
      </c>
      <c r="D55" s="146">
        <v>540</v>
      </c>
      <c r="E55" s="132">
        <v>4</v>
      </c>
      <c r="F55">
        <f t="shared" si="0"/>
        <v>67</v>
      </c>
    </row>
    <row r="56" spans="1:6" ht="15.75" customHeight="1">
      <c r="A56" s="132" t="s">
        <v>257</v>
      </c>
      <c r="B56" s="145">
        <v>11742</v>
      </c>
      <c r="C56" s="145">
        <v>11402</v>
      </c>
      <c r="D56" s="146">
        <v>340</v>
      </c>
      <c r="E56" s="132">
        <v>2.9</v>
      </c>
      <c r="F56">
        <f t="shared" si="0"/>
        <v>9</v>
      </c>
    </row>
    <row r="57" spans="1:6" ht="15.75" customHeight="1">
      <c r="A57" s="132" t="s">
        <v>258</v>
      </c>
      <c r="B57" s="145">
        <v>3194</v>
      </c>
      <c r="C57" s="145">
        <v>3055</v>
      </c>
      <c r="D57" s="146">
        <v>139</v>
      </c>
      <c r="E57" s="132">
        <v>4.4000000000000004</v>
      </c>
      <c r="F57">
        <f t="shared" si="0"/>
        <v>81</v>
      </c>
    </row>
    <row r="58" spans="1:6" ht="15.75" customHeight="1">
      <c r="A58" s="132" t="s">
        <v>259</v>
      </c>
      <c r="B58" s="145">
        <v>8632</v>
      </c>
      <c r="C58" s="145">
        <v>8332</v>
      </c>
      <c r="D58" s="146">
        <v>300</v>
      </c>
      <c r="E58" s="132">
        <v>3.5</v>
      </c>
      <c r="F58">
        <f t="shared" si="0"/>
        <v>35</v>
      </c>
    </row>
    <row r="59" spans="1:6" ht="15.75" customHeight="1">
      <c r="A59" s="132" t="s">
        <v>260</v>
      </c>
      <c r="B59" s="145">
        <v>4776</v>
      </c>
      <c r="C59" s="145">
        <v>4591</v>
      </c>
      <c r="D59" s="146">
        <v>185</v>
      </c>
      <c r="E59" s="132">
        <v>3.9</v>
      </c>
      <c r="F59">
        <f t="shared" si="0"/>
        <v>61</v>
      </c>
    </row>
    <row r="60" spans="1:6" ht="15.75" customHeight="1">
      <c r="A60" s="132" t="s">
        <v>261</v>
      </c>
      <c r="B60" s="145">
        <v>24998</v>
      </c>
      <c r="C60" s="145">
        <v>24088</v>
      </c>
      <c r="D60" s="146">
        <v>910</v>
      </c>
      <c r="E60" s="132">
        <v>3.6</v>
      </c>
      <c r="F60">
        <f t="shared" si="0"/>
        <v>43</v>
      </c>
    </row>
    <row r="61" spans="1:6" ht="15.75" customHeight="1">
      <c r="A61" s="132" t="s">
        <v>262</v>
      </c>
      <c r="B61" s="145">
        <v>7513</v>
      </c>
      <c r="C61" s="145">
        <v>7258</v>
      </c>
      <c r="D61" s="146">
        <v>255</v>
      </c>
      <c r="E61" s="132">
        <v>3.4</v>
      </c>
      <c r="F61">
        <f t="shared" si="0"/>
        <v>27</v>
      </c>
    </row>
    <row r="62" spans="1:6" ht="15.75" customHeight="1">
      <c r="A62" s="132" t="s">
        <v>263</v>
      </c>
      <c r="B62" s="145">
        <v>250987</v>
      </c>
      <c r="C62" s="145">
        <v>243788</v>
      </c>
      <c r="D62" s="146">
        <v>7199</v>
      </c>
      <c r="E62" s="132">
        <v>2.9</v>
      </c>
      <c r="F62">
        <f t="shared" si="0"/>
        <v>9</v>
      </c>
    </row>
    <row r="63" spans="1:6" ht="15.75" customHeight="1">
      <c r="A63" s="132" t="s">
        <v>264</v>
      </c>
      <c r="B63" s="145">
        <v>1628</v>
      </c>
      <c r="C63" s="145">
        <v>1547</v>
      </c>
      <c r="D63" s="146">
        <v>81</v>
      </c>
      <c r="E63" s="132">
        <v>5</v>
      </c>
      <c r="F63">
        <f t="shared" si="0"/>
        <v>92</v>
      </c>
    </row>
    <row r="64" spans="1:6" ht="15.75" customHeight="1">
      <c r="A64" s="132" t="s">
        <v>265</v>
      </c>
      <c r="B64" s="145">
        <v>9395</v>
      </c>
      <c r="C64" s="145">
        <v>8955</v>
      </c>
      <c r="D64" s="146">
        <v>440</v>
      </c>
      <c r="E64" s="132">
        <v>4.7</v>
      </c>
      <c r="F64">
        <f t="shared" si="0"/>
        <v>90</v>
      </c>
    </row>
    <row r="65" spans="1:6" ht="15.75" customHeight="1">
      <c r="A65" s="132" t="s">
        <v>266</v>
      </c>
      <c r="B65" s="145">
        <v>19229</v>
      </c>
      <c r="C65" s="145">
        <v>18560</v>
      </c>
      <c r="D65" s="146">
        <v>669</v>
      </c>
      <c r="E65" s="132">
        <v>3.5</v>
      </c>
      <c r="F65">
        <f t="shared" si="0"/>
        <v>35</v>
      </c>
    </row>
    <row r="66" spans="1:6" ht="15.75" customHeight="1">
      <c r="A66" s="132" t="s">
        <v>267</v>
      </c>
      <c r="B66" s="145">
        <v>5563</v>
      </c>
      <c r="C66" s="145">
        <v>5362</v>
      </c>
      <c r="D66" s="146">
        <v>201</v>
      </c>
      <c r="E66" s="132">
        <v>3.6</v>
      </c>
      <c r="F66">
        <f t="shared" si="0"/>
        <v>43</v>
      </c>
    </row>
    <row r="67" spans="1:6" ht="15.75" customHeight="1">
      <c r="A67" s="132" t="s">
        <v>268</v>
      </c>
      <c r="B67" s="145">
        <v>16608</v>
      </c>
      <c r="C67" s="145">
        <v>16073</v>
      </c>
      <c r="D67" s="146">
        <v>535</v>
      </c>
      <c r="E67" s="132">
        <v>3.2</v>
      </c>
      <c r="F67">
        <f t="shared" si="0"/>
        <v>19</v>
      </c>
    </row>
    <row r="68" spans="1:6" ht="15.75" customHeight="1">
      <c r="A68" s="132" t="s">
        <v>269</v>
      </c>
      <c r="B68" s="145">
        <v>24373</v>
      </c>
      <c r="C68" s="145">
        <v>23581</v>
      </c>
      <c r="D68" s="146">
        <v>792</v>
      </c>
      <c r="E68" s="132">
        <v>3.2</v>
      </c>
      <c r="F68">
        <f t="shared" si="0"/>
        <v>19</v>
      </c>
    </row>
    <row r="69" spans="1:6" ht="15.75" customHeight="1">
      <c r="A69" s="132" t="s">
        <v>270</v>
      </c>
      <c r="B69" s="145">
        <v>21489</v>
      </c>
      <c r="C69" s="145">
        <v>20619</v>
      </c>
      <c r="D69" s="146">
        <v>870</v>
      </c>
      <c r="E69" s="132">
        <v>4</v>
      </c>
      <c r="F69">
        <f t="shared" si="0"/>
        <v>67</v>
      </c>
    </row>
    <row r="70" spans="1:6" ht="15.75" customHeight="1">
      <c r="A70" s="132" t="s">
        <v>271</v>
      </c>
      <c r="B70" s="145">
        <v>8382</v>
      </c>
      <c r="C70" s="145">
        <v>7998</v>
      </c>
      <c r="D70" s="146">
        <v>384</v>
      </c>
      <c r="E70" s="132">
        <v>4.5999999999999996</v>
      </c>
      <c r="F70">
        <f t="shared" si="0"/>
        <v>88</v>
      </c>
    </row>
    <row r="71" spans="1:6" ht="15.75" customHeight="1">
      <c r="A71" s="132" t="s">
        <v>272</v>
      </c>
      <c r="B71" s="145">
        <v>11649</v>
      </c>
      <c r="C71" s="145">
        <v>11292</v>
      </c>
      <c r="D71" s="146">
        <v>357</v>
      </c>
      <c r="E71" s="132">
        <v>3.1</v>
      </c>
      <c r="F71">
        <f t="shared" si="0"/>
        <v>17</v>
      </c>
    </row>
    <row r="72" spans="1:6" ht="15.75" customHeight="1">
      <c r="A72" s="132" t="s">
        <v>273</v>
      </c>
      <c r="B72" s="145">
        <v>49127</v>
      </c>
      <c r="C72" s="145">
        <v>47441</v>
      </c>
      <c r="D72" s="146">
        <v>1686</v>
      </c>
      <c r="E72" s="132">
        <v>3.4</v>
      </c>
      <c r="F72">
        <f t="shared" si="0"/>
        <v>27</v>
      </c>
    </row>
    <row r="73" spans="1:6" ht="15.75" customHeight="1">
      <c r="A73" s="132" t="s">
        <v>274</v>
      </c>
      <c r="B73" s="145">
        <v>12271</v>
      </c>
      <c r="C73" s="145">
        <v>11794</v>
      </c>
      <c r="D73" s="146">
        <v>477</v>
      </c>
      <c r="E73" s="132">
        <v>3.9</v>
      </c>
      <c r="F73">
        <f t="shared" si="0"/>
        <v>61</v>
      </c>
    </row>
    <row r="74" spans="1:6" ht="15.75" customHeight="1">
      <c r="A74" s="132" t="s">
        <v>275</v>
      </c>
      <c r="B74" s="145">
        <v>15607</v>
      </c>
      <c r="C74" s="145">
        <v>15093</v>
      </c>
      <c r="D74" s="146">
        <v>514</v>
      </c>
      <c r="E74" s="132">
        <v>3.3</v>
      </c>
      <c r="F74">
        <f t="shared" si="0"/>
        <v>24</v>
      </c>
    </row>
    <row r="75" spans="1:6" ht="15.75" customHeight="1">
      <c r="A75" s="132" t="s">
        <v>276</v>
      </c>
      <c r="B75" s="145">
        <v>52962</v>
      </c>
      <c r="C75" s="145">
        <v>51352</v>
      </c>
      <c r="D75" s="146">
        <v>1610</v>
      </c>
      <c r="E75" s="132">
        <v>3</v>
      </c>
      <c r="F75">
        <f t="shared" si="0"/>
        <v>11</v>
      </c>
    </row>
    <row r="76" spans="1:6" ht="15.75" customHeight="1">
      <c r="A76" s="132" t="s">
        <v>277</v>
      </c>
      <c r="B76" s="145">
        <v>5174</v>
      </c>
      <c r="C76" s="145">
        <v>4948</v>
      </c>
      <c r="D76" s="146">
        <v>226</v>
      </c>
      <c r="E76" s="132">
        <v>4.4000000000000004</v>
      </c>
      <c r="F76">
        <f t="shared" si="0"/>
        <v>81</v>
      </c>
    </row>
    <row r="77" spans="1:6" ht="15.75" customHeight="1">
      <c r="A77" s="132" t="s">
        <v>278</v>
      </c>
      <c r="B77" s="145">
        <v>20967</v>
      </c>
      <c r="C77" s="145">
        <v>20244</v>
      </c>
      <c r="D77" s="146">
        <v>723</v>
      </c>
      <c r="E77" s="132">
        <v>3.4</v>
      </c>
      <c r="F77">
        <f t="shared" si="0"/>
        <v>27</v>
      </c>
    </row>
    <row r="78" spans="1:6" ht="15.75" customHeight="1">
      <c r="A78" s="132" t="s">
        <v>279</v>
      </c>
      <c r="B78" s="145">
        <v>88027</v>
      </c>
      <c r="C78" s="145">
        <v>84751</v>
      </c>
      <c r="D78" s="146">
        <v>3276</v>
      </c>
      <c r="E78" s="132">
        <v>3.7</v>
      </c>
      <c r="F78">
        <f t="shared" si="0"/>
        <v>51</v>
      </c>
    </row>
    <row r="79" spans="1:6" ht="15.75" customHeight="1">
      <c r="A79" s="132" t="s">
        <v>280</v>
      </c>
      <c r="B79" s="145">
        <v>3687</v>
      </c>
      <c r="C79" s="145">
        <v>3596</v>
      </c>
      <c r="D79" s="146">
        <v>91</v>
      </c>
      <c r="E79" s="132">
        <v>2.5</v>
      </c>
      <c r="F79">
        <f t="shared" si="0"/>
        <v>2</v>
      </c>
    </row>
    <row r="80" spans="1:6" ht="15.75" customHeight="1">
      <c r="A80" s="132" t="s">
        <v>281</v>
      </c>
      <c r="B80" s="145">
        <v>7845</v>
      </c>
      <c r="C80" s="145">
        <v>7546</v>
      </c>
      <c r="D80" s="146">
        <v>299</v>
      </c>
      <c r="E80" s="132">
        <v>3.8</v>
      </c>
      <c r="F80">
        <f t="shared" si="0"/>
        <v>54</v>
      </c>
    </row>
    <row r="81" spans="1:6" ht="15.75" customHeight="1">
      <c r="A81" s="132" t="s">
        <v>282</v>
      </c>
      <c r="B81" s="145">
        <v>12696</v>
      </c>
      <c r="C81" s="145">
        <v>12207</v>
      </c>
      <c r="D81" s="146">
        <v>489</v>
      </c>
      <c r="E81" s="132">
        <v>3.9</v>
      </c>
      <c r="F81">
        <f t="shared" ref="F81:F110" si="1">RANK(E81,$E$16:$E$110,1)</f>
        <v>61</v>
      </c>
    </row>
    <row r="82" spans="1:6" ht="15.75" customHeight="1">
      <c r="A82" s="132" t="s">
        <v>283</v>
      </c>
      <c r="B82" s="145">
        <v>9977</v>
      </c>
      <c r="C82" s="145">
        <v>9639</v>
      </c>
      <c r="D82" s="146">
        <v>338</v>
      </c>
      <c r="E82" s="132">
        <v>3.4</v>
      </c>
      <c r="F82">
        <f t="shared" si="1"/>
        <v>27</v>
      </c>
    </row>
    <row r="83" spans="1:6" ht="15.75" customHeight="1">
      <c r="A83" s="132" t="s">
        <v>284</v>
      </c>
      <c r="B83" s="145">
        <v>2765</v>
      </c>
      <c r="C83" s="145">
        <v>2616</v>
      </c>
      <c r="D83" s="146">
        <v>149</v>
      </c>
      <c r="E83" s="132">
        <v>5.4</v>
      </c>
      <c r="F83">
        <f t="shared" si="1"/>
        <v>95</v>
      </c>
    </row>
    <row r="84" spans="1:6" ht="15.75" customHeight="1">
      <c r="A84" s="132" t="s">
        <v>285</v>
      </c>
      <c r="B84" s="145">
        <v>2180</v>
      </c>
      <c r="C84" s="145">
        <v>2097</v>
      </c>
      <c r="D84" s="146">
        <v>83</v>
      </c>
      <c r="E84" s="132">
        <v>3.8</v>
      </c>
      <c r="F84">
        <f t="shared" si="1"/>
        <v>54</v>
      </c>
    </row>
    <row r="85" spans="1:6" ht="15.75" customHeight="1">
      <c r="A85" s="132" t="s">
        <v>286</v>
      </c>
      <c r="B85" s="145">
        <v>7045</v>
      </c>
      <c r="C85" s="145">
        <v>6782</v>
      </c>
      <c r="D85" s="146">
        <v>263</v>
      </c>
      <c r="E85" s="132">
        <v>3.7</v>
      </c>
      <c r="F85">
        <f t="shared" si="1"/>
        <v>51</v>
      </c>
    </row>
    <row r="86" spans="1:6" ht="15.75" customHeight="1">
      <c r="A86" s="132" t="s">
        <v>287</v>
      </c>
      <c r="B86" s="145">
        <v>35382</v>
      </c>
      <c r="C86" s="145">
        <v>34192</v>
      </c>
      <c r="D86" s="146">
        <v>1190</v>
      </c>
      <c r="E86" s="132">
        <v>3.4</v>
      </c>
      <c r="F86">
        <f t="shared" si="1"/>
        <v>27</v>
      </c>
    </row>
    <row r="87" spans="1:6" ht="15.75" customHeight="1">
      <c r="A87" s="132" t="s">
        <v>288</v>
      </c>
      <c r="B87" s="145">
        <v>13880</v>
      </c>
      <c r="C87" s="145">
        <v>13290</v>
      </c>
      <c r="D87" s="146">
        <v>590</v>
      </c>
      <c r="E87" s="132">
        <v>4.3</v>
      </c>
      <c r="F87">
        <f t="shared" si="1"/>
        <v>78</v>
      </c>
    </row>
    <row r="88" spans="1:6" ht="15.75" customHeight="1">
      <c r="A88" s="132" t="s">
        <v>289</v>
      </c>
      <c r="B88" s="145">
        <v>23755</v>
      </c>
      <c r="C88" s="145">
        <v>22885</v>
      </c>
      <c r="D88" s="146">
        <v>870</v>
      </c>
      <c r="E88" s="132">
        <v>3.7</v>
      </c>
      <c r="F88">
        <f t="shared" si="1"/>
        <v>51</v>
      </c>
    </row>
    <row r="89" spans="1:6" ht="15.75" customHeight="1">
      <c r="A89" s="132" t="s">
        <v>290</v>
      </c>
      <c r="B89" s="145">
        <v>39207</v>
      </c>
      <c r="C89" s="145">
        <v>38096</v>
      </c>
      <c r="D89" s="146">
        <v>1111</v>
      </c>
      <c r="E89" s="132">
        <v>2.8</v>
      </c>
      <c r="F89">
        <f t="shared" si="1"/>
        <v>7</v>
      </c>
    </row>
    <row r="90" spans="1:6" ht="15.75" customHeight="1">
      <c r="A90" s="132" t="s">
        <v>291</v>
      </c>
      <c r="B90" s="145">
        <v>195582</v>
      </c>
      <c r="C90" s="145">
        <v>190279</v>
      </c>
      <c r="D90" s="146">
        <v>5303</v>
      </c>
      <c r="E90" s="132">
        <v>2.7</v>
      </c>
      <c r="F90">
        <f t="shared" si="1"/>
        <v>4</v>
      </c>
    </row>
    <row r="91" spans="1:6" ht="15.75" customHeight="1">
      <c r="A91" s="132" t="s">
        <v>292</v>
      </c>
      <c r="B91" s="145">
        <v>8108</v>
      </c>
      <c r="C91" s="145">
        <v>7712</v>
      </c>
      <c r="D91" s="146">
        <v>396</v>
      </c>
      <c r="E91" s="132">
        <v>4.9000000000000004</v>
      </c>
      <c r="F91">
        <f t="shared" si="1"/>
        <v>91</v>
      </c>
    </row>
    <row r="92" spans="1:6" ht="15.75" customHeight="1">
      <c r="A92" s="132" t="s">
        <v>293</v>
      </c>
      <c r="B92" s="145">
        <v>6161</v>
      </c>
      <c r="C92" s="145">
        <v>5907</v>
      </c>
      <c r="D92" s="146">
        <v>254</v>
      </c>
      <c r="E92" s="132">
        <v>4.0999999999999996</v>
      </c>
      <c r="F92">
        <f t="shared" si="1"/>
        <v>71</v>
      </c>
    </row>
    <row r="93" spans="1:6" ht="15.75" customHeight="1">
      <c r="A93" s="132" t="s">
        <v>294</v>
      </c>
      <c r="B93" s="145">
        <v>54967</v>
      </c>
      <c r="C93" s="145">
        <v>53233</v>
      </c>
      <c r="D93" s="146">
        <v>1734</v>
      </c>
      <c r="E93" s="132">
        <v>3.2</v>
      </c>
      <c r="F93">
        <f t="shared" si="1"/>
        <v>19</v>
      </c>
    </row>
    <row r="94" spans="1:6" ht="15.75" customHeight="1">
      <c r="A94" s="132" t="s">
        <v>295</v>
      </c>
      <c r="B94" s="145">
        <v>437751</v>
      </c>
      <c r="C94" s="145">
        <v>417985</v>
      </c>
      <c r="D94" s="146">
        <v>19766</v>
      </c>
      <c r="E94" s="132">
        <v>4.5</v>
      </c>
      <c r="F94">
        <f t="shared" si="1"/>
        <v>83</v>
      </c>
    </row>
    <row r="95" spans="1:6" ht="15.75" customHeight="1">
      <c r="A95" s="132" t="s">
        <v>296</v>
      </c>
      <c r="B95" s="145">
        <v>9753</v>
      </c>
      <c r="C95" s="145">
        <v>9463</v>
      </c>
      <c r="D95" s="146">
        <v>290</v>
      </c>
      <c r="E95" s="132">
        <v>3</v>
      </c>
      <c r="F95">
        <f t="shared" si="1"/>
        <v>11</v>
      </c>
    </row>
    <row r="96" spans="1:6" ht="15.75" customHeight="1">
      <c r="A96" s="132" t="s">
        <v>297</v>
      </c>
      <c r="B96" s="145">
        <v>5469</v>
      </c>
      <c r="C96" s="145">
        <v>5258</v>
      </c>
      <c r="D96" s="146">
        <v>211</v>
      </c>
      <c r="E96" s="132">
        <v>3.9</v>
      </c>
      <c r="F96">
        <f t="shared" si="1"/>
        <v>61</v>
      </c>
    </row>
    <row r="97" spans="1:6" ht="15.75" customHeight="1">
      <c r="A97" s="132" t="s">
        <v>298</v>
      </c>
      <c r="B97" s="145">
        <v>68794</v>
      </c>
      <c r="C97" s="145">
        <v>66378</v>
      </c>
      <c r="D97" s="146">
        <v>2416</v>
      </c>
      <c r="E97" s="132">
        <v>3.5</v>
      </c>
      <c r="F97">
        <f t="shared" si="1"/>
        <v>35</v>
      </c>
    </row>
    <row r="98" spans="1:6" ht="15.75" customHeight="1">
      <c r="A98" s="132" t="s">
        <v>299</v>
      </c>
      <c r="B98" s="145">
        <v>108770</v>
      </c>
      <c r="C98" s="145">
        <v>105791</v>
      </c>
      <c r="D98" s="146">
        <v>2979</v>
      </c>
      <c r="E98" s="132">
        <v>2.7</v>
      </c>
      <c r="F98">
        <f t="shared" si="1"/>
        <v>4</v>
      </c>
    </row>
    <row r="99" spans="1:6" ht="15.75" customHeight="1">
      <c r="A99" s="132" t="s">
        <v>300</v>
      </c>
      <c r="B99" s="145">
        <v>27585</v>
      </c>
      <c r="C99" s="145">
        <v>26587</v>
      </c>
      <c r="D99" s="146">
        <v>998</v>
      </c>
      <c r="E99" s="132">
        <v>3.6</v>
      </c>
      <c r="F99">
        <f t="shared" si="1"/>
        <v>43</v>
      </c>
    </row>
    <row r="100" spans="1:6" ht="15.75" customHeight="1">
      <c r="A100" s="132" t="s">
        <v>301</v>
      </c>
      <c r="B100" s="145">
        <v>5724</v>
      </c>
      <c r="C100" s="145">
        <v>5553</v>
      </c>
      <c r="D100" s="146">
        <v>171</v>
      </c>
      <c r="E100" s="132">
        <v>3</v>
      </c>
      <c r="F100">
        <f t="shared" si="1"/>
        <v>11</v>
      </c>
    </row>
    <row r="101" spans="1:6" ht="15.75" customHeight="1">
      <c r="A101" s="132" t="s">
        <v>302</v>
      </c>
      <c r="B101" s="145">
        <v>7061</v>
      </c>
      <c r="C101" s="145">
        <v>6755</v>
      </c>
      <c r="D101" s="146">
        <v>306</v>
      </c>
      <c r="E101" s="132">
        <v>4.3</v>
      </c>
      <c r="F101">
        <f t="shared" si="1"/>
        <v>78</v>
      </c>
    </row>
    <row r="102" spans="1:6" ht="15.75" customHeight="1">
      <c r="A102" s="132" t="s">
        <v>303</v>
      </c>
      <c r="B102" s="145">
        <v>7857</v>
      </c>
      <c r="C102" s="145">
        <v>7560</v>
      </c>
      <c r="D102" s="146">
        <v>297</v>
      </c>
      <c r="E102" s="132">
        <v>3.8</v>
      </c>
      <c r="F102">
        <f t="shared" si="1"/>
        <v>54</v>
      </c>
    </row>
    <row r="103" spans="1:6" ht="15.75" customHeight="1">
      <c r="A103" s="132" t="s">
        <v>304</v>
      </c>
      <c r="B103" s="145">
        <v>2058</v>
      </c>
      <c r="C103" s="145">
        <v>1971</v>
      </c>
      <c r="D103" s="146">
        <v>87</v>
      </c>
      <c r="E103" s="132">
        <v>4.2</v>
      </c>
      <c r="F103">
        <f t="shared" si="1"/>
        <v>74</v>
      </c>
    </row>
    <row r="104" spans="1:6" ht="15.75" customHeight="1">
      <c r="A104" s="132" t="s">
        <v>305</v>
      </c>
      <c r="B104" s="145">
        <v>16402</v>
      </c>
      <c r="C104" s="145">
        <v>15721</v>
      </c>
      <c r="D104" s="146">
        <v>681</v>
      </c>
      <c r="E104" s="132">
        <v>4.2</v>
      </c>
      <c r="F104">
        <f t="shared" si="1"/>
        <v>74</v>
      </c>
    </row>
    <row r="105" spans="1:6" ht="15.75" customHeight="1">
      <c r="A105" s="132" t="s">
        <v>306</v>
      </c>
      <c r="B105" s="145">
        <v>61344</v>
      </c>
      <c r="C105" s="145">
        <v>59362</v>
      </c>
      <c r="D105" s="146">
        <v>1982</v>
      </c>
      <c r="E105" s="132">
        <v>3.2</v>
      </c>
      <c r="F105">
        <f t="shared" si="1"/>
        <v>19</v>
      </c>
    </row>
    <row r="106" spans="1:6" ht="15.75" customHeight="1">
      <c r="A106" s="132" t="s">
        <v>307</v>
      </c>
      <c r="B106" s="145">
        <v>6488</v>
      </c>
      <c r="C106" s="145">
        <v>6195</v>
      </c>
      <c r="D106" s="146">
        <v>293</v>
      </c>
      <c r="E106" s="132">
        <v>4.5</v>
      </c>
      <c r="F106">
        <f t="shared" si="1"/>
        <v>83</v>
      </c>
    </row>
    <row r="107" spans="1:6" ht="15.75" customHeight="1">
      <c r="A107" s="132" t="s">
        <v>308</v>
      </c>
      <c r="B107" s="145">
        <v>15294</v>
      </c>
      <c r="C107" s="145">
        <v>14764</v>
      </c>
      <c r="D107" s="146">
        <v>530</v>
      </c>
      <c r="E107" s="132">
        <v>3.5</v>
      </c>
      <c r="F107">
        <f t="shared" si="1"/>
        <v>35</v>
      </c>
    </row>
    <row r="108" spans="1:6" ht="15.75" customHeight="1">
      <c r="A108" s="132" t="s">
        <v>309</v>
      </c>
      <c r="B108" s="145">
        <v>12024</v>
      </c>
      <c r="C108" s="145">
        <v>11604</v>
      </c>
      <c r="D108" s="146">
        <v>420</v>
      </c>
      <c r="E108" s="132">
        <v>3.5</v>
      </c>
      <c r="F108">
        <f t="shared" si="1"/>
        <v>35</v>
      </c>
    </row>
    <row r="109" spans="1:6" ht="15.75" customHeight="1">
      <c r="A109" s="132" t="s">
        <v>310</v>
      </c>
      <c r="B109" s="145">
        <v>138115</v>
      </c>
      <c r="C109" s="145">
        <v>134800</v>
      </c>
      <c r="D109" s="146">
        <v>3315</v>
      </c>
      <c r="E109" s="132">
        <v>2.4</v>
      </c>
      <c r="F109">
        <f t="shared" si="1"/>
        <v>1</v>
      </c>
    </row>
    <row r="110" spans="1:6" ht="15.75" customHeight="1">
      <c r="A110" s="132" t="s">
        <v>311</v>
      </c>
      <c r="B110" s="145">
        <v>81932</v>
      </c>
      <c r="C110" s="145">
        <v>79774</v>
      </c>
      <c r="D110" s="146">
        <v>2158</v>
      </c>
      <c r="E110" s="132">
        <v>2.6</v>
      </c>
      <c r="F110">
        <f t="shared" si="1"/>
        <v>3</v>
      </c>
    </row>
    <row r="111" spans="1:6" ht="15.75" customHeight="1"/>
    <row r="112" spans="1:6" ht="15.75" customHeight="1">
      <c r="A112" s="132" t="s">
        <v>3</v>
      </c>
      <c r="E112" s="439">
        <f>AVERAGE(E16:E110)</f>
        <v>3.6957894736842096</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D1"/>
    <mergeCell ref="B2:D2"/>
    <mergeCell ref="B8:D8"/>
    <mergeCell ref="A11:A13"/>
    <mergeCell ref="B11:D13"/>
    <mergeCell ref="B10:D10"/>
    <mergeCell ref="B9:D9"/>
    <mergeCell ref="A3:A7"/>
    <mergeCell ref="B3:D7"/>
  </mergeCells>
  <hyperlinks>
    <hyperlink ref="B9:D9" r:id="rId1" location="cntyaa" display="US Bureau of Labor Statistics, Local Area Unemployment Statistics" xr:uid="{4E8BA8DB-CC96-4953-8333-9980963FC513}"/>
  </hyperlinks>
  <pageMargins left="0.7" right="0.7" top="0.75" bottom="0.75" header="0" footer="0"/>
  <pageSetup orientation="landscape"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893F-C197-492E-B2D6-08F3AFA15CFB}">
  <sheetPr>
    <tabColor rgb="FFFF0000"/>
  </sheetPr>
  <dimension ref="A1:D113"/>
  <sheetViews>
    <sheetView topLeftCell="A5" workbookViewId="0">
      <selection activeCell="B110" sqref="B110"/>
    </sheetView>
  </sheetViews>
  <sheetFormatPr defaultRowHeight="12.75"/>
  <cols>
    <col min="1" max="1" width="18.140625" customWidth="1"/>
  </cols>
  <sheetData>
    <row r="1" spans="1:4" ht="25.5">
      <c r="A1" s="168" t="s">
        <v>189</v>
      </c>
      <c r="B1" s="568" t="s">
        <v>481</v>
      </c>
      <c r="C1" s="569"/>
      <c r="D1" s="570"/>
    </row>
    <row r="2" spans="1:4">
      <c r="A2" s="168" t="s">
        <v>194</v>
      </c>
      <c r="B2" s="538" t="s">
        <v>1506</v>
      </c>
      <c r="C2" s="566"/>
      <c r="D2" s="567"/>
    </row>
    <row r="3" spans="1:4">
      <c r="A3" s="579" t="s">
        <v>196</v>
      </c>
      <c r="B3" s="514" t="s">
        <v>1181</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1182</v>
      </c>
      <c r="C8" s="590"/>
      <c r="D8" s="591"/>
    </row>
    <row r="9" spans="1:4">
      <c r="A9" s="323" t="s">
        <v>200</v>
      </c>
      <c r="B9" s="583" t="s">
        <v>14</v>
      </c>
      <c r="C9" s="584"/>
      <c r="D9" s="585"/>
    </row>
    <row r="10" spans="1:4">
      <c r="A10" s="338" t="s">
        <v>314</v>
      </c>
      <c r="B10" s="582">
        <v>2020</v>
      </c>
      <c r="C10" s="536"/>
      <c r="D10" s="537"/>
    </row>
    <row r="11" spans="1:4">
      <c r="A11" s="511" t="s">
        <v>202</v>
      </c>
      <c r="B11" s="514" t="s">
        <v>1183</v>
      </c>
      <c r="C11" s="515"/>
      <c r="D11" s="516"/>
    </row>
    <row r="12" spans="1:4">
      <c r="A12" s="578"/>
      <c r="B12" s="517"/>
      <c r="C12" s="518"/>
      <c r="D12" s="519"/>
    </row>
    <row r="13" spans="1:4">
      <c r="A13" s="513"/>
      <c r="B13" s="520"/>
      <c r="C13" s="521"/>
      <c r="D13" s="522"/>
    </row>
    <row r="16" spans="1:4" ht="57">
      <c r="B16" s="432" t="s">
        <v>1184</v>
      </c>
      <c r="C16" s="440" t="s">
        <v>927</v>
      </c>
    </row>
    <row r="17" spans="1:3">
      <c r="A17" s="313" t="s">
        <v>216</v>
      </c>
      <c r="B17" s="313">
        <v>32</v>
      </c>
      <c r="C17">
        <f>RANK(B17,$B$17:$B$111,1)</f>
        <v>50</v>
      </c>
    </row>
    <row r="18" spans="1:3">
      <c r="A18" s="313" t="s">
        <v>217</v>
      </c>
      <c r="B18" s="313">
        <v>39</v>
      </c>
      <c r="C18">
        <f t="shared" ref="C18:C81" si="0">RANK(B18,$B$17:$B$111,1)</f>
        <v>76</v>
      </c>
    </row>
    <row r="19" spans="1:3">
      <c r="A19" s="313" t="s">
        <v>218</v>
      </c>
      <c r="B19" s="313">
        <v>41</v>
      </c>
      <c r="C19">
        <f t="shared" si="0"/>
        <v>81</v>
      </c>
    </row>
    <row r="20" spans="1:3">
      <c r="A20" s="313" t="s">
        <v>219</v>
      </c>
      <c r="B20" s="313">
        <v>40</v>
      </c>
      <c r="C20">
        <f t="shared" si="0"/>
        <v>79</v>
      </c>
    </row>
    <row r="21" spans="1:3">
      <c r="A21" s="313" t="s">
        <v>220</v>
      </c>
      <c r="B21" s="313">
        <v>24</v>
      </c>
      <c r="C21">
        <f t="shared" si="0"/>
        <v>14</v>
      </c>
    </row>
    <row r="22" spans="1:3">
      <c r="A22" s="313" t="s">
        <v>221</v>
      </c>
      <c r="B22" s="313">
        <v>27</v>
      </c>
      <c r="C22">
        <f t="shared" si="0"/>
        <v>26</v>
      </c>
    </row>
    <row r="23" spans="1:3">
      <c r="A23" s="313" t="s">
        <v>223</v>
      </c>
      <c r="B23" s="313">
        <v>44</v>
      </c>
      <c r="C23">
        <f t="shared" si="0"/>
        <v>89</v>
      </c>
    </row>
    <row r="24" spans="1:3">
      <c r="A24" s="313" t="s">
        <v>224</v>
      </c>
      <c r="B24" s="313">
        <v>30</v>
      </c>
      <c r="C24">
        <f t="shared" si="0"/>
        <v>42</v>
      </c>
    </row>
    <row r="25" spans="1:3">
      <c r="A25" s="313" t="s">
        <v>225</v>
      </c>
      <c r="B25" s="313">
        <v>27</v>
      </c>
      <c r="C25">
        <f t="shared" si="0"/>
        <v>26</v>
      </c>
    </row>
    <row r="26" spans="1:3">
      <c r="A26" s="313" t="s">
        <v>226</v>
      </c>
      <c r="B26" s="313">
        <v>27</v>
      </c>
      <c r="C26">
        <f t="shared" si="0"/>
        <v>26</v>
      </c>
    </row>
    <row r="27" spans="1:3">
      <c r="A27" s="313" t="s">
        <v>227</v>
      </c>
      <c r="B27" s="313">
        <v>24</v>
      </c>
      <c r="C27">
        <f t="shared" si="0"/>
        <v>14</v>
      </c>
    </row>
    <row r="28" spans="1:3">
      <c r="A28" s="313" t="s">
        <v>228</v>
      </c>
      <c r="B28" s="313">
        <v>19</v>
      </c>
      <c r="C28">
        <f t="shared" si="0"/>
        <v>5</v>
      </c>
    </row>
    <row r="29" spans="1:3">
      <c r="A29" s="313" t="s">
        <v>229</v>
      </c>
      <c r="B29" s="313">
        <v>29</v>
      </c>
      <c r="C29">
        <f t="shared" si="0"/>
        <v>36</v>
      </c>
    </row>
    <row r="30" spans="1:3">
      <c r="A30" s="313" t="s">
        <v>230</v>
      </c>
      <c r="B30" s="313">
        <v>30</v>
      </c>
      <c r="C30">
        <f t="shared" si="0"/>
        <v>42</v>
      </c>
    </row>
    <row r="31" spans="1:3">
      <c r="A31" s="313" t="s">
        <v>231</v>
      </c>
      <c r="B31" s="313">
        <v>45</v>
      </c>
      <c r="C31">
        <f t="shared" si="0"/>
        <v>90</v>
      </c>
    </row>
    <row r="32" spans="1:3">
      <c r="A32" s="313" t="s">
        <v>232</v>
      </c>
      <c r="B32" s="313">
        <v>39</v>
      </c>
      <c r="C32">
        <f t="shared" si="0"/>
        <v>76</v>
      </c>
    </row>
    <row r="33" spans="1:3">
      <c r="A33" s="313" t="s">
        <v>233</v>
      </c>
      <c r="B33" s="313">
        <v>35</v>
      </c>
      <c r="C33">
        <f t="shared" si="0"/>
        <v>61</v>
      </c>
    </row>
    <row r="34" spans="1:3">
      <c r="A34" s="313" t="s">
        <v>234</v>
      </c>
      <c r="B34" s="313">
        <v>41</v>
      </c>
      <c r="C34">
        <f t="shared" si="0"/>
        <v>81</v>
      </c>
    </row>
    <row r="35" spans="1:3">
      <c r="A35" s="313" t="s">
        <v>235</v>
      </c>
      <c r="B35" s="313">
        <v>27</v>
      </c>
      <c r="C35">
        <f t="shared" si="0"/>
        <v>26</v>
      </c>
    </row>
    <row r="36" spans="1:3">
      <c r="A36" s="313" t="s">
        <v>236</v>
      </c>
      <c r="B36" s="313">
        <v>25</v>
      </c>
      <c r="C36">
        <f t="shared" si="0"/>
        <v>17</v>
      </c>
    </row>
    <row r="37" spans="1:3">
      <c r="A37" s="313" t="s">
        <v>237</v>
      </c>
      <c r="B37" s="313">
        <v>38</v>
      </c>
      <c r="C37">
        <f t="shared" si="0"/>
        <v>71</v>
      </c>
    </row>
    <row r="38" spans="1:3">
      <c r="A38" s="313" t="s">
        <v>238</v>
      </c>
      <c r="B38" s="313">
        <v>31</v>
      </c>
      <c r="C38">
        <f t="shared" si="0"/>
        <v>48</v>
      </c>
    </row>
    <row r="39" spans="1:3">
      <c r="A39" s="313" t="s">
        <v>239</v>
      </c>
      <c r="B39" s="313">
        <v>36</v>
      </c>
      <c r="C39">
        <f t="shared" si="0"/>
        <v>65</v>
      </c>
    </row>
    <row r="40" spans="1:3">
      <c r="A40" s="313" t="s">
        <v>240</v>
      </c>
      <c r="B40" s="313">
        <v>22</v>
      </c>
      <c r="C40">
        <f t="shared" si="0"/>
        <v>8</v>
      </c>
    </row>
    <row r="41" spans="1:3">
      <c r="A41" s="313" t="s">
        <v>241</v>
      </c>
      <c r="B41" s="313">
        <v>35</v>
      </c>
      <c r="C41">
        <f t="shared" si="0"/>
        <v>61</v>
      </c>
    </row>
    <row r="42" spans="1:3">
      <c r="A42" s="313" t="s">
        <v>242</v>
      </c>
      <c r="B42" s="313">
        <v>22</v>
      </c>
      <c r="C42">
        <f t="shared" si="0"/>
        <v>8</v>
      </c>
    </row>
    <row r="43" spans="1:3">
      <c r="A43" s="313" t="s">
        <v>243</v>
      </c>
      <c r="B43" s="313">
        <v>30</v>
      </c>
      <c r="C43">
        <f t="shared" si="0"/>
        <v>42</v>
      </c>
    </row>
    <row r="44" spans="1:3">
      <c r="A44" s="313" t="s">
        <v>244</v>
      </c>
      <c r="B44" s="313">
        <v>31</v>
      </c>
      <c r="C44">
        <f t="shared" si="0"/>
        <v>48</v>
      </c>
    </row>
    <row r="45" spans="1:3">
      <c r="A45" s="313" t="s">
        <v>245</v>
      </c>
      <c r="B45" s="313">
        <v>38</v>
      </c>
      <c r="C45">
        <f t="shared" si="0"/>
        <v>71</v>
      </c>
    </row>
    <row r="46" spans="1:3">
      <c r="A46" s="313" t="s">
        <v>246</v>
      </c>
      <c r="B46" s="313">
        <v>29</v>
      </c>
      <c r="C46">
        <f t="shared" si="0"/>
        <v>36</v>
      </c>
    </row>
    <row r="47" spans="1:3">
      <c r="A47" s="313" t="s">
        <v>247</v>
      </c>
      <c r="B47" s="313">
        <v>49</v>
      </c>
      <c r="C47">
        <f t="shared" si="0"/>
        <v>93</v>
      </c>
    </row>
    <row r="48" spans="1:3">
      <c r="A48" s="313" t="s">
        <v>248</v>
      </c>
      <c r="B48" s="313">
        <v>35</v>
      </c>
      <c r="C48">
        <f t="shared" si="0"/>
        <v>61</v>
      </c>
    </row>
    <row r="49" spans="1:3">
      <c r="A49" s="313" t="s">
        <v>249</v>
      </c>
      <c r="B49" s="313">
        <v>23</v>
      </c>
      <c r="C49">
        <f t="shared" si="0"/>
        <v>11</v>
      </c>
    </row>
    <row r="50" spans="1:3">
      <c r="A50" s="313" t="s">
        <v>250</v>
      </c>
      <c r="B50" s="313">
        <v>45</v>
      </c>
      <c r="C50">
        <f t="shared" si="0"/>
        <v>90</v>
      </c>
    </row>
    <row r="51" spans="1:3">
      <c r="A51" s="313" t="s">
        <v>251</v>
      </c>
      <c r="B51" s="313">
        <v>37</v>
      </c>
      <c r="C51">
        <f t="shared" si="0"/>
        <v>69</v>
      </c>
    </row>
    <row r="52" spans="1:3">
      <c r="A52" s="313" t="s">
        <v>252</v>
      </c>
      <c r="B52" s="313">
        <v>32</v>
      </c>
      <c r="C52">
        <f t="shared" si="0"/>
        <v>50</v>
      </c>
    </row>
    <row r="53" spans="1:3">
      <c r="A53" s="313" t="s">
        <v>253</v>
      </c>
      <c r="B53" s="313">
        <v>33</v>
      </c>
      <c r="C53">
        <f t="shared" si="0"/>
        <v>54</v>
      </c>
    </row>
    <row r="54" spans="1:3">
      <c r="A54" s="313" t="s">
        <v>254</v>
      </c>
      <c r="B54" s="313">
        <v>33</v>
      </c>
      <c r="C54">
        <f t="shared" si="0"/>
        <v>54</v>
      </c>
    </row>
    <row r="55" spans="1:3">
      <c r="A55" s="313" t="s">
        <v>255</v>
      </c>
      <c r="B55" s="313">
        <v>29</v>
      </c>
      <c r="C55">
        <f t="shared" si="0"/>
        <v>36</v>
      </c>
    </row>
    <row r="56" spans="1:3">
      <c r="A56" s="313" t="s">
        <v>256</v>
      </c>
      <c r="B56" s="313">
        <v>34</v>
      </c>
      <c r="C56">
        <f t="shared" si="0"/>
        <v>59</v>
      </c>
    </row>
    <row r="57" spans="1:3">
      <c r="A57" s="313" t="s">
        <v>257</v>
      </c>
      <c r="B57" s="313">
        <v>33</v>
      </c>
      <c r="C57">
        <f t="shared" si="0"/>
        <v>54</v>
      </c>
    </row>
    <row r="58" spans="1:3">
      <c r="A58" s="313" t="s">
        <v>258</v>
      </c>
      <c r="B58" s="313">
        <v>26</v>
      </c>
      <c r="C58">
        <f t="shared" si="0"/>
        <v>23</v>
      </c>
    </row>
    <row r="59" spans="1:3">
      <c r="A59" s="313" t="s">
        <v>259</v>
      </c>
      <c r="B59" s="313">
        <v>33</v>
      </c>
      <c r="C59">
        <f t="shared" si="0"/>
        <v>54</v>
      </c>
    </row>
    <row r="60" spans="1:3">
      <c r="A60" s="313" t="s">
        <v>260</v>
      </c>
      <c r="B60" s="313">
        <v>24</v>
      </c>
      <c r="C60">
        <f t="shared" si="0"/>
        <v>14</v>
      </c>
    </row>
    <row r="61" spans="1:3">
      <c r="A61" s="313" t="s">
        <v>261</v>
      </c>
      <c r="B61" s="313">
        <v>25</v>
      </c>
      <c r="C61">
        <f t="shared" si="0"/>
        <v>17</v>
      </c>
    </row>
    <row r="62" spans="1:3">
      <c r="A62" s="313" t="s">
        <v>262</v>
      </c>
      <c r="B62" s="313">
        <v>37</v>
      </c>
      <c r="C62">
        <f t="shared" si="0"/>
        <v>69</v>
      </c>
    </row>
    <row r="63" spans="1:3">
      <c r="A63" s="313" t="s">
        <v>263</v>
      </c>
      <c r="B63" s="313">
        <v>19</v>
      </c>
      <c r="C63">
        <f t="shared" si="0"/>
        <v>5</v>
      </c>
    </row>
    <row r="64" spans="1:3">
      <c r="A64" s="313" t="s">
        <v>264</v>
      </c>
      <c r="B64" s="313">
        <v>82</v>
      </c>
      <c r="C64">
        <f t="shared" si="0"/>
        <v>95</v>
      </c>
    </row>
    <row r="65" spans="1:3">
      <c r="A65" s="313" t="s">
        <v>265</v>
      </c>
      <c r="B65" s="313">
        <v>43</v>
      </c>
      <c r="C65">
        <f t="shared" si="0"/>
        <v>87</v>
      </c>
    </row>
    <row r="66" spans="1:3">
      <c r="A66" s="313" t="s">
        <v>266</v>
      </c>
      <c r="B66" s="313">
        <v>32</v>
      </c>
      <c r="C66">
        <f t="shared" si="0"/>
        <v>50</v>
      </c>
    </row>
    <row r="67" spans="1:3">
      <c r="A67" s="313" t="s">
        <v>267</v>
      </c>
      <c r="B67" s="313">
        <v>42</v>
      </c>
      <c r="C67">
        <f t="shared" si="0"/>
        <v>86</v>
      </c>
    </row>
    <row r="68" spans="1:3">
      <c r="A68" s="313" t="s">
        <v>268</v>
      </c>
      <c r="B68" s="313">
        <v>30</v>
      </c>
      <c r="C68">
        <f t="shared" si="0"/>
        <v>42</v>
      </c>
    </row>
    <row r="69" spans="1:3">
      <c r="A69" s="313" t="s">
        <v>269</v>
      </c>
      <c r="B69" s="313">
        <v>29</v>
      </c>
      <c r="C69">
        <f t="shared" si="0"/>
        <v>36</v>
      </c>
    </row>
    <row r="70" spans="1:3">
      <c r="A70" s="313" t="s">
        <v>270</v>
      </c>
      <c r="B70" s="313">
        <v>36</v>
      </c>
      <c r="C70">
        <f t="shared" si="0"/>
        <v>65</v>
      </c>
    </row>
    <row r="71" spans="1:3">
      <c r="A71" s="313" t="s">
        <v>271</v>
      </c>
      <c r="B71" s="313">
        <v>30</v>
      </c>
      <c r="C71">
        <f t="shared" si="0"/>
        <v>42</v>
      </c>
    </row>
    <row r="72" spans="1:3">
      <c r="A72" s="313" t="s">
        <v>272</v>
      </c>
      <c r="B72" s="313">
        <v>50</v>
      </c>
      <c r="C72">
        <f t="shared" si="0"/>
        <v>94</v>
      </c>
    </row>
    <row r="73" spans="1:3">
      <c r="A73" s="313" t="s">
        <v>273</v>
      </c>
      <c r="B73" s="313">
        <v>25</v>
      </c>
      <c r="C73">
        <f t="shared" si="0"/>
        <v>17</v>
      </c>
    </row>
    <row r="74" spans="1:3">
      <c r="A74" s="313" t="s">
        <v>274</v>
      </c>
      <c r="B74" s="313">
        <v>40</v>
      </c>
      <c r="C74">
        <f t="shared" si="0"/>
        <v>79</v>
      </c>
    </row>
    <row r="75" spans="1:3">
      <c r="A75" s="313" t="s">
        <v>275</v>
      </c>
      <c r="B75" s="313">
        <v>27</v>
      </c>
      <c r="C75">
        <f t="shared" si="0"/>
        <v>26</v>
      </c>
    </row>
    <row r="76" spans="1:3">
      <c r="A76" s="313" t="s">
        <v>276</v>
      </c>
      <c r="B76" s="313">
        <v>28</v>
      </c>
      <c r="C76">
        <f t="shared" si="0"/>
        <v>33</v>
      </c>
    </row>
    <row r="77" spans="1:3">
      <c r="A77" s="313" t="s">
        <v>277</v>
      </c>
      <c r="B77" s="313">
        <v>36</v>
      </c>
      <c r="C77">
        <f t="shared" si="0"/>
        <v>65</v>
      </c>
    </row>
    <row r="78" spans="1:3">
      <c r="A78" s="313" t="s">
        <v>278</v>
      </c>
      <c r="B78" s="313">
        <v>41</v>
      </c>
      <c r="C78">
        <f t="shared" si="0"/>
        <v>81</v>
      </c>
    </row>
    <row r="79" spans="1:3">
      <c r="A79" s="313" t="s">
        <v>279</v>
      </c>
      <c r="B79" s="313">
        <v>27</v>
      </c>
      <c r="C79">
        <f t="shared" si="0"/>
        <v>26</v>
      </c>
    </row>
    <row r="80" spans="1:3">
      <c r="A80" s="313" t="s">
        <v>280</v>
      </c>
      <c r="B80" s="313">
        <v>22</v>
      </c>
      <c r="C80">
        <f t="shared" si="0"/>
        <v>8</v>
      </c>
    </row>
    <row r="81" spans="1:3">
      <c r="A81" s="313" t="s">
        <v>281</v>
      </c>
      <c r="B81" s="313">
        <v>33</v>
      </c>
      <c r="C81">
        <f t="shared" si="0"/>
        <v>54</v>
      </c>
    </row>
    <row r="82" spans="1:3">
      <c r="A82" s="313" t="s">
        <v>282</v>
      </c>
      <c r="B82" s="313">
        <v>32</v>
      </c>
      <c r="C82">
        <f t="shared" ref="C82:C111" si="1">RANK(B82,$B$17:$B$111,1)</f>
        <v>50</v>
      </c>
    </row>
    <row r="83" spans="1:3">
      <c r="A83" s="313" t="s">
        <v>283</v>
      </c>
      <c r="B83" s="313">
        <v>25</v>
      </c>
      <c r="C83">
        <f t="shared" si="1"/>
        <v>17</v>
      </c>
    </row>
    <row r="84" spans="1:3">
      <c r="A84" s="313" t="s">
        <v>284</v>
      </c>
      <c r="B84" s="313">
        <v>43</v>
      </c>
      <c r="C84">
        <f t="shared" si="1"/>
        <v>87</v>
      </c>
    </row>
    <row r="85" spans="1:3">
      <c r="A85" s="313" t="s">
        <v>285</v>
      </c>
      <c r="B85" s="313">
        <v>25</v>
      </c>
      <c r="C85">
        <f t="shared" si="1"/>
        <v>17</v>
      </c>
    </row>
    <row r="86" spans="1:3">
      <c r="A86" s="313" t="s">
        <v>286</v>
      </c>
      <c r="B86" s="313">
        <v>41</v>
      </c>
      <c r="C86">
        <f t="shared" si="1"/>
        <v>81</v>
      </c>
    </row>
    <row r="87" spans="1:3">
      <c r="A87" s="313" t="s">
        <v>287</v>
      </c>
      <c r="B87" s="313">
        <v>23</v>
      </c>
      <c r="C87">
        <f t="shared" si="1"/>
        <v>11</v>
      </c>
    </row>
    <row r="88" spans="1:3">
      <c r="A88" s="313" t="s">
        <v>288</v>
      </c>
      <c r="B88" s="313">
        <v>38</v>
      </c>
      <c r="C88">
        <f t="shared" si="1"/>
        <v>71</v>
      </c>
    </row>
    <row r="89" spans="1:3">
      <c r="A89" s="313" t="s">
        <v>289</v>
      </c>
      <c r="B89" s="313">
        <v>28</v>
      </c>
      <c r="C89">
        <f t="shared" si="1"/>
        <v>33</v>
      </c>
    </row>
    <row r="90" spans="1:3">
      <c r="A90" s="313" t="s">
        <v>290</v>
      </c>
      <c r="B90" s="313">
        <v>27</v>
      </c>
      <c r="C90">
        <f t="shared" si="1"/>
        <v>26</v>
      </c>
    </row>
    <row r="91" spans="1:3">
      <c r="A91" s="313" t="s">
        <v>291</v>
      </c>
      <c r="B91" s="313">
        <v>18</v>
      </c>
      <c r="C91">
        <f t="shared" si="1"/>
        <v>3</v>
      </c>
    </row>
    <row r="92" spans="1:3">
      <c r="A92" s="313" t="s">
        <v>292</v>
      </c>
      <c r="B92" s="313">
        <v>41</v>
      </c>
      <c r="C92">
        <f t="shared" si="1"/>
        <v>81</v>
      </c>
    </row>
    <row r="93" spans="1:3">
      <c r="A93" s="313" t="s">
        <v>293</v>
      </c>
      <c r="B93" s="313">
        <v>36</v>
      </c>
      <c r="C93">
        <f t="shared" si="1"/>
        <v>65</v>
      </c>
    </row>
    <row r="94" spans="1:3">
      <c r="A94" s="313" t="s">
        <v>294</v>
      </c>
      <c r="B94" s="313">
        <v>30</v>
      </c>
      <c r="C94">
        <f t="shared" si="1"/>
        <v>42</v>
      </c>
    </row>
    <row r="95" spans="1:3">
      <c r="A95" s="313" t="s">
        <v>295</v>
      </c>
      <c r="B95" s="313">
        <v>35</v>
      </c>
      <c r="C95">
        <f t="shared" si="1"/>
        <v>61</v>
      </c>
    </row>
    <row r="96" spans="1:3">
      <c r="A96" s="313" t="s">
        <v>296</v>
      </c>
      <c r="B96" s="313">
        <v>29</v>
      </c>
      <c r="C96">
        <f t="shared" si="1"/>
        <v>36</v>
      </c>
    </row>
    <row r="97" spans="1:3">
      <c r="A97" s="313" t="s">
        <v>297</v>
      </c>
      <c r="B97" s="313">
        <v>26</v>
      </c>
      <c r="C97">
        <f t="shared" si="1"/>
        <v>23</v>
      </c>
    </row>
    <row r="98" spans="1:3">
      <c r="A98" s="313" t="s">
        <v>298</v>
      </c>
      <c r="B98" s="313">
        <v>29</v>
      </c>
      <c r="C98">
        <f t="shared" si="1"/>
        <v>36</v>
      </c>
    </row>
    <row r="99" spans="1:3">
      <c r="A99" s="313" t="s">
        <v>299</v>
      </c>
      <c r="B99" s="313">
        <v>23</v>
      </c>
      <c r="C99">
        <f t="shared" si="1"/>
        <v>11</v>
      </c>
    </row>
    <row r="100" spans="1:3">
      <c r="A100" s="313" t="s">
        <v>300</v>
      </c>
      <c r="B100" s="313">
        <v>25</v>
      </c>
      <c r="C100">
        <f t="shared" si="1"/>
        <v>17</v>
      </c>
    </row>
    <row r="101" spans="1:3">
      <c r="A101" s="313" t="s">
        <v>301</v>
      </c>
      <c r="B101" s="313">
        <v>39</v>
      </c>
      <c r="C101">
        <f t="shared" si="1"/>
        <v>76</v>
      </c>
    </row>
    <row r="102" spans="1:3">
      <c r="A102" s="313" t="s">
        <v>302</v>
      </c>
      <c r="B102" s="313">
        <v>26</v>
      </c>
      <c r="C102">
        <f t="shared" si="1"/>
        <v>23</v>
      </c>
    </row>
    <row r="103" spans="1:3">
      <c r="A103" s="313" t="s">
        <v>303</v>
      </c>
      <c r="B103" s="313">
        <v>45</v>
      </c>
      <c r="C103">
        <f t="shared" si="1"/>
        <v>90</v>
      </c>
    </row>
    <row r="104" spans="1:3">
      <c r="A104" s="313" t="s">
        <v>304</v>
      </c>
      <c r="B104" s="313">
        <v>38</v>
      </c>
      <c r="C104">
        <f t="shared" si="1"/>
        <v>71</v>
      </c>
    </row>
    <row r="105" spans="1:3">
      <c r="A105" s="313" t="s">
        <v>305</v>
      </c>
      <c r="B105" s="313">
        <v>34</v>
      </c>
      <c r="C105">
        <f t="shared" si="1"/>
        <v>59</v>
      </c>
    </row>
    <row r="106" spans="1:3">
      <c r="A106" s="313" t="s">
        <v>306</v>
      </c>
      <c r="B106" s="313">
        <v>19</v>
      </c>
      <c r="C106">
        <f t="shared" si="1"/>
        <v>5</v>
      </c>
    </row>
    <row r="107" spans="1:3">
      <c r="A107" s="313" t="s">
        <v>307</v>
      </c>
      <c r="B107" s="313">
        <v>28</v>
      </c>
      <c r="C107">
        <f t="shared" si="1"/>
        <v>33</v>
      </c>
    </row>
    <row r="108" spans="1:3">
      <c r="A108" s="313" t="s">
        <v>308</v>
      </c>
      <c r="B108" s="313">
        <v>17</v>
      </c>
      <c r="C108">
        <f t="shared" si="1"/>
        <v>2</v>
      </c>
    </row>
    <row r="109" spans="1:3">
      <c r="A109" s="313" t="s">
        <v>309</v>
      </c>
      <c r="B109" s="313">
        <v>38</v>
      </c>
      <c r="C109">
        <f t="shared" si="1"/>
        <v>71</v>
      </c>
    </row>
    <row r="110" spans="1:3">
      <c r="A110" s="313" t="s">
        <v>310</v>
      </c>
      <c r="B110" s="313">
        <v>4</v>
      </c>
      <c r="C110">
        <f t="shared" si="1"/>
        <v>1</v>
      </c>
    </row>
    <row r="111" spans="1:3">
      <c r="A111" s="313" t="s">
        <v>311</v>
      </c>
      <c r="B111" s="313">
        <v>18</v>
      </c>
      <c r="C111">
        <f t="shared" si="1"/>
        <v>3</v>
      </c>
    </row>
    <row r="113" spans="1:2">
      <c r="A113" s="313" t="s">
        <v>3</v>
      </c>
      <c r="B113" s="184">
        <f>AVERAGE(B17:B111)</f>
        <v>31.96842105263158</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E8ECDD0C-5901-4A8B-9F43-3BB4A73ED17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2EE3-E571-417F-B417-2FF1858EAB7C}">
  <sheetPr>
    <tabColor rgb="FF7030A0"/>
  </sheetPr>
  <dimension ref="A1:G113"/>
  <sheetViews>
    <sheetView topLeftCell="A81" workbookViewId="0">
      <selection activeCell="I19" sqref="I19"/>
    </sheetView>
  </sheetViews>
  <sheetFormatPr defaultRowHeight="12.75"/>
  <cols>
    <col min="1" max="1" width="24.5703125" bestFit="1" customWidth="1"/>
  </cols>
  <sheetData>
    <row r="1" spans="1:7">
      <c r="A1" s="168" t="s">
        <v>189</v>
      </c>
      <c r="B1" s="568" t="s">
        <v>540</v>
      </c>
      <c r="C1" s="569"/>
      <c r="D1" s="570"/>
      <c r="E1" s="473"/>
    </row>
    <row r="2" spans="1:7">
      <c r="A2" s="168" t="s">
        <v>194</v>
      </c>
      <c r="B2" s="538" t="s">
        <v>115</v>
      </c>
      <c r="C2" s="566"/>
      <c r="D2" s="567"/>
      <c r="E2" s="474"/>
    </row>
    <row r="3" spans="1:7">
      <c r="A3" s="579" t="s">
        <v>196</v>
      </c>
      <c r="B3" s="514" t="s">
        <v>116</v>
      </c>
      <c r="C3" s="515"/>
      <c r="D3" s="516"/>
      <c r="E3" s="322"/>
    </row>
    <row r="4" spans="1:7">
      <c r="A4" s="580"/>
      <c r="B4" s="517"/>
      <c r="C4" s="518"/>
      <c r="D4" s="519"/>
      <c r="E4" s="322"/>
    </row>
    <row r="5" spans="1:7">
      <c r="A5" s="580"/>
      <c r="B5" s="517"/>
      <c r="C5" s="518"/>
      <c r="D5" s="519"/>
      <c r="E5" s="322"/>
    </row>
    <row r="6" spans="1:7">
      <c r="A6" s="580"/>
      <c r="B6" s="517"/>
      <c r="C6" s="518"/>
      <c r="D6" s="519"/>
      <c r="E6" s="322"/>
    </row>
    <row r="7" spans="1:7">
      <c r="A7" s="581"/>
      <c r="B7" s="520"/>
      <c r="C7" s="521"/>
      <c r="D7" s="522"/>
      <c r="E7" s="322"/>
    </row>
    <row r="8" spans="1:7">
      <c r="A8" s="169" t="s">
        <v>198</v>
      </c>
      <c r="B8" s="535" t="s">
        <v>199</v>
      </c>
      <c r="C8" s="590"/>
      <c r="D8" s="591"/>
      <c r="E8" s="327"/>
    </row>
    <row r="9" spans="1:7">
      <c r="A9" s="323" t="s">
        <v>200</v>
      </c>
      <c r="B9" s="592" t="s">
        <v>541</v>
      </c>
      <c r="C9" s="593"/>
      <c r="D9" s="594"/>
      <c r="E9" s="499"/>
    </row>
    <row r="10" spans="1:7">
      <c r="A10" s="338" t="s">
        <v>314</v>
      </c>
      <c r="B10" s="582" t="s">
        <v>542</v>
      </c>
      <c r="C10" s="536"/>
      <c r="D10" s="537"/>
      <c r="E10" s="322"/>
    </row>
    <row r="11" spans="1:7">
      <c r="A11" s="511" t="s">
        <v>202</v>
      </c>
      <c r="B11" s="514" t="s">
        <v>543</v>
      </c>
      <c r="C11" s="515"/>
      <c r="D11" s="516"/>
      <c r="E11" s="322"/>
    </row>
    <row r="12" spans="1:7">
      <c r="A12" s="578"/>
      <c r="B12" s="517"/>
      <c r="C12" s="518"/>
      <c r="D12" s="519"/>
      <c r="E12" s="322"/>
    </row>
    <row r="13" spans="1:7">
      <c r="A13" s="513"/>
      <c r="B13" s="520"/>
      <c r="C13" s="521"/>
      <c r="D13" s="522"/>
      <c r="E13" s="322"/>
    </row>
    <row r="16" spans="1:7" ht="15">
      <c r="B16" s="104">
        <v>2010</v>
      </c>
      <c r="C16" s="104">
        <v>2019</v>
      </c>
      <c r="D16" s="104">
        <v>2022</v>
      </c>
      <c r="E16" s="504" t="s">
        <v>1605</v>
      </c>
      <c r="F16" s="440" t="s">
        <v>544</v>
      </c>
      <c r="G16" s="440" t="s">
        <v>927</v>
      </c>
    </row>
    <row r="17" spans="1:7">
      <c r="A17" s="155" t="s">
        <v>364</v>
      </c>
      <c r="B17" s="157">
        <v>34509</v>
      </c>
      <c r="C17" s="157">
        <v>34971</v>
      </c>
      <c r="D17" s="157">
        <v>35326</v>
      </c>
      <c r="E17" s="157">
        <f>D17-B17</f>
        <v>817</v>
      </c>
      <c r="F17" s="261">
        <f>((D17-B17)/B17)*100</f>
        <v>2.3674983337680024</v>
      </c>
      <c r="G17">
        <f>RANK(F17,$F$17:$F$111)</f>
        <v>63</v>
      </c>
    </row>
    <row r="18" spans="1:7">
      <c r="A18" s="155" t="s">
        <v>365</v>
      </c>
      <c r="B18" s="157">
        <v>17946</v>
      </c>
      <c r="C18" s="157">
        <v>19133</v>
      </c>
      <c r="D18" s="157">
        <v>19813</v>
      </c>
      <c r="E18" s="157">
        <f t="shared" ref="E18:E81" si="0">D18-B18</f>
        <v>1867</v>
      </c>
      <c r="F18" s="261">
        <f t="shared" ref="F18:F81" si="1">((D18-B18)/B18)*100</f>
        <v>10.403432519781566</v>
      </c>
      <c r="G18">
        <f t="shared" ref="G18:G81" si="2">RANK(F18,$F$17:$F$111)</f>
        <v>18</v>
      </c>
    </row>
    <row r="19" spans="1:7">
      <c r="A19" s="155" t="s">
        <v>366</v>
      </c>
      <c r="B19" s="157">
        <v>8987</v>
      </c>
      <c r="C19" s="157">
        <v>9115</v>
      </c>
      <c r="D19" s="157">
        <v>8537</v>
      </c>
      <c r="E19" s="157">
        <f t="shared" si="0"/>
        <v>-450</v>
      </c>
      <c r="F19" s="261">
        <f t="shared" si="1"/>
        <v>-5.0072326694113718</v>
      </c>
      <c r="G19">
        <f t="shared" si="2"/>
        <v>94</v>
      </c>
    </row>
    <row r="20" spans="1:7">
      <c r="A20" s="155" t="s">
        <v>367</v>
      </c>
      <c r="B20" s="157">
        <v>5657</v>
      </c>
      <c r="C20" s="157">
        <v>5763</v>
      </c>
      <c r="D20" s="157">
        <v>5860</v>
      </c>
      <c r="E20" s="157">
        <f t="shared" si="0"/>
        <v>203</v>
      </c>
      <c r="F20" s="261">
        <f t="shared" si="1"/>
        <v>3.5884744564256672</v>
      </c>
      <c r="G20">
        <f t="shared" si="2"/>
        <v>52</v>
      </c>
    </row>
    <row r="21" spans="1:7">
      <c r="A21" s="155" t="s">
        <v>368</v>
      </c>
      <c r="B21" s="157">
        <v>54252</v>
      </c>
      <c r="C21" s="157">
        <v>57709</v>
      </c>
      <c r="D21" s="157">
        <v>60058</v>
      </c>
      <c r="E21" s="157">
        <f t="shared" si="0"/>
        <v>5806</v>
      </c>
      <c r="F21" s="261">
        <f t="shared" si="1"/>
        <v>10.701909607019095</v>
      </c>
      <c r="G21">
        <f t="shared" si="2"/>
        <v>17</v>
      </c>
    </row>
    <row r="22" spans="1:7">
      <c r="A22" s="155" t="s">
        <v>369</v>
      </c>
      <c r="B22" s="157">
        <v>40912</v>
      </c>
      <c r="C22" s="157">
        <v>43736</v>
      </c>
      <c r="D22" s="157">
        <v>44924</v>
      </c>
      <c r="E22" s="157">
        <f t="shared" si="0"/>
        <v>4012</v>
      </c>
      <c r="F22" s="261">
        <f t="shared" si="1"/>
        <v>9.8064137661321862</v>
      </c>
      <c r="G22">
        <f t="shared" si="2"/>
        <v>22</v>
      </c>
    </row>
    <row r="23" spans="1:7">
      <c r="A23" s="155" t="s">
        <v>370</v>
      </c>
      <c r="B23" s="157">
        <v>19654</v>
      </c>
      <c r="C23" s="157">
        <v>20970</v>
      </c>
      <c r="D23" s="157">
        <v>20155</v>
      </c>
      <c r="E23" s="157">
        <f t="shared" si="0"/>
        <v>501</v>
      </c>
      <c r="F23" s="261">
        <f t="shared" si="1"/>
        <v>2.5490994199654016</v>
      </c>
      <c r="G23">
        <f t="shared" si="2"/>
        <v>60</v>
      </c>
    </row>
    <row r="24" spans="1:7">
      <c r="A24" s="155" t="s">
        <v>371</v>
      </c>
      <c r="B24" s="157">
        <v>5969</v>
      </c>
      <c r="C24" s="157">
        <v>6132</v>
      </c>
      <c r="D24" s="157">
        <v>6338</v>
      </c>
      <c r="E24" s="157">
        <f t="shared" si="0"/>
        <v>369</v>
      </c>
      <c r="F24" s="261">
        <f t="shared" si="1"/>
        <v>6.1819400234545148</v>
      </c>
      <c r="G24">
        <f t="shared" si="2"/>
        <v>37</v>
      </c>
    </row>
    <row r="25" spans="1:7">
      <c r="A25" s="155" t="s">
        <v>372</v>
      </c>
      <c r="B25" s="157">
        <v>13209</v>
      </c>
      <c r="C25" s="157">
        <v>13257</v>
      </c>
      <c r="D25" s="157">
        <v>13117</v>
      </c>
      <c r="E25" s="157">
        <f t="shared" si="0"/>
        <v>-92</v>
      </c>
      <c r="F25" s="261">
        <f t="shared" si="1"/>
        <v>-0.69649481414187298</v>
      </c>
      <c r="G25">
        <f t="shared" si="2"/>
        <v>80</v>
      </c>
    </row>
    <row r="26" spans="1:7">
      <c r="A26" s="155" t="s">
        <v>373</v>
      </c>
      <c r="B26" s="157">
        <v>27580</v>
      </c>
      <c r="C26" s="157">
        <v>28173</v>
      </c>
      <c r="D26" s="157">
        <v>27881</v>
      </c>
      <c r="E26" s="157">
        <f t="shared" si="0"/>
        <v>301</v>
      </c>
      <c r="F26" s="261">
        <f t="shared" si="1"/>
        <v>1.0913705583756346</v>
      </c>
      <c r="G26">
        <f t="shared" si="2"/>
        <v>72</v>
      </c>
    </row>
    <row r="27" spans="1:7">
      <c r="A27" s="155" t="s">
        <v>374</v>
      </c>
      <c r="B27" s="157">
        <v>15425</v>
      </c>
      <c r="C27" s="157">
        <v>16263</v>
      </c>
      <c r="D27" s="157">
        <v>16864</v>
      </c>
      <c r="E27" s="157">
        <f t="shared" si="0"/>
        <v>1439</v>
      </c>
      <c r="F27" s="261">
        <f t="shared" si="1"/>
        <v>9.3290113452188006</v>
      </c>
      <c r="G27">
        <f t="shared" si="2"/>
        <v>28</v>
      </c>
    </row>
    <row r="28" spans="1:7">
      <c r="A28" s="155" t="s">
        <v>375</v>
      </c>
      <c r="B28" s="157">
        <v>6906</v>
      </c>
      <c r="C28" s="157">
        <v>7125</v>
      </c>
      <c r="D28" s="157">
        <v>7224</v>
      </c>
      <c r="E28" s="157">
        <f t="shared" si="0"/>
        <v>318</v>
      </c>
      <c r="F28" s="261">
        <f>((D28-B28)/B28)*100</f>
        <v>4.6046915725456126</v>
      </c>
      <c r="G28">
        <f t="shared" si="2"/>
        <v>48</v>
      </c>
    </row>
    <row r="29" spans="1:7">
      <c r="A29" s="155" t="s">
        <v>376</v>
      </c>
      <c r="B29" s="157">
        <v>14751</v>
      </c>
      <c r="C29" s="157">
        <v>15421</v>
      </c>
      <c r="D29" s="157">
        <v>15358</v>
      </c>
      <c r="E29" s="157">
        <f t="shared" si="0"/>
        <v>607</v>
      </c>
      <c r="F29" s="261">
        <f t="shared" si="1"/>
        <v>4.1149752559148531</v>
      </c>
      <c r="G29">
        <f t="shared" si="2"/>
        <v>49</v>
      </c>
    </row>
    <row r="30" spans="1:7">
      <c r="A30" s="155" t="s">
        <v>377</v>
      </c>
      <c r="B30" s="157">
        <v>4587</v>
      </c>
      <c r="C30" s="157">
        <v>4340</v>
      </c>
      <c r="D30" s="157">
        <v>3981</v>
      </c>
      <c r="E30" s="157">
        <f t="shared" si="0"/>
        <v>-606</v>
      </c>
      <c r="F30" s="261">
        <f t="shared" si="1"/>
        <v>-13.211249182472203</v>
      </c>
      <c r="G30">
        <f t="shared" si="2"/>
        <v>95</v>
      </c>
    </row>
    <row r="31" spans="1:7">
      <c r="A31" s="155" t="s">
        <v>378</v>
      </c>
      <c r="B31" s="157">
        <v>17278</v>
      </c>
      <c r="C31" s="157">
        <v>17600</v>
      </c>
      <c r="D31" s="157">
        <v>17833</v>
      </c>
      <c r="E31" s="157">
        <f t="shared" si="0"/>
        <v>555</v>
      </c>
      <c r="F31" s="261">
        <f t="shared" si="1"/>
        <v>3.2121773353397387</v>
      </c>
      <c r="G31">
        <f t="shared" si="2"/>
        <v>55</v>
      </c>
    </row>
    <row r="32" spans="1:7">
      <c r="A32" s="155" t="s">
        <v>379</v>
      </c>
      <c r="B32" s="157">
        <v>23034</v>
      </c>
      <c r="C32" s="157">
        <v>24070</v>
      </c>
      <c r="D32" s="157">
        <v>24958</v>
      </c>
      <c r="E32" s="157">
        <f t="shared" si="0"/>
        <v>1924</v>
      </c>
      <c r="F32" s="261">
        <f t="shared" si="1"/>
        <v>8.3528696709212458</v>
      </c>
      <c r="G32">
        <f t="shared" si="2"/>
        <v>30</v>
      </c>
    </row>
    <row r="33" spans="1:7">
      <c r="A33" s="155" t="s">
        <v>380</v>
      </c>
      <c r="B33" s="157">
        <v>6392</v>
      </c>
      <c r="C33" s="157">
        <v>6414</v>
      </c>
      <c r="D33" s="157">
        <v>6109</v>
      </c>
      <c r="E33" s="157">
        <f t="shared" si="0"/>
        <v>-283</v>
      </c>
      <c r="F33" s="261">
        <f t="shared" si="1"/>
        <v>-4.4274092615769716</v>
      </c>
      <c r="G33">
        <f t="shared" si="2"/>
        <v>91</v>
      </c>
    </row>
    <row r="34" spans="1:7">
      <c r="A34" s="155" t="s">
        <v>381</v>
      </c>
      <c r="B34" s="157">
        <v>27228</v>
      </c>
      <c r="C34" s="157">
        <v>29714</v>
      </c>
      <c r="D34" s="157">
        <v>30555</v>
      </c>
      <c r="E34" s="157">
        <f t="shared" si="0"/>
        <v>3327</v>
      </c>
      <c r="F34" s="261">
        <f t="shared" si="1"/>
        <v>12.219039224327897</v>
      </c>
      <c r="G34">
        <f t="shared" si="2"/>
        <v>13</v>
      </c>
    </row>
    <row r="35" spans="1:7">
      <c r="A35" s="155" t="s">
        <v>382</v>
      </c>
      <c r="B35" s="157">
        <v>280062</v>
      </c>
      <c r="C35" s="157">
        <v>312366</v>
      </c>
      <c r="D35" s="157">
        <v>333753</v>
      </c>
      <c r="E35" s="157">
        <f t="shared" si="0"/>
        <v>53691</v>
      </c>
      <c r="F35" s="261">
        <f t="shared" si="1"/>
        <v>19.17111211088973</v>
      </c>
      <c r="G35">
        <f t="shared" si="2"/>
        <v>7</v>
      </c>
    </row>
    <row r="36" spans="1:7">
      <c r="A36" s="155" t="s">
        <v>383</v>
      </c>
      <c r="B36" s="157">
        <v>6851</v>
      </c>
      <c r="C36" s="157">
        <v>6910</v>
      </c>
      <c r="D36" s="157">
        <v>6584</v>
      </c>
      <c r="E36" s="157">
        <f t="shared" si="0"/>
        <v>-267</v>
      </c>
      <c r="F36" s="261">
        <f t="shared" si="1"/>
        <v>-3.8972412786454531</v>
      </c>
      <c r="G36">
        <f t="shared" si="2"/>
        <v>89</v>
      </c>
    </row>
    <row r="37" spans="1:7">
      <c r="A37" s="155" t="s">
        <v>384</v>
      </c>
      <c r="B37" s="157">
        <v>9279</v>
      </c>
      <c r="C37" s="157">
        <v>9622</v>
      </c>
      <c r="D37" s="157">
        <v>9903</v>
      </c>
      <c r="E37" s="157">
        <f t="shared" si="0"/>
        <v>624</v>
      </c>
      <c r="F37" s="261">
        <f t="shared" si="1"/>
        <v>6.7248625929518262</v>
      </c>
      <c r="G37">
        <f t="shared" si="2"/>
        <v>36</v>
      </c>
    </row>
    <row r="38" spans="1:7">
      <c r="A38" s="155" t="s">
        <v>385</v>
      </c>
      <c r="B38" s="157">
        <v>20465</v>
      </c>
      <c r="C38" s="157">
        <v>21813</v>
      </c>
      <c r="D38" s="157">
        <v>22742</v>
      </c>
      <c r="E38" s="157">
        <f t="shared" si="0"/>
        <v>2277</v>
      </c>
      <c r="F38" s="261">
        <f t="shared" si="1"/>
        <v>11.126313217688736</v>
      </c>
      <c r="G38">
        <f t="shared" si="2"/>
        <v>15</v>
      </c>
    </row>
    <row r="39" spans="1:7">
      <c r="A39" s="155" t="s">
        <v>386</v>
      </c>
      <c r="B39" s="157">
        <v>16732</v>
      </c>
      <c r="C39" s="157">
        <v>16892</v>
      </c>
      <c r="D39" s="157">
        <v>16278</v>
      </c>
      <c r="E39" s="157">
        <f t="shared" si="0"/>
        <v>-454</v>
      </c>
      <c r="F39" s="261">
        <f t="shared" si="1"/>
        <v>-2.7133636146306479</v>
      </c>
      <c r="G39">
        <f t="shared" si="2"/>
        <v>86</v>
      </c>
    </row>
    <row r="40" spans="1:7">
      <c r="A40" s="155" t="s">
        <v>387</v>
      </c>
      <c r="B40" s="157">
        <v>14977</v>
      </c>
      <c r="C40" s="157">
        <v>17114</v>
      </c>
      <c r="D40" s="157">
        <v>17772</v>
      </c>
      <c r="E40" s="157">
        <f t="shared" si="0"/>
        <v>2795</v>
      </c>
      <c r="F40" s="261">
        <f t="shared" si="1"/>
        <v>18.661948320758494</v>
      </c>
      <c r="G40">
        <f t="shared" si="2"/>
        <v>8</v>
      </c>
    </row>
    <row r="41" spans="1:7">
      <c r="A41" s="155" t="s">
        <v>388</v>
      </c>
      <c r="B41" s="157">
        <v>8760</v>
      </c>
      <c r="C41" s="157">
        <v>9045</v>
      </c>
      <c r="D41" s="157">
        <v>9206</v>
      </c>
      <c r="E41" s="157">
        <f t="shared" si="0"/>
        <v>446</v>
      </c>
      <c r="F41" s="261">
        <f t="shared" si="1"/>
        <v>5.0913242009132418</v>
      </c>
      <c r="G41">
        <f t="shared" si="2"/>
        <v>46</v>
      </c>
    </row>
    <row r="42" spans="1:7">
      <c r="A42" s="155" t="s">
        <v>389</v>
      </c>
      <c r="B42" s="157">
        <v>18544</v>
      </c>
      <c r="C42" s="157">
        <v>19351</v>
      </c>
      <c r="D42" s="157">
        <v>19565</v>
      </c>
      <c r="E42" s="157">
        <f t="shared" si="0"/>
        <v>1021</v>
      </c>
      <c r="F42" s="261">
        <f t="shared" si="1"/>
        <v>5.5058239861949954</v>
      </c>
      <c r="G42">
        <f t="shared" si="2"/>
        <v>41</v>
      </c>
    </row>
    <row r="43" spans="1:7">
      <c r="A43" s="155" t="s">
        <v>390</v>
      </c>
      <c r="B43" s="157">
        <v>21883</v>
      </c>
      <c r="C43" s="157">
        <v>22592</v>
      </c>
      <c r="D43" s="157">
        <v>22403</v>
      </c>
      <c r="E43" s="157">
        <f t="shared" si="0"/>
        <v>520</v>
      </c>
      <c r="F43" s="261">
        <f t="shared" si="1"/>
        <v>2.3762738198601654</v>
      </c>
      <c r="G43">
        <f t="shared" si="2"/>
        <v>62</v>
      </c>
    </row>
    <row r="44" spans="1:7">
      <c r="A44" s="155" t="s">
        <v>391</v>
      </c>
      <c r="B44" s="157">
        <v>13809</v>
      </c>
      <c r="C44" s="157">
        <v>14095</v>
      </c>
      <c r="D44" s="157">
        <v>13990</v>
      </c>
      <c r="E44" s="157">
        <f t="shared" si="0"/>
        <v>181</v>
      </c>
      <c r="F44" s="261">
        <f t="shared" si="1"/>
        <v>1.3107393728727641</v>
      </c>
      <c r="G44">
        <f t="shared" si="2"/>
        <v>69</v>
      </c>
    </row>
    <row r="45" spans="1:7">
      <c r="A45" s="155" t="s">
        <v>392</v>
      </c>
      <c r="B45" s="157">
        <v>10770</v>
      </c>
      <c r="C45" s="157">
        <v>11127</v>
      </c>
      <c r="D45" s="157">
        <v>11650</v>
      </c>
      <c r="E45" s="157">
        <f t="shared" si="0"/>
        <v>880</v>
      </c>
      <c r="F45" s="261">
        <f t="shared" si="1"/>
        <v>8.1708449396471678</v>
      </c>
      <c r="G45">
        <f t="shared" si="2"/>
        <v>31</v>
      </c>
    </row>
    <row r="46" spans="1:7">
      <c r="A46" s="155" t="s">
        <v>393</v>
      </c>
      <c r="B46" s="157">
        <v>31618</v>
      </c>
      <c r="C46" s="157">
        <v>32534</v>
      </c>
      <c r="D46" s="157">
        <v>32300</v>
      </c>
      <c r="E46" s="157">
        <f t="shared" si="0"/>
        <v>682</v>
      </c>
      <c r="F46" s="261">
        <f t="shared" si="1"/>
        <v>2.1569991776835979</v>
      </c>
      <c r="G46">
        <f t="shared" si="2"/>
        <v>64</v>
      </c>
    </row>
    <row r="47" spans="1:7">
      <c r="A47" s="155" t="s">
        <v>394</v>
      </c>
      <c r="B47" s="157">
        <v>6428</v>
      </c>
      <c r="C47" s="157">
        <v>6460</v>
      </c>
      <c r="D47" s="157">
        <v>6216</v>
      </c>
      <c r="E47" s="157">
        <f t="shared" si="0"/>
        <v>-212</v>
      </c>
      <c r="F47" s="261">
        <f t="shared" si="1"/>
        <v>-3.298070939639079</v>
      </c>
      <c r="G47">
        <f t="shared" si="2"/>
        <v>88</v>
      </c>
    </row>
    <row r="48" spans="1:7">
      <c r="A48" s="155" t="s">
        <v>395</v>
      </c>
      <c r="B48" s="157">
        <v>26733</v>
      </c>
      <c r="C48" s="157">
        <v>27169</v>
      </c>
      <c r="D48" s="157">
        <v>27565</v>
      </c>
      <c r="E48" s="157">
        <f t="shared" si="0"/>
        <v>832</v>
      </c>
      <c r="F48" s="261">
        <f t="shared" si="1"/>
        <v>3.112258257584259</v>
      </c>
      <c r="G48">
        <f t="shared" si="2"/>
        <v>58</v>
      </c>
    </row>
    <row r="49" spans="1:7">
      <c r="A49" s="155" t="s">
        <v>396</v>
      </c>
      <c r="B49" s="157">
        <v>149162</v>
      </c>
      <c r="C49" s="157">
        <v>161709</v>
      </c>
      <c r="D49" s="157">
        <v>163534</v>
      </c>
      <c r="E49" s="157">
        <f t="shared" si="0"/>
        <v>14372</v>
      </c>
      <c r="F49" s="261">
        <f t="shared" si="1"/>
        <v>9.6351617704241033</v>
      </c>
      <c r="G49">
        <f t="shared" si="2"/>
        <v>25</v>
      </c>
    </row>
    <row r="50" spans="1:7">
      <c r="A50" s="155" t="s">
        <v>397</v>
      </c>
      <c r="B50" s="157">
        <v>3579</v>
      </c>
      <c r="C50" s="157">
        <v>3621</v>
      </c>
      <c r="D50" s="157">
        <v>3666</v>
      </c>
      <c r="E50" s="157">
        <f t="shared" si="0"/>
        <v>87</v>
      </c>
      <c r="F50" s="261">
        <f t="shared" si="1"/>
        <v>2.4308466051969826</v>
      </c>
      <c r="G50">
        <f t="shared" si="2"/>
        <v>61</v>
      </c>
    </row>
    <row r="51" spans="1:7">
      <c r="A51" s="155" t="s">
        <v>398</v>
      </c>
      <c r="B51" s="157">
        <v>10907</v>
      </c>
      <c r="C51" s="157">
        <v>10997</v>
      </c>
      <c r="D51" s="157">
        <v>10699</v>
      </c>
      <c r="E51" s="157">
        <f t="shared" si="0"/>
        <v>-208</v>
      </c>
      <c r="F51" s="261">
        <f t="shared" si="1"/>
        <v>-1.9070321811680571</v>
      </c>
      <c r="G51">
        <f t="shared" si="2"/>
        <v>83</v>
      </c>
    </row>
    <row r="52" spans="1:7">
      <c r="A52" s="155" t="s">
        <v>399</v>
      </c>
      <c r="B52" s="157">
        <v>13838</v>
      </c>
      <c r="C52" s="157">
        <v>14079</v>
      </c>
      <c r="D52" s="157">
        <v>15017</v>
      </c>
      <c r="E52" s="157">
        <f t="shared" si="0"/>
        <v>1179</v>
      </c>
      <c r="F52" s="261">
        <f t="shared" si="1"/>
        <v>8.5200173435467548</v>
      </c>
      <c r="G52">
        <f t="shared" si="2"/>
        <v>29</v>
      </c>
    </row>
    <row r="53" spans="1:7">
      <c r="A53" s="155" t="s">
        <v>400</v>
      </c>
      <c r="B53" s="157">
        <v>26656</v>
      </c>
      <c r="C53" s="157">
        <v>27290</v>
      </c>
      <c r="D53" s="157">
        <v>27138</v>
      </c>
      <c r="E53" s="157">
        <f t="shared" si="0"/>
        <v>482</v>
      </c>
      <c r="F53" s="261">
        <f t="shared" si="1"/>
        <v>1.8082232893157264</v>
      </c>
      <c r="G53">
        <f t="shared" si="2"/>
        <v>67</v>
      </c>
    </row>
    <row r="54" spans="1:7">
      <c r="A54" s="155" t="s">
        <v>401</v>
      </c>
      <c r="B54" s="157">
        <v>8326</v>
      </c>
      <c r="C54" s="157">
        <v>8420</v>
      </c>
      <c r="D54" s="157">
        <v>8274</v>
      </c>
      <c r="E54" s="157">
        <f t="shared" si="0"/>
        <v>-52</v>
      </c>
      <c r="F54" s="261">
        <f t="shared" si="1"/>
        <v>-0.62454960365121304</v>
      </c>
      <c r="G54">
        <f t="shared" si="2"/>
        <v>79</v>
      </c>
    </row>
    <row r="55" spans="1:7">
      <c r="A55" s="155" t="s">
        <v>402</v>
      </c>
      <c r="B55" s="157">
        <v>12641</v>
      </c>
      <c r="C55" s="157">
        <v>12997</v>
      </c>
      <c r="D55" s="157">
        <v>12901</v>
      </c>
      <c r="E55" s="157">
        <f t="shared" si="0"/>
        <v>260</v>
      </c>
      <c r="F55" s="261">
        <f t="shared" si="1"/>
        <v>2.0567993038525434</v>
      </c>
      <c r="G55">
        <f t="shared" si="2"/>
        <v>65</v>
      </c>
    </row>
    <row r="56" spans="1:7">
      <c r="A56" s="155" t="s">
        <v>403</v>
      </c>
      <c r="B56" s="157">
        <v>16972</v>
      </c>
      <c r="C56" s="157">
        <v>17236</v>
      </c>
      <c r="D56" s="157">
        <v>16976</v>
      </c>
      <c r="E56" s="157">
        <f t="shared" si="0"/>
        <v>4</v>
      </c>
      <c r="F56" s="261">
        <f t="shared" si="1"/>
        <v>2.3568230025925053E-2</v>
      </c>
      <c r="G56">
        <f t="shared" si="2"/>
        <v>76</v>
      </c>
    </row>
    <row r="57" spans="1:7">
      <c r="A57" s="155" t="s">
        <v>404</v>
      </c>
      <c r="B57" s="157">
        <v>10127</v>
      </c>
      <c r="C57" s="157">
        <v>10496</v>
      </c>
      <c r="D57" s="157">
        <v>10503</v>
      </c>
      <c r="E57" s="157">
        <f t="shared" si="0"/>
        <v>376</v>
      </c>
      <c r="F57" s="261">
        <f t="shared" si="1"/>
        <v>3.7128468450676411</v>
      </c>
      <c r="G57">
        <f t="shared" si="2"/>
        <v>51</v>
      </c>
    </row>
    <row r="58" spans="1:7">
      <c r="A58" s="155" t="s">
        <v>405</v>
      </c>
      <c r="B58" s="157">
        <v>4163</v>
      </c>
      <c r="C58" s="157">
        <v>4224</v>
      </c>
      <c r="D58" s="157">
        <v>3957</v>
      </c>
      <c r="E58" s="157">
        <f t="shared" si="0"/>
        <v>-206</v>
      </c>
      <c r="F58" s="261">
        <f t="shared" si="1"/>
        <v>-4.9483545520057657</v>
      </c>
      <c r="G58">
        <f t="shared" si="2"/>
        <v>93</v>
      </c>
    </row>
    <row r="59" spans="1:7">
      <c r="A59" s="155" t="s">
        <v>406</v>
      </c>
      <c r="B59" s="157">
        <v>8878</v>
      </c>
      <c r="C59" s="157">
        <v>8955</v>
      </c>
      <c r="D59" s="157">
        <v>8867</v>
      </c>
      <c r="E59" s="157">
        <f t="shared" si="0"/>
        <v>-11</v>
      </c>
      <c r="F59" s="261">
        <f t="shared" si="1"/>
        <v>-0.12390177968010813</v>
      </c>
      <c r="G59">
        <f t="shared" si="2"/>
        <v>77</v>
      </c>
    </row>
    <row r="60" spans="1:7">
      <c r="A60" s="155" t="s">
        <v>407</v>
      </c>
      <c r="B60" s="157">
        <v>5768</v>
      </c>
      <c r="C60" s="157">
        <v>5907</v>
      </c>
      <c r="D60" s="157">
        <v>5833</v>
      </c>
      <c r="E60" s="157">
        <f t="shared" si="0"/>
        <v>65</v>
      </c>
      <c r="F60" s="261">
        <f t="shared" si="1"/>
        <v>1.1269070735090152</v>
      </c>
      <c r="G60">
        <f t="shared" si="2"/>
        <v>71</v>
      </c>
    </row>
    <row r="61" spans="1:7">
      <c r="A61" s="155" t="s">
        <v>408</v>
      </c>
      <c r="B61" s="157">
        <v>23029</v>
      </c>
      <c r="C61" s="157">
        <v>24200</v>
      </c>
      <c r="D61" s="157">
        <v>24890</v>
      </c>
      <c r="E61" s="157">
        <f t="shared" si="0"/>
        <v>1861</v>
      </c>
      <c r="F61" s="261">
        <f t="shared" si="1"/>
        <v>8.0811151157236534</v>
      </c>
      <c r="G61">
        <f t="shared" si="2"/>
        <v>32</v>
      </c>
    </row>
    <row r="62" spans="1:7">
      <c r="A62" s="155" t="s">
        <v>409</v>
      </c>
      <c r="B62" s="157">
        <v>8874</v>
      </c>
      <c r="C62" s="157">
        <v>9002</v>
      </c>
      <c r="D62" s="157">
        <v>8741</v>
      </c>
      <c r="E62" s="157">
        <f t="shared" si="0"/>
        <v>-133</v>
      </c>
      <c r="F62" s="261">
        <f t="shared" si="1"/>
        <v>-1.4987604237097136</v>
      </c>
      <c r="G62">
        <f t="shared" si="2"/>
        <v>82</v>
      </c>
    </row>
    <row r="63" spans="1:7">
      <c r="A63" s="155" t="s">
        <v>410</v>
      </c>
      <c r="B63" s="157">
        <v>192476</v>
      </c>
      <c r="C63" s="157">
        <v>205620</v>
      </c>
      <c r="D63" s="157">
        <v>212074</v>
      </c>
      <c r="E63" s="157">
        <f t="shared" si="0"/>
        <v>19598</v>
      </c>
      <c r="F63" s="261">
        <f t="shared" si="1"/>
        <v>10.182048671003137</v>
      </c>
      <c r="G63">
        <f t="shared" si="2"/>
        <v>19</v>
      </c>
    </row>
    <row r="64" spans="1:7">
      <c r="A64" s="155" t="s">
        <v>411</v>
      </c>
      <c r="B64" s="157">
        <v>2622</v>
      </c>
      <c r="C64" s="157">
        <v>2607</v>
      </c>
      <c r="D64" s="157">
        <v>2508</v>
      </c>
      <c r="E64" s="157">
        <f t="shared" si="0"/>
        <v>-114</v>
      </c>
      <c r="F64" s="261">
        <f t="shared" si="1"/>
        <v>-4.3478260869565215</v>
      </c>
      <c r="G64">
        <f t="shared" si="2"/>
        <v>90</v>
      </c>
    </row>
    <row r="65" spans="1:7">
      <c r="A65" s="155" t="s">
        <v>412</v>
      </c>
      <c r="B65" s="157">
        <v>11243</v>
      </c>
      <c r="C65" s="157">
        <v>11317</v>
      </c>
      <c r="D65" s="157">
        <v>10707</v>
      </c>
      <c r="E65" s="157">
        <f t="shared" si="0"/>
        <v>-536</v>
      </c>
      <c r="F65" s="261">
        <f t="shared" si="1"/>
        <v>-4.7674108334074541</v>
      </c>
      <c r="G65">
        <f t="shared" si="2"/>
        <v>92</v>
      </c>
    </row>
    <row r="66" spans="1:7">
      <c r="A66" s="155" t="s">
        <v>413</v>
      </c>
      <c r="B66" s="157">
        <v>18015</v>
      </c>
      <c r="C66" s="157">
        <v>18260</v>
      </c>
      <c r="D66" s="157">
        <v>18660</v>
      </c>
      <c r="E66" s="157">
        <f t="shared" si="0"/>
        <v>645</v>
      </c>
      <c r="F66" s="261">
        <f t="shared" si="1"/>
        <v>3.5803497085761866</v>
      </c>
      <c r="G66">
        <f t="shared" si="2"/>
        <v>53</v>
      </c>
    </row>
    <row r="67" spans="1:7">
      <c r="A67" s="155" t="s">
        <v>414</v>
      </c>
      <c r="B67" s="157">
        <v>5386</v>
      </c>
      <c r="C67" s="157">
        <v>5548</v>
      </c>
      <c r="D67" s="157">
        <v>5681</v>
      </c>
      <c r="E67" s="157">
        <f t="shared" si="0"/>
        <v>295</v>
      </c>
      <c r="F67" s="261">
        <f t="shared" si="1"/>
        <v>5.4771630152246562</v>
      </c>
      <c r="G67">
        <f t="shared" si="2"/>
        <v>42</v>
      </c>
    </row>
    <row r="68" spans="1:7">
      <c r="A68" s="155" t="s">
        <v>415</v>
      </c>
      <c r="B68" s="157">
        <v>15086</v>
      </c>
      <c r="C68" s="157">
        <v>15545</v>
      </c>
      <c r="D68" s="157">
        <v>16002</v>
      </c>
      <c r="E68" s="157">
        <f t="shared" si="0"/>
        <v>916</v>
      </c>
      <c r="F68" s="261">
        <f t="shared" si="1"/>
        <v>6.0718546997215963</v>
      </c>
      <c r="G68">
        <f t="shared" si="2"/>
        <v>39</v>
      </c>
    </row>
    <row r="69" spans="1:7">
      <c r="A69" s="155" t="s">
        <v>416</v>
      </c>
      <c r="B69" s="157">
        <v>21020</v>
      </c>
      <c r="C69" s="157">
        <v>23083</v>
      </c>
      <c r="D69" s="157">
        <v>24780</v>
      </c>
      <c r="E69" s="157">
        <f t="shared" si="0"/>
        <v>3760</v>
      </c>
      <c r="F69" s="261">
        <f t="shared" si="1"/>
        <v>17.887725975261656</v>
      </c>
      <c r="G69">
        <f t="shared" si="2"/>
        <v>9</v>
      </c>
    </row>
    <row r="70" spans="1:7">
      <c r="A70" s="155" t="s">
        <v>419</v>
      </c>
      <c r="B70" s="157">
        <v>9743</v>
      </c>
      <c r="C70" s="157">
        <v>10339</v>
      </c>
      <c r="D70" s="157">
        <v>10693</v>
      </c>
      <c r="E70" s="157">
        <f t="shared" si="0"/>
        <v>950</v>
      </c>
      <c r="F70" s="261">
        <f t="shared" si="1"/>
        <v>9.7505901672995989</v>
      </c>
      <c r="G70">
        <f t="shared" si="2"/>
        <v>23</v>
      </c>
    </row>
    <row r="71" spans="1:7">
      <c r="A71" s="155" t="s">
        <v>420</v>
      </c>
      <c r="B71" s="157">
        <v>41671</v>
      </c>
      <c r="C71" s="157">
        <v>43124</v>
      </c>
      <c r="D71" s="157">
        <v>43748</v>
      </c>
      <c r="E71" s="157">
        <f t="shared" si="0"/>
        <v>2077</v>
      </c>
      <c r="F71" s="261">
        <f t="shared" si="1"/>
        <v>4.9842816347099905</v>
      </c>
      <c r="G71">
        <f t="shared" si="2"/>
        <v>47</v>
      </c>
    </row>
    <row r="72" spans="1:7">
      <c r="A72" s="155" t="s">
        <v>421</v>
      </c>
      <c r="B72" s="157">
        <v>12972</v>
      </c>
      <c r="C72" s="157">
        <v>13370</v>
      </c>
      <c r="D72" s="157">
        <v>13663</v>
      </c>
      <c r="E72" s="157">
        <f t="shared" si="0"/>
        <v>691</v>
      </c>
      <c r="F72" s="261">
        <f t="shared" si="1"/>
        <v>5.3268578476719082</v>
      </c>
      <c r="G72">
        <f t="shared" si="2"/>
        <v>43</v>
      </c>
    </row>
    <row r="73" spans="1:7">
      <c r="A73" s="155" t="s">
        <v>422</v>
      </c>
      <c r="B73" s="157">
        <v>12921</v>
      </c>
      <c r="C73" s="157">
        <v>13669</v>
      </c>
      <c r="D73" s="157">
        <v>14357</v>
      </c>
      <c r="E73" s="157">
        <f t="shared" si="0"/>
        <v>1436</v>
      </c>
      <c r="F73" s="261">
        <f t="shared" si="1"/>
        <v>11.113690890797926</v>
      </c>
      <c r="G73">
        <f t="shared" si="2"/>
        <v>16</v>
      </c>
    </row>
    <row r="74" spans="1:7">
      <c r="A74" s="155" t="s">
        <v>423</v>
      </c>
      <c r="B74" s="157">
        <v>34641</v>
      </c>
      <c r="C74" s="157">
        <v>37677</v>
      </c>
      <c r="D74" s="157">
        <v>43464</v>
      </c>
      <c r="E74" s="157">
        <f t="shared" si="0"/>
        <v>8823</v>
      </c>
      <c r="F74" s="261">
        <f t="shared" si="1"/>
        <v>25.469819000606218</v>
      </c>
      <c r="G74">
        <f t="shared" si="2"/>
        <v>5</v>
      </c>
    </row>
    <row r="75" spans="1:7">
      <c r="A75" s="155" t="s">
        <v>417</v>
      </c>
      <c r="B75" s="157">
        <v>23190</v>
      </c>
      <c r="C75" s="157">
        <v>23418</v>
      </c>
      <c r="D75" s="157">
        <v>23933</v>
      </c>
      <c r="E75" s="157">
        <f t="shared" si="0"/>
        <v>743</v>
      </c>
      <c r="F75" s="261">
        <f t="shared" si="1"/>
        <v>3.2039672272531265</v>
      </c>
      <c r="G75">
        <f t="shared" si="2"/>
        <v>56</v>
      </c>
    </row>
    <row r="76" spans="1:7">
      <c r="A76" s="155" t="s">
        <v>418</v>
      </c>
      <c r="B76" s="157">
        <v>11886</v>
      </c>
      <c r="C76" s="157">
        <v>12060</v>
      </c>
      <c r="D76" s="157">
        <v>12274</v>
      </c>
      <c r="E76" s="157">
        <f t="shared" si="0"/>
        <v>388</v>
      </c>
      <c r="F76" s="261">
        <f t="shared" si="1"/>
        <v>3.2643446071007909</v>
      </c>
      <c r="G76">
        <f t="shared" si="2"/>
        <v>54</v>
      </c>
    </row>
    <row r="77" spans="1:7">
      <c r="A77" s="155" t="s">
        <v>424</v>
      </c>
      <c r="B77" s="157">
        <v>5565</v>
      </c>
      <c r="C77" s="157">
        <v>5888</v>
      </c>
      <c r="D77" s="157">
        <v>6087</v>
      </c>
      <c r="E77" s="157">
        <f t="shared" si="0"/>
        <v>522</v>
      </c>
      <c r="F77" s="261">
        <f t="shared" si="1"/>
        <v>9.3800539083557961</v>
      </c>
      <c r="G77">
        <f t="shared" si="2"/>
        <v>26</v>
      </c>
    </row>
    <row r="78" spans="1:7">
      <c r="A78" s="155" t="s">
        <v>425</v>
      </c>
      <c r="B78" s="157">
        <v>20330</v>
      </c>
      <c r="C78" s="157">
        <v>21235</v>
      </c>
      <c r="D78" s="157">
        <v>21383</v>
      </c>
      <c r="E78" s="157">
        <f t="shared" si="0"/>
        <v>1053</v>
      </c>
      <c r="F78" s="261">
        <f t="shared" si="1"/>
        <v>5.1795376291195279</v>
      </c>
      <c r="G78">
        <f t="shared" si="2"/>
        <v>44</v>
      </c>
    </row>
    <row r="79" spans="1:7">
      <c r="A79" s="155" t="s">
        <v>426</v>
      </c>
      <c r="B79" s="157">
        <v>67511</v>
      </c>
      <c r="C79" s="157">
        <v>81153</v>
      </c>
      <c r="D79" s="157">
        <v>87220</v>
      </c>
      <c r="E79" s="157">
        <f t="shared" si="0"/>
        <v>19709</v>
      </c>
      <c r="F79" s="261">
        <f t="shared" si="1"/>
        <v>29.193761016723201</v>
      </c>
      <c r="G79">
        <f t="shared" si="2"/>
        <v>4</v>
      </c>
    </row>
    <row r="80" spans="1:7">
      <c r="A80" s="155" t="s">
        <v>427</v>
      </c>
      <c r="B80" s="157">
        <v>2867</v>
      </c>
      <c r="C80" s="157">
        <v>3050</v>
      </c>
      <c r="D80" s="157">
        <v>2981</v>
      </c>
      <c r="E80" s="157">
        <f t="shared" si="0"/>
        <v>114</v>
      </c>
      <c r="F80" s="261">
        <f t="shared" si="1"/>
        <v>3.976281827694454</v>
      </c>
      <c r="G80">
        <f t="shared" si="2"/>
        <v>50</v>
      </c>
    </row>
    <row r="81" spans="1:7">
      <c r="A81" s="155" t="s">
        <v>428</v>
      </c>
      <c r="B81" s="157">
        <v>8759</v>
      </c>
      <c r="C81" s="157">
        <v>9041</v>
      </c>
      <c r="D81" s="157">
        <v>8546</v>
      </c>
      <c r="E81" s="157">
        <f t="shared" si="0"/>
        <v>-213</v>
      </c>
      <c r="F81" s="261">
        <f t="shared" si="1"/>
        <v>-2.4317844502797121</v>
      </c>
      <c r="G81">
        <f t="shared" si="2"/>
        <v>84</v>
      </c>
    </row>
    <row r="82" spans="1:7">
      <c r="A82" s="155" t="s">
        <v>429</v>
      </c>
      <c r="B82" s="157">
        <v>14709</v>
      </c>
      <c r="C82" s="157">
        <v>14618</v>
      </c>
      <c r="D82" s="157">
        <v>14335</v>
      </c>
      <c r="E82" s="157">
        <f t="shared" ref="E82:E111" si="3">D82-B82</f>
        <v>-374</v>
      </c>
      <c r="F82" s="261">
        <f t="shared" ref="F82:F111" si="4">((D82-B82)/B82)*100</f>
        <v>-2.5426609558773539</v>
      </c>
      <c r="G82">
        <f t="shared" ref="G82:G111" si="5">RANK(F82,$F$17:$F$111)</f>
        <v>85</v>
      </c>
    </row>
    <row r="83" spans="1:7">
      <c r="A83" s="155" t="s">
        <v>430</v>
      </c>
      <c r="B83" s="157">
        <v>10166</v>
      </c>
      <c r="C83" s="157">
        <v>10366</v>
      </c>
      <c r="D83" s="157">
        <v>10353</v>
      </c>
      <c r="E83" s="157">
        <f t="shared" si="3"/>
        <v>187</v>
      </c>
      <c r="F83" s="261">
        <f t="shared" si="4"/>
        <v>1.8394648829431439</v>
      </c>
      <c r="G83">
        <f t="shared" si="5"/>
        <v>66</v>
      </c>
    </row>
    <row r="84" spans="1:7">
      <c r="A84" s="155" t="s">
        <v>431</v>
      </c>
      <c r="B84" s="157">
        <v>4543</v>
      </c>
      <c r="C84" s="157">
        <v>4666</v>
      </c>
      <c r="D84" s="157">
        <v>4808</v>
      </c>
      <c r="E84" s="157">
        <f t="shared" si="3"/>
        <v>265</v>
      </c>
      <c r="F84" s="261">
        <f t="shared" si="4"/>
        <v>5.8331499009465109</v>
      </c>
      <c r="G84">
        <f t="shared" si="5"/>
        <v>40</v>
      </c>
    </row>
    <row r="85" spans="1:7">
      <c r="A85" s="155" t="s">
        <v>432</v>
      </c>
      <c r="B85" s="157">
        <v>3059</v>
      </c>
      <c r="C85" s="157">
        <v>3508</v>
      </c>
      <c r="D85" s="157">
        <v>3361</v>
      </c>
      <c r="E85" s="157">
        <f t="shared" si="3"/>
        <v>302</v>
      </c>
      <c r="F85" s="261">
        <f t="shared" si="4"/>
        <v>9.872507355344883</v>
      </c>
      <c r="G85">
        <f t="shared" si="5"/>
        <v>21</v>
      </c>
    </row>
    <row r="86" spans="1:7">
      <c r="A86" s="155" t="s">
        <v>433</v>
      </c>
      <c r="B86" s="157">
        <v>7896</v>
      </c>
      <c r="C86" s="157">
        <v>8880</v>
      </c>
      <c r="D86" s="157">
        <v>8681</v>
      </c>
      <c r="E86" s="157">
        <f t="shared" si="3"/>
        <v>785</v>
      </c>
      <c r="F86" s="261">
        <f t="shared" si="4"/>
        <v>9.9417426545086123</v>
      </c>
      <c r="G86">
        <f t="shared" si="5"/>
        <v>20</v>
      </c>
    </row>
    <row r="87" spans="1:7">
      <c r="A87" s="155" t="s">
        <v>434</v>
      </c>
      <c r="B87" s="157">
        <v>31075</v>
      </c>
      <c r="C87" s="157">
        <v>34336</v>
      </c>
      <c r="D87" s="157">
        <v>35507</v>
      </c>
      <c r="E87" s="157">
        <f t="shared" si="3"/>
        <v>4432</v>
      </c>
      <c r="F87" s="261">
        <f t="shared" si="4"/>
        <v>14.26226870474658</v>
      </c>
      <c r="G87">
        <f t="shared" si="5"/>
        <v>10</v>
      </c>
    </row>
    <row r="88" spans="1:7">
      <c r="A88" s="155" t="s">
        <v>435</v>
      </c>
      <c r="B88" s="157">
        <v>14166</v>
      </c>
      <c r="C88" s="157">
        <v>14673</v>
      </c>
      <c r="D88" s="157">
        <v>15175</v>
      </c>
      <c r="E88" s="157">
        <f t="shared" si="3"/>
        <v>1009</v>
      </c>
      <c r="F88" s="261">
        <f t="shared" si="4"/>
        <v>7.122688126500071</v>
      </c>
      <c r="G88">
        <f t="shared" si="5"/>
        <v>35</v>
      </c>
    </row>
    <row r="89" spans="1:7">
      <c r="A89" s="155" t="s">
        <v>436</v>
      </c>
      <c r="B89" s="157">
        <v>25414</v>
      </c>
      <c r="C89" s="157">
        <v>25657</v>
      </c>
      <c r="D89" s="157">
        <v>25459</v>
      </c>
      <c r="E89" s="157">
        <f t="shared" si="3"/>
        <v>45</v>
      </c>
      <c r="F89" s="261">
        <f t="shared" si="4"/>
        <v>0.17706775792870072</v>
      </c>
      <c r="G89">
        <f t="shared" si="5"/>
        <v>75</v>
      </c>
    </row>
    <row r="90" spans="1:7">
      <c r="A90" s="155" t="s">
        <v>437</v>
      </c>
      <c r="B90" s="157">
        <v>25607</v>
      </c>
      <c r="C90" s="157">
        <v>27315</v>
      </c>
      <c r="D90" s="157">
        <v>28703</v>
      </c>
      <c r="E90" s="157">
        <f t="shared" si="3"/>
        <v>3096</v>
      </c>
      <c r="F90" s="261">
        <f t="shared" si="4"/>
        <v>12.090444019213496</v>
      </c>
      <c r="G90">
        <f t="shared" si="5"/>
        <v>14</v>
      </c>
    </row>
    <row r="91" spans="1:7">
      <c r="A91" s="155" t="s">
        <v>438</v>
      </c>
      <c r="B91" s="157">
        <v>99507</v>
      </c>
      <c r="C91" s="157">
        <v>118691</v>
      </c>
      <c r="D91" s="157">
        <v>131808</v>
      </c>
      <c r="E91" s="157">
        <f t="shared" si="3"/>
        <v>32301</v>
      </c>
      <c r="F91" s="261">
        <f t="shared" si="4"/>
        <v>32.461032892158343</v>
      </c>
      <c r="G91">
        <f t="shared" si="5"/>
        <v>3</v>
      </c>
    </row>
    <row r="92" spans="1:7">
      <c r="A92" s="155" t="s">
        <v>439</v>
      </c>
      <c r="B92" s="157">
        <v>9790</v>
      </c>
      <c r="C92" s="157">
        <v>10018</v>
      </c>
      <c r="D92" s="157">
        <v>9834</v>
      </c>
      <c r="E92" s="157">
        <f t="shared" si="3"/>
        <v>44</v>
      </c>
      <c r="F92" s="261">
        <f t="shared" si="4"/>
        <v>0.44943820224719105</v>
      </c>
      <c r="G92">
        <f t="shared" si="5"/>
        <v>73</v>
      </c>
    </row>
    <row r="93" spans="1:7">
      <c r="A93" s="155" t="s">
        <v>440</v>
      </c>
      <c r="B93" s="157">
        <v>6102</v>
      </c>
      <c r="C93" s="157">
        <v>6499</v>
      </c>
      <c r="D93" s="157">
        <v>6915</v>
      </c>
      <c r="E93" s="157">
        <f t="shared" si="3"/>
        <v>813</v>
      </c>
      <c r="F93" s="261">
        <f t="shared" si="4"/>
        <v>13.323500491642084</v>
      </c>
      <c r="G93">
        <f t="shared" si="5"/>
        <v>11</v>
      </c>
    </row>
    <row r="94" spans="1:7">
      <c r="A94" s="155" t="s">
        <v>441</v>
      </c>
      <c r="B94" s="157">
        <v>52767</v>
      </c>
      <c r="C94" s="157">
        <v>57424</v>
      </c>
      <c r="D94" s="157">
        <v>56728</v>
      </c>
      <c r="E94" s="157">
        <f t="shared" si="3"/>
        <v>3961</v>
      </c>
      <c r="F94" s="261">
        <f t="shared" si="4"/>
        <v>7.5065855553660441</v>
      </c>
      <c r="G94">
        <f t="shared" si="5"/>
        <v>34</v>
      </c>
    </row>
    <row r="95" spans="1:7">
      <c r="A95" s="155" t="s">
        <v>442</v>
      </c>
      <c r="B95" s="157">
        <v>396303</v>
      </c>
      <c r="C95" s="157">
        <v>405184</v>
      </c>
      <c r="D95" s="157">
        <v>401041</v>
      </c>
      <c r="E95" s="157">
        <f t="shared" si="3"/>
        <v>4738</v>
      </c>
      <c r="F95" s="261">
        <f t="shared" si="4"/>
        <v>1.195549869670429</v>
      </c>
      <c r="G95">
        <f t="shared" si="5"/>
        <v>70</v>
      </c>
    </row>
    <row r="96" spans="1:7">
      <c r="A96" s="155" t="s">
        <v>443</v>
      </c>
      <c r="B96" s="157">
        <v>8428</v>
      </c>
      <c r="C96" s="157">
        <v>8794</v>
      </c>
      <c r="D96" s="157">
        <v>8577</v>
      </c>
      <c r="E96" s="157">
        <f t="shared" si="3"/>
        <v>149</v>
      </c>
      <c r="F96" s="261">
        <f t="shared" si="4"/>
        <v>1.7679164689131468</v>
      </c>
      <c r="G96">
        <f t="shared" si="5"/>
        <v>68</v>
      </c>
    </row>
    <row r="97" spans="1:7">
      <c r="A97" s="155" t="s">
        <v>444</v>
      </c>
      <c r="B97" s="157">
        <v>6675</v>
      </c>
      <c r="C97" s="157">
        <v>6863</v>
      </c>
      <c r="D97" s="157">
        <v>6695</v>
      </c>
      <c r="E97" s="157">
        <f t="shared" si="3"/>
        <v>20</v>
      </c>
      <c r="F97" s="261">
        <f t="shared" si="4"/>
        <v>0.29962546816479402</v>
      </c>
      <c r="G97">
        <f t="shared" si="5"/>
        <v>74</v>
      </c>
    </row>
    <row r="98" spans="1:7">
      <c r="A98" s="155" t="s">
        <v>445</v>
      </c>
      <c r="B98" s="157">
        <v>73351</v>
      </c>
      <c r="C98" s="157">
        <v>75205</v>
      </c>
      <c r="D98" s="157">
        <v>75686</v>
      </c>
      <c r="E98" s="157">
        <f t="shared" si="3"/>
        <v>2335</v>
      </c>
      <c r="F98" s="261">
        <f t="shared" si="4"/>
        <v>3.1833240173958091</v>
      </c>
      <c r="G98">
        <f t="shared" si="5"/>
        <v>57</v>
      </c>
    </row>
    <row r="99" spans="1:7">
      <c r="A99" s="155" t="s">
        <v>446</v>
      </c>
      <c r="B99" s="157">
        <v>64071</v>
      </c>
      <c r="C99" s="157">
        <v>71863</v>
      </c>
      <c r="D99" s="157">
        <v>79481</v>
      </c>
      <c r="E99" s="157">
        <f t="shared" si="3"/>
        <v>15410</v>
      </c>
      <c r="F99" s="261">
        <f t="shared" si="4"/>
        <v>24.051442930498979</v>
      </c>
      <c r="G99">
        <f t="shared" si="5"/>
        <v>6</v>
      </c>
    </row>
    <row r="100" spans="1:7">
      <c r="A100" s="155" t="s">
        <v>447</v>
      </c>
      <c r="B100" s="157">
        <v>22862</v>
      </c>
      <c r="C100" s="157">
        <v>23833</v>
      </c>
      <c r="D100" s="157">
        <v>24045</v>
      </c>
      <c r="E100" s="157">
        <f t="shared" si="3"/>
        <v>1183</v>
      </c>
      <c r="F100" s="261">
        <f t="shared" si="4"/>
        <v>5.1745254133496639</v>
      </c>
      <c r="G100">
        <f t="shared" si="5"/>
        <v>45</v>
      </c>
    </row>
    <row r="101" spans="1:7">
      <c r="A101" s="155" t="s">
        <v>448</v>
      </c>
      <c r="B101" s="157">
        <v>3335</v>
      </c>
      <c r="C101" s="157">
        <v>3610</v>
      </c>
      <c r="D101" s="157">
        <v>3776</v>
      </c>
      <c r="E101" s="157">
        <f t="shared" si="3"/>
        <v>441</v>
      </c>
      <c r="F101" s="261">
        <f t="shared" si="4"/>
        <v>13.223388305847076</v>
      </c>
      <c r="G101">
        <f t="shared" si="5"/>
        <v>12</v>
      </c>
    </row>
    <row r="102" spans="1:7">
      <c r="A102" s="155" t="s">
        <v>449</v>
      </c>
      <c r="B102" s="157">
        <v>8787</v>
      </c>
      <c r="C102" s="157">
        <v>8903</v>
      </c>
      <c r="D102" s="157">
        <v>8733</v>
      </c>
      <c r="E102" s="157">
        <f t="shared" si="3"/>
        <v>-54</v>
      </c>
      <c r="F102" s="261">
        <f t="shared" si="4"/>
        <v>-0.61454421304199391</v>
      </c>
      <c r="G102">
        <f t="shared" si="5"/>
        <v>78</v>
      </c>
    </row>
    <row r="103" spans="1:7">
      <c r="A103" s="155" t="s">
        <v>450</v>
      </c>
      <c r="B103" s="157">
        <v>8903</v>
      </c>
      <c r="C103" s="157">
        <v>9381</v>
      </c>
      <c r="D103" s="157">
        <v>9609</v>
      </c>
      <c r="E103" s="157">
        <f t="shared" si="3"/>
        <v>706</v>
      </c>
      <c r="F103" s="261">
        <f t="shared" si="4"/>
        <v>7.9299112658654387</v>
      </c>
      <c r="G103">
        <f t="shared" si="5"/>
        <v>33</v>
      </c>
    </row>
    <row r="104" spans="1:7">
      <c r="A104" s="155" t="s">
        <v>451</v>
      </c>
      <c r="B104" s="157">
        <v>2640</v>
      </c>
      <c r="C104" s="157">
        <v>2692</v>
      </c>
      <c r="D104" s="157">
        <v>2896</v>
      </c>
      <c r="E104" s="157">
        <f t="shared" si="3"/>
        <v>256</v>
      </c>
      <c r="F104" s="261">
        <f t="shared" si="4"/>
        <v>9.6969696969696972</v>
      </c>
      <c r="G104">
        <f t="shared" si="5"/>
        <v>24</v>
      </c>
    </row>
    <row r="105" spans="1:7">
      <c r="A105" s="155" t="s">
        <v>452</v>
      </c>
      <c r="B105" s="157">
        <v>17677</v>
      </c>
      <c r="C105" s="157">
        <v>17975</v>
      </c>
      <c r="D105" s="157">
        <v>18164</v>
      </c>
      <c r="E105" s="157">
        <f t="shared" si="3"/>
        <v>487</v>
      </c>
      <c r="F105" s="261">
        <f t="shared" si="4"/>
        <v>2.7549923629575153</v>
      </c>
      <c r="G105">
        <f t="shared" si="5"/>
        <v>59</v>
      </c>
    </row>
    <row r="106" spans="1:7">
      <c r="A106" s="155" t="s">
        <v>453</v>
      </c>
      <c r="B106" s="157">
        <v>55691</v>
      </c>
      <c r="C106" s="157">
        <v>60423</v>
      </c>
      <c r="D106" s="157">
        <v>60904</v>
      </c>
      <c r="E106" s="157">
        <f t="shared" si="3"/>
        <v>5213</v>
      </c>
      <c r="F106" s="261">
        <f t="shared" si="4"/>
        <v>9.3605789086207825</v>
      </c>
      <c r="G106">
        <f t="shared" si="5"/>
        <v>27</v>
      </c>
    </row>
    <row r="107" spans="1:7">
      <c r="A107" s="155" t="s">
        <v>454</v>
      </c>
      <c r="B107" s="157">
        <v>7247</v>
      </c>
      <c r="C107" s="157">
        <v>7349</v>
      </c>
      <c r="D107" s="157">
        <v>7184</v>
      </c>
      <c r="E107" s="157">
        <f t="shared" si="3"/>
        <v>-63</v>
      </c>
      <c r="F107" s="261">
        <f t="shared" si="4"/>
        <v>-0.86932523802952932</v>
      </c>
      <c r="G107">
        <f t="shared" si="5"/>
        <v>81</v>
      </c>
    </row>
    <row r="108" spans="1:7">
      <c r="A108" s="155" t="s">
        <v>455</v>
      </c>
      <c r="B108" s="157">
        <v>15486</v>
      </c>
      <c r="C108" s="157">
        <v>15615</v>
      </c>
      <c r="D108" s="157">
        <v>15002</v>
      </c>
      <c r="E108" s="157">
        <f t="shared" si="3"/>
        <v>-484</v>
      </c>
      <c r="F108" s="261">
        <f t="shared" si="4"/>
        <v>-3.1254035903396615</v>
      </c>
      <c r="G108">
        <f t="shared" si="5"/>
        <v>87</v>
      </c>
    </row>
    <row r="109" spans="1:7">
      <c r="A109" s="155" t="s">
        <v>456</v>
      </c>
      <c r="B109" s="157">
        <v>11326</v>
      </c>
      <c r="C109" s="157">
        <v>11901</v>
      </c>
      <c r="D109" s="157">
        <v>12020</v>
      </c>
      <c r="E109" s="157">
        <f t="shared" si="3"/>
        <v>694</v>
      </c>
      <c r="F109" s="261">
        <f t="shared" si="4"/>
        <v>6.1274942609924068</v>
      </c>
      <c r="G109">
        <f t="shared" si="5"/>
        <v>38</v>
      </c>
    </row>
    <row r="110" spans="1:7">
      <c r="A110" s="155" t="s">
        <v>457</v>
      </c>
      <c r="B110" s="157">
        <v>65903</v>
      </c>
      <c r="C110" s="157">
        <v>81772</v>
      </c>
      <c r="D110" s="157">
        <v>91828</v>
      </c>
      <c r="E110" s="157">
        <f t="shared" si="3"/>
        <v>25925</v>
      </c>
      <c r="F110" s="261">
        <f t="shared" si="4"/>
        <v>39.338118143331869</v>
      </c>
      <c r="G110">
        <f t="shared" si="5"/>
        <v>1</v>
      </c>
    </row>
    <row r="111" spans="1:7">
      <c r="A111" s="155" t="s">
        <v>458</v>
      </c>
      <c r="B111" s="157">
        <v>43960</v>
      </c>
      <c r="C111" s="157">
        <v>53339</v>
      </c>
      <c r="D111" s="157">
        <v>58967</v>
      </c>
      <c r="E111" s="157">
        <f t="shared" si="3"/>
        <v>15007</v>
      </c>
      <c r="F111" s="261">
        <f t="shared" si="4"/>
        <v>34.137852593266601</v>
      </c>
      <c r="G111">
        <f t="shared" si="5"/>
        <v>2</v>
      </c>
    </row>
    <row r="113" spans="1:6">
      <c r="A113" s="155" t="s">
        <v>3</v>
      </c>
      <c r="B113" s="49">
        <f>AVERAGE(B17:B111)</f>
        <v>29152.178947368422</v>
      </c>
      <c r="C113" s="49">
        <f t="shared" ref="C113:F113" si="6">AVERAGE(C17:C111)</f>
        <v>31194.589473684209</v>
      </c>
      <c r="D113" s="49">
        <f t="shared" si="6"/>
        <v>32114.21052631579</v>
      </c>
      <c r="E113" s="49"/>
      <c r="F113" s="222">
        <f t="shared" si="6"/>
        <v>6.0572440112709751</v>
      </c>
    </row>
  </sheetData>
  <mergeCells count="9">
    <mergeCell ref="B9:D9"/>
    <mergeCell ref="B10:D10"/>
    <mergeCell ref="A11:A13"/>
    <mergeCell ref="B11:D13"/>
    <mergeCell ref="B1:D1"/>
    <mergeCell ref="B2:D2"/>
    <mergeCell ref="A3:A7"/>
    <mergeCell ref="B3:D7"/>
    <mergeCell ref="B8:D8"/>
  </mergeCells>
  <hyperlinks>
    <hyperlink ref="B9:D9" r:id="rId1" display="US Census Bureau, ACS 5-year Estimates" xr:uid="{CF69F891-ED7F-422B-B567-C77C1C859F0C}"/>
  </hyperlinks>
  <pageMargins left="0.7" right="0.7" top="0.75" bottom="0.75" header="0.3" footer="0.3"/>
  <ignoredErrors>
    <ignoredError sqref="B113:D1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7820-CACE-4FD2-AC41-D7AE39A3EBAE}">
  <sheetPr>
    <tabColor rgb="FF7030A0"/>
  </sheetPr>
  <dimension ref="A1:Q488"/>
  <sheetViews>
    <sheetView workbookViewId="0">
      <selection activeCell="H36" sqref="H36"/>
    </sheetView>
  </sheetViews>
  <sheetFormatPr defaultRowHeight="12.75"/>
  <cols>
    <col min="1" max="1" width="19" customWidth="1"/>
    <col min="2" max="2" width="13.140625" customWidth="1"/>
    <col min="3" max="3" width="11.85546875" customWidth="1"/>
    <col min="4" max="4" width="14.5703125" customWidth="1"/>
    <col min="5" max="5" width="13" customWidth="1"/>
    <col min="6" max="6" width="12.7109375" customWidth="1"/>
    <col min="7" max="8" width="13.28515625" customWidth="1"/>
    <col min="9" max="9" width="17.28515625" customWidth="1"/>
  </cols>
  <sheetData>
    <row r="1" spans="1:17">
      <c r="A1" s="168" t="s">
        <v>189</v>
      </c>
      <c r="B1" s="568" t="s">
        <v>540</v>
      </c>
      <c r="C1" s="569"/>
      <c r="D1" s="570"/>
    </row>
    <row r="2" spans="1:17">
      <c r="A2" s="168" t="s">
        <v>194</v>
      </c>
      <c r="B2" s="538" t="s">
        <v>117</v>
      </c>
      <c r="C2" s="566"/>
      <c r="D2" s="567"/>
    </row>
    <row r="3" spans="1:17">
      <c r="A3" s="579" t="s">
        <v>196</v>
      </c>
      <c r="B3" s="514" t="s">
        <v>1593</v>
      </c>
      <c r="C3" s="515"/>
      <c r="D3" s="516"/>
    </row>
    <row r="4" spans="1:17">
      <c r="A4" s="580"/>
      <c r="B4" s="517"/>
      <c r="C4" s="518"/>
      <c r="D4" s="519"/>
    </row>
    <row r="5" spans="1:17">
      <c r="A5" s="580"/>
      <c r="B5" s="517"/>
      <c r="C5" s="518"/>
      <c r="D5" s="519"/>
    </row>
    <row r="6" spans="1:17">
      <c r="A6" s="580"/>
      <c r="B6" s="517"/>
      <c r="C6" s="518"/>
      <c r="D6" s="519"/>
    </row>
    <row r="7" spans="1:17">
      <c r="A7" s="581"/>
      <c r="B7" s="520"/>
      <c r="C7" s="521"/>
      <c r="D7" s="522"/>
    </row>
    <row r="8" spans="1:17" ht="25.5">
      <c r="A8" s="169" t="s">
        <v>198</v>
      </c>
      <c r="B8" s="535" t="s">
        <v>199</v>
      </c>
      <c r="C8" s="590"/>
      <c r="D8" s="591"/>
    </row>
    <row r="9" spans="1:17">
      <c r="A9" s="323" t="s">
        <v>200</v>
      </c>
      <c r="B9" s="601" t="s">
        <v>541</v>
      </c>
      <c r="C9" s="601"/>
      <c r="D9" s="601"/>
    </row>
    <row r="10" spans="1:17">
      <c r="A10" s="338" t="s">
        <v>314</v>
      </c>
      <c r="B10" s="582" t="s">
        <v>118</v>
      </c>
      <c r="C10" s="536"/>
      <c r="D10" s="537"/>
    </row>
    <row r="11" spans="1:17">
      <c r="A11" s="511" t="s">
        <v>202</v>
      </c>
      <c r="B11" s="514" t="s">
        <v>545</v>
      </c>
      <c r="C11" s="515"/>
      <c r="D11" s="516"/>
    </row>
    <row r="12" spans="1:17">
      <c r="A12" s="578"/>
      <c r="B12" s="517"/>
      <c r="C12" s="518"/>
      <c r="D12" s="519"/>
    </row>
    <row r="13" spans="1:17">
      <c r="A13" s="513"/>
      <c r="B13" s="520"/>
      <c r="C13" s="521"/>
      <c r="D13" s="522"/>
    </row>
    <row r="14" spans="1:17">
      <c r="Q14" s="105"/>
    </row>
    <row r="15" spans="1:17">
      <c r="B15" s="609" t="s">
        <v>546</v>
      </c>
      <c r="C15" s="609"/>
      <c r="D15" s="610"/>
      <c r="E15" s="611" t="s">
        <v>547</v>
      </c>
      <c r="F15" s="609"/>
      <c r="G15" s="610"/>
      <c r="H15" s="500"/>
      <c r="Q15" s="105"/>
    </row>
    <row r="16" spans="1:17" s="105" customFormat="1" ht="30">
      <c r="B16" s="199" t="s">
        <v>548</v>
      </c>
      <c r="C16" s="199" t="s">
        <v>549</v>
      </c>
      <c r="D16" s="198" t="s">
        <v>550</v>
      </c>
      <c r="E16" s="265" t="s">
        <v>548</v>
      </c>
      <c r="F16" s="199" t="s">
        <v>549</v>
      </c>
      <c r="G16" s="198" t="s">
        <v>550</v>
      </c>
      <c r="H16" s="502" t="s">
        <v>1606</v>
      </c>
      <c r="I16" s="432" t="s">
        <v>551</v>
      </c>
      <c r="J16" s="432" t="s">
        <v>927</v>
      </c>
    </row>
    <row r="17" spans="1:17">
      <c r="A17" s="155" t="s">
        <v>364</v>
      </c>
      <c r="B17" s="262">
        <v>30518</v>
      </c>
      <c r="C17" s="263">
        <v>0.67400000000000004</v>
      </c>
      <c r="D17" s="264">
        <f>C17*B17</f>
        <v>20569.132000000001</v>
      </c>
      <c r="E17" s="266">
        <v>31275</v>
      </c>
      <c r="F17" s="267">
        <v>0.69799999999999995</v>
      </c>
      <c r="G17" s="264">
        <f>F17*E17</f>
        <v>21829.949999999997</v>
      </c>
      <c r="H17" s="506">
        <f>G17-D17</f>
        <v>1260.8179999999957</v>
      </c>
      <c r="I17" s="59">
        <f>F17-C17</f>
        <v>2.399999999999991E-2</v>
      </c>
      <c r="J17">
        <f>RANK(I17,$I$17:$I$111)</f>
        <v>31</v>
      </c>
      <c r="O17" s="49"/>
      <c r="P17" s="59"/>
      <c r="Q17" s="105"/>
    </row>
    <row r="18" spans="1:17">
      <c r="A18" s="155" t="s">
        <v>365</v>
      </c>
      <c r="B18" s="262">
        <v>17058</v>
      </c>
      <c r="C18" s="263">
        <v>0.68200000000000005</v>
      </c>
      <c r="D18" s="264">
        <f t="shared" ref="D18:D81" si="0">C18*B18</f>
        <v>11633.556</v>
      </c>
      <c r="E18" s="266">
        <v>18469</v>
      </c>
      <c r="F18" s="267">
        <v>0.70399999999999996</v>
      </c>
      <c r="G18" s="264">
        <f t="shared" ref="G18:G81" si="1">F18*E18</f>
        <v>13002.175999999999</v>
      </c>
      <c r="H18" s="506">
        <f t="shared" ref="H18:H81" si="2">G18-D18</f>
        <v>1368.619999999999</v>
      </c>
      <c r="I18" s="59">
        <f t="shared" ref="I18:I81" si="3">F18-C18</f>
        <v>2.1999999999999909E-2</v>
      </c>
      <c r="J18">
        <f t="shared" ref="J18:J81" si="4">RANK(I18,$I$17:$I$111)</f>
        <v>33</v>
      </c>
      <c r="O18" s="49"/>
      <c r="P18" s="59"/>
      <c r="Q18" s="105"/>
    </row>
    <row r="19" spans="1:17">
      <c r="A19" s="155" t="s">
        <v>366</v>
      </c>
      <c r="B19" s="262">
        <v>6693</v>
      </c>
      <c r="C19" s="263">
        <v>0.75700000000000001</v>
      </c>
      <c r="D19" s="264">
        <f t="shared" si="0"/>
        <v>5066.6009999999997</v>
      </c>
      <c r="E19" s="266">
        <v>6736</v>
      </c>
      <c r="F19" s="267">
        <v>0.73899999999999999</v>
      </c>
      <c r="G19" s="264">
        <f t="shared" si="1"/>
        <v>4977.9039999999995</v>
      </c>
      <c r="H19" s="506">
        <f t="shared" si="2"/>
        <v>-88.697000000000116</v>
      </c>
      <c r="I19" s="59">
        <f t="shared" si="3"/>
        <v>-1.8000000000000016E-2</v>
      </c>
      <c r="J19">
        <f t="shared" si="4"/>
        <v>85</v>
      </c>
      <c r="O19" s="49"/>
      <c r="P19" s="59"/>
      <c r="Q19" s="105"/>
    </row>
    <row r="20" spans="1:17">
      <c r="A20" s="155" t="s">
        <v>367</v>
      </c>
      <c r="B20" s="262">
        <v>4664</v>
      </c>
      <c r="C20" s="263">
        <v>0.75800000000000001</v>
      </c>
      <c r="D20" s="264">
        <f t="shared" si="0"/>
        <v>3535.3119999999999</v>
      </c>
      <c r="E20" s="266">
        <v>4851</v>
      </c>
      <c r="F20" s="267">
        <v>0.80600000000000005</v>
      </c>
      <c r="G20" s="264">
        <f t="shared" si="1"/>
        <v>3909.9060000000004</v>
      </c>
      <c r="H20" s="506">
        <f t="shared" si="2"/>
        <v>374.59400000000051</v>
      </c>
      <c r="I20" s="59">
        <f t="shared" si="3"/>
        <v>4.8000000000000043E-2</v>
      </c>
      <c r="J20">
        <f t="shared" si="4"/>
        <v>11</v>
      </c>
      <c r="O20" s="49"/>
      <c r="P20" s="59"/>
      <c r="Q20" s="105"/>
    </row>
    <row r="21" spans="1:17">
      <c r="A21" s="155" t="s">
        <v>368</v>
      </c>
      <c r="B21" s="262">
        <v>49939</v>
      </c>
      <c r="C21" s="263">
        <v>0.748</v>
      </c>
      <c r="D21" s="264">
        <f t="shared" si="0"/>
        <v>37354.372000000003</v>
      </c>
      <c r="E21" s="266">
        <v>53456</v>
      </c>
      <c r="F21" s="267">
        <v>0.76300000000000001</v>
      </c>
      <c r="G21" s="264">
        <f t="shared" si="1"/>
        <v>40786.928</v>
      </c>
      <c r="H21" s="506">
        <f t="shared" si="2"/>
        <v>3432.5559999999969</v>
      </c>
      <c r="I21" s="59">
        <f t="shared" si="3"/>
        <v>1.5000000000000013E-2</v>
      </c>
      <c r="J21">
        <f t="shared" si="4"/>
        <v>45</v>
      </c>
      <c r="K21" s="268"/>
      <c r="O21" s="49"/>
      <c r="P21" s="59"/>
      <c r="Q21" s="105"/>
    </row>
    <row r="22" spans="1:17">
      <c r="A22" s="155" t="s">
        <v>369</v>
      </c>
      <c r="B22" s="262">
        <v>39615</v>
      </c>
      <c r="C22" s="263">
        <v>0.65900000000000003</v>
      </c>
      <c r="D22" s="264">
        <f t="shared" si="0"/>
        <v>26106.285</v>
      </c>
      <c r="E22" s="266">
        <v>41340</v>
      </c>
      <c r="F22" s="267">
        <v>0.68</v>
      </c>
      <c r="G22" s="264">
        <f t="shared" si="1"/>
        <v>28111.200000000001</v>
      </c>
      <c r="H22" s="506">
        <f t="shared" si="2"/>
        <v>2004.9150000000009</v>
      </c>
      <c r="I22" s="59">
        <f t="shared" si="3"/>
        <v>2.1000000000000019E-2</v>
      </c>
      <c r="J22">
        <f t="shared" si="4"/>
        <v>34</v>
      </c>
      <c r="O22" s="49"/>
      <c r="P22" s="59"/>
      <c r="Q22" s="105"/>
    </row>
    <row r="23" spans="1:17">
      <c r="A23" s="155" t="s">
        <v>370</v>
      </c>
      <c r="B23" s="262">
        <v>15843</v>
      </c>
      <c r="C23" s="263">
        <v>0.69299999999999995</v>
      </c>
      <c r="D23" s="264">
        <f t="shared" si="0"/>
        <v>10979.198999999999</v>
      </c>
      <c r="E23" s="266">
        <v>16255</v>
      </c>
      <c r="F23" s="267">
        <v>0.67300000000000004</v>
      </c>
      <c r="G23" s="264">
        <f t="shared" si="1"/>
        <v>10939.615000000002</v>
      </c>
      <c r="H23" s="506">
        <f t="shared" si="2"/>
        <v>-39.583999999997104</v>
      </c>
      <c r="I23" s="59">
        <f t="shared" si="3"/>
        <v>-1.9999999999999907E-2</v>
      </c>
      <c r="J23">
        <f t="shared" si="4"/>
        <v>88</v>
      </c>
      <c r="O23" s="49"/>
      <c r="P23" s="59"/>
      <c r="Q23" s="105"/>
    </row>
    <row r="24" spans="1:17">
      <c r="A24" s="155" t="s">
        <v>371</v>
      </c>
      <c r="B24" s="262">
        <v>5456</v>
      </c>
      <c r="C24" s="263">
        <v>0.73599999999999999</v>
      </c>
      <c r="D24" s="264">
        <f t="shared" si="0"/>
        <v>4015.616</v>
      </c>
      <c r="E24" s="266">
        <v>5769</v>
      </c>
      <c r="F24" s="267">
        <v>0.76600000000000001</v>
      </c>
      <c r="G24" s="264">
        <f t="shared" si="1"/>
        <v>4419.0540000000001</v>
      </c>
      <c r="H24" s="506">
        <f t="shared" si="2"/>
        <v>403.4380000000001</v>
      </c>
      <c r="I24" s="59">
        <f t="shared" si="3"/>
        <v>3.0000000000000027E-2</v>
      </c>
      <c r="J24">
        <f t="shared" si="4"/>
        <v>22</v>
      </c>
      <c r="O24" s="49"/>
      <c r="P24" s="59"/>
      <c r="Q24" s="105"/>
    </row>
    <row r="25" spans="1:17">
      <c r="A25" s="155" t="s">
        <v>372</v>
      </c>
      <c r="B25" s="262">
        <v>11321</v>
      </c>
      <c r="C25" s="263">
        <v>0.72499999999999998</v>
      </c>
      <c r="D25" s="264">
        <f t="shared" si="0"/>
        <v>8207.7250000000004</v>
      </c>
      <c r="E25" s="266">
        <v>11038</v>
      </c>
      <c r="F25" s="267">
        <v>0.745</v>
      </c>
      <c r="G25" s="264">
        <f t="shared" si="1"/>
        <v>8223.31</v>
      </c>
      <c r="H25" s="506">
        <f t="shared" si="2"/>
        <v>15.584999999999127</v>
      </c>
      <c r="I25" s="59">
        <f t="shared" si="3"/>
        <v>2.0000000000000018E-2</v>
      </c>
      <c r="J25">
        <f t="shared" si="4"/>
        <v>37</v>
      </c>
      <c r="O25" s="49"/>
      <c r="P25" s="59"/>
      <c r="Q25" s="105"/>
    </row>
    <row r="26" spans="1:17">
      <c r="A26" s="155" t="s">
        <v>373</v>
      </c>
      <c r="B26" s="262">
        <v>23798</v>
      </c>
      <c r="C26" s="263">
        <v>0.7</v>
      </c>
      <c r="D26" s="264">
        <f t="shared" si="0"/>
        <v>16658.599999999999</v>
      </c>
      <c r="E26" s="266">
        <v>23940</v>
      </c>
      <c r="F26" s="267">
        <v>0.73299999999999998</v>
      </c>
      <c r="G26" s="264">
        <f t="shared" si="1"/>
        <v>17548.02</v>
      </c>
      <c r="H26" s="506">
        <f t="shared" si="2"/>
        <v>889.42000000000189</v>
      </c>
      <c r="I26" s="59">
        <f t="shared" si="3"/>
        <v>3.3000000000000029E-2</v>
      </c>
      <c r="J26">
        <f t="shared" si="4"/>
        <v>20</v>
      </c>
      <c r="O26" s="49"/>
      <c r="P26" s="59"/>
      <c r="Q26" s="105"/>
    </row>
    <row r="27" spans="1:17">
      <c r="A27" s="155" t="s">
        <v>374</v>
      </c>
      <c r="B27" s="262">
        <v>14671</v>
      </c>
      <c r="C27" s="263">
        <v>0.79100000000000004</v>
      </c>
      <c r="D27" s="264">
        <f t="shared" si="0"/>
        <v>11604.761</v>
      </c>
      <c r="E27" s="266">
        <v>15708</v>
      </c>
      <c r="F27" s="267">
        <v>0.81200000000000006</v>
      </c>
      <c r="G27" s="264">
        <f t="shared" si="1"/>
        <v>12754.896000000001</v>
      </c>
      <c r="H27" s="506">
        <f t="shared" si="2"/>
        <v>1150.1350000000002</v>
      </c>
      <c r="I27" s="59">
        <f t="shared" si="3"/>
        <v>2.1000000000000019E-2</v>
      </c>
      <c r="J27">
        <f t="shared" si="4"/>
        <v>34</v>
      </c>
      <c r="O27" s="49"/>
      <c r="P27" s="59"/>
      <c r="Q27" s="105"/>
    </row>
    <row r="28" spans="1:17">
      <c r="A28" s="155" t="s">
        <v>375</v>
      </c>
      <c r="B28" s="262">
        <v>5998</v>
      </c>
      <c r="C28" s="263">
        <v>0.75</v>
      </c>
      <c r="D28" s="264">
        <f t="shared" si="0"/>
        <v>4498.5</v>
      </c>
      <c r="E28" s="266">
        <v>6106</v>
      </c>
      <c r="F28" s="267">
        <v>0.76600000000000001</v>
      </c>
      <c r="G28" s="264">
        <f t="shared" si="1"/>
        <v>4677.1959999999999</v>
      </c>
      <c r="H28" s="506">
        <f t="shared" si="2"/>
        <v>178.69599999999991</v>
      </c>
      <c r="I28" s="59">
        <f t="shared" si="3"/>
        <v>1.6000000000000014E-2</v>
      </c>
      <c r="J28">
        <f t="shared" si="4"/>
        <v>43</v>
      </c>
      <c r="O28" s="49"/>
      <c r="P28" s="59"/>
      <c r="Q28" s="105"/>
    </row>
    <row r="29" spans="1:17">
      <c r="A29" s="155" t="s">
        <v>376</v>
      </c>
      <c r="B29" s="262">
        <v>12996</v>
      </c>
      <c r="C29" s="263">
        <v>0.71099999999999997</v>
      </c>
      <c r="D29" s="264">
        <f t="shared" si="0"/>
        <v>9240.155999999999</v>
      </c>
      <c r="E29" s="266">
        <v>13479</v>
      </c>
      <c r="F29" s="267">
        <v>0.71599999999999997</v>
      </c>
      <c r="G29" s="264">
        <f t="shared" si="1"/>
        <v>9650.9639999999999</v>
      </c>
      <c r="H29" s="506">
        <f t="shared" si="2"/>
        <v>410.8080000000009</v>
      </c>
      <c r="I29" s="59">
        <f t="shared" si="3"/>
        <v>5.0000000000000044E-3</v>
      </c>
      <c r="J29">
        <f t="shared" si="4"/>
        <v>56</v>
      </c>
      <c r="O29" s="49"/>
      <c r="P29" s="59"/>
      <c r="Q29" s="105"/>
    </row>
    <row r="30" spans="1:17">
      <c r="A30" s="155" t="s">
        <v>377</v>
      </c>
      <c r="B30" s="262">
        <v>3171</v>
      </c>
      <c r="C30" s="263">
        <v>0.74399999999999999</v>
      </c>
      <c r="D30" s="264">
        <f t="shared" si="0"/>
        <v>2359.2240000000002</v>
      </c>
      <c r="E30" s="266">
        <v>3035</v>
      </c>
      <c r="F30" s="267">
        <v>0.78600000000000003</v>
      </c>
      <c r="G30" s="264">
        <f t="shared" si="1"/>
        <v>2385.5100000000002</v>
      </c>
      <c r="H30" s="506">
        <f t="shared" si="2"/>
        <v>26.286000000000058</v>
      </c>
      <c r="I30" s="59">
        <f t="shared" si="3"/>
        <v>4.2000000000000037E-2</v>
      </c>
      <c r="J30">
        <f t="shared" si="4"/>
        <v>15</v>
      </c>
      <c r="O30" s="49"/>
      <c r="P30" s="59"/>
      <c r="Q30" s="105"/>
    </row>
    <row r="31" spans="1:17">
      <c r="A31" s="155" t="s">
        <v>378</v>
      </c>
      <c r="B31" s="262">
        <v>14592</v>
      </c>
      <c r="C31" s="263">
        <v>0.68300000000000005</v>
      </c>
      <c r="D31" s="264">
        <f t="shared" si="0"/>
        <v>9966.3360000000011</v>
      </c>
      <c r="E31" s="266">
        <v>14547</v>
      </c>
      <c r="F31" s="267">
        <v>0.70799999999999996</v>
      </c>
      <c r="G31" s="264">
        <f t="shared" si="1"/>
        <v>10299.276</v>
      </c>
      <c r="H31" s="506">
        <f t="shared" si="2"/>
        <v>332.93999999999869</v>
      </c>
      <c r="I31" s="59">
        <f t="shared" si="3"/>
        <v>2.4999999999999911E-2</v>
      </c>
      <c r="J31">
        <f t="shared" si="4"/>
        <v>28</v>
      </c>
      <c r="O31" s="49"/>
      <c r="P31" s="59"/>
      <c r="Q31" s="105"/>
    </row>
    <row r="32" spans="1:17">
      <c r="A32" s="155" t="s">
        <v>379</v>
      </c>
      <c r="B32" s="262">
        <v>21576</v>
      </c>
      <c r="C32" s="263">
        <v>0.67800000000000005</v>
      </c>
      <c r="D32" s="264">
        <f t="shared" si="0"/>
        <v>14628.528</v>
      </c>
      <c r="E32" s="266">
        <v>22689</v>
      </c>
      <c r="F32" s="267">
        <v>0.69</v>
      </c>
      <c r="G32" s="264">
        <f t="shared" si="1"/>
        <v>15655.409999999998</v>
      </c>
      <c r="H32" s="506">
        <f t="shared" si="2"/>
        <v>1026.8819999999978</v>
      </c>
      <c r="I32" s="59">
        <f t="shared" si="3"/>
        <v>1.19999999999999E-2</v>
      </c>
      <c r="J32">
        <f t="shared" si="4"/>
        <v>48</v>
      </c>
      <c r="O32" s="49"/>
      <c r="P32" s="59"/>
      <c r="Q32" s="105"/>
    </row>
    <row r="33" spans="1:17">
      <c r="A33" s="155" t="s">
        <v>380</v>
      </c>
      <c r="B33" s="262">
        <v>5400</v>
      </c>
      <c r="C33" s="263">
        <v>0.69799999999999995</v>
      </c>
      <c r="D33" s="264">
        <f t="shared" si="0"/>
        <v>3769.2</v>
      </c>
      <c r="E33" s="266">
        <v>5409</v>
      </c>
      <c r="F33" s="267">
        <v>0.68799999999999994</v>
      </c>
      <c r="G33" s="264">
        <f t="shared" si="1"/>
        <v>3721.3919999999998</v>
      </c>
      <c r="H33" s="506">
        <f t="shared" si="2"/>
        <v>-47.807999999999993</v>
      </c>
      <c r="I33" s="59">
        <f t="shared" si="3"/>
        <v>-1.0000000000000009E-2</v>
      </c>
      <c r="J33">
        <f t="shared" si="4"/>
        <v>80</v>
      </c>
      <c r="O33" s="49"/>
      <c r="P33" s="59"/>
      <c r="Q33" s="105"/>
    </row>
    <row r="34" spans="1:17">
      <c r="A34" s="155" t="s">
        <v>381</v>
      </c>
      <c r="B34" s="262">
        <v>25114</v>
      </c>
      <c r="C34" s="263">
        <v>0.78200000000000003</v>
      </c>
      <c r="D34" s="264">
        <f t="shared" si="0"/>
        <v>19639.148000000001</v>
      </c>
      <c r="E34" s="266">
        <v>26931</v>
      </c>
      <c r="F34" s="267">
        <v>0.79</v>
      </c>
      <c r="G34" s="264">
        <f t="shared" si="1"/>
        <v>21275.49</v>
      </c>
      <c r="H34" s="506">
        <f t="shared" si="2"/>
        <v>1636.3420000000006</v>
      </c>
      <c r="I34" s="59">
        <f t="shared" si="3"/>
        <v>8.0000000000000071E-3</v>
      </c>
      <c r="J34">
        <f t="shared" si="4"/>
        <v>54</v>
      </c>
      <c r="O34" s="49"/>
      <c r="P34" s="59"/>
      <c r="Q34" s="105"/>
    </row>
    <row r="35" spans="1:17">
      <c r="A35" s="155" t="s">
        <v>382</v>
      </c>
      <c r="B35" s="262">
        <v>273497</v>
      </c>
      <c r="C35" s="263">
        <v>0.54400000000000004</v>
      </c>
      <c r="D35" s="264">
        <f t="shared" si="0"/>
        <v>148782.36800000002</v>
      </c>
      <c r="E35" s="266">
        <v>302663</v>
      </c>
      <c r="F35" s="267">
        <v>0.54200000000000004</v>
      </c>
      <c r="G35" s="264">
        <f t="shared" si="1"/>
        <v>164043.34600000002</v>
      </c>
      <c r="H35" s="506">
        <f t="shared" si="2"/>
        <v>15260.978000000003</v>
      </c>
      <c r="I35" s="59">
        <f t="shared" si="3"/>
        <v>-2.0000000000000018E-3</v>
      </c>
      <c r="J35">
        <f t="shared" si="4"/>
        <v>69</v>
      </c>
      <c r="O35" s="49"/>
      <c r="P35" s="59"/>
      <c r="Q35" s="105"/>
    </row>
    <row r="36" spans="1:17">
      <c r="A36" s="155" t="s">
        <v>383</v>
      </c>
      <c r="B36" s="262">
        <v>4721</v>
      </c>
      <c r="C36" s="263">
        <v>0.73599999999999999</v>
      </c>
      <c r="D36" s="264">
        <f t="shared" si="0"/>
        <v>3474.6559999999999</v>
      </c>
      <c r="E36" s="266">
        <v>4363</v>
      </c>
      <c r="F36" s="267">
        <v>0.78200000000000003</v>
      </c>
      <c r="G36" s="264">
        <f t="shared" si="1"/>
        <v>3411.866</v>
      </c>
      <c r="H36" s="506">
        <f t="shared" si="2"/>
        <v>-62.789999999999964</v>
      </c>
      <c r="I36" s="59">
        <f t="shared" si="3"/>
        <v>4.6000000000000041E-2</v>
      </c>
      <c r="J36">
        <f t="shared" si="4"/>
        <v>13</v>
      </c>
      <c r="O36" s="49"/>
      <c r="P36" s="59"/>
      <c r="Q36" s="105"/>
    </row>
    <row r="37" spans="1:17">
      <c r="A37" s="155" t="s">
        <v>384</v>
      </c>
      <c r="B37" s="262">
        <v>7362</v>
      </c>
      <c r="C37" s="263">
        <v>0.66500000000000004</v>
      </c>
      <c r="D37" s="264">
        <f t="shared" si="0"/>
        <v>4895.7300000000005</v>
      </c>
      <c r="E37" s="266">
        <v>8360</v>
      </c>
      <c r="F37" s="267">
        <v>0.68600000000000005</v>
      </c>
      <c r="G37" s="264">
        <f t="shared" si="1"/>
        <v>5734.96</v>
      </c>
      <c r="H37" s="506">
        <f t="shared" si="2"/>
        <v>839.22999999999956</v>
      </c>
      <c r="I37" s="59">
        <f t="shared" si="3"/>
        <v>2.1000000000000019E-2</v>
      </c>
      <c r="J37">
        <f t="shared" si="4"/>
        <v>34</v>
      </c>
      <c r="O37" s="49"/>
      <c r="P37" s="59"/>
      <c r="Q37" s="105"/>
    </row>
    <row r="38" spans="1:17">
      <c r="A38" s="155" t="s">
        <v>385</v>
      </c>
      <c r="B38" s="262">
        <v>19032</v>
      </c>
      <c r="C38" s="263">
        <v>0.71299999999999997</v>
      </c>
      <c r="D38" s="264">
        <f t="shared" si="0"/>
        <v>13569.815999999999</v>
      </c>
      <c r="E38" s="266">
        <v>20329</v>
      </c>
      <c r="F38" s="267">
        <v>0.79800000000000004</v>
      </c>
      <c r="G38" s="264">
        <f t="shared" si="1"/>
        <v>16222.542000000001</v>
      </c>
      <c r="H38" s="506">
        <f t="shared" si="2"/>
        <v>2652.7260000000024</v>
      </c>
      <c r="I38" s="59">
        <f t="shared" si="3"/>
        <v>8.5000000000000075E-2</v>
      </c>
      <c r="J38">
        <f t="shared" si="4"/>
        <v>3</v>
      </c>
      <c r="O38" s="49"/>
      <c r="P38" s="59"/>
      <c r="Q38" s="105"/>
    </row>
    <row r="39" spans="1:17">
      <c r="A39" s="155" t="s">
        <v>386</v>
      </c>
      <c r="B39" s="262">
        <v>15327</v>
      </c>
      <c r="C39" s="263">
        <v>0.61499999999999999</v>
      </c>
      <c r="D39" s="264">
        <f t="shared" si="0"/>
        <v>9426.1049999999996</v>
      </c>
      <c r="E39" s="266">
        <v>14640</v>
      </c>
      <c r="F39" s="267">
        <v>0.63300000000000001</v>
      </c>
      <c r="G39" s="264">
        <f t="shared" si="1"/>
        <v>9267.1200000000008</v>
      </c>
      <c r="H39" s="506">
        <f t="shared" si="2"/>
        <v>-158.98499999999876</v>
      </c>
      <c r="I39" s="59">
        <f t="shared" si="3"/>
        <v>1.8000000000000016E-2</v>
      </c>
      <c r="J39">
        <f t="shared" si="4"/>
        <v>41</v>
      </c>
      <c r="O39" s="49"/>
      <c r="P39" s="59"/>
      <c r="Q39" s="105"/>
    </row>
    <row r="40" spans="1:17">
      <c r="A40" s="155" t="s">
        <v>387</v>
      </c>
      <c r="B40" s="262">
        <v>15084</v>
      </c>
      <c r="C40" s="263">
        <v>0.79700000000000004</v>
      </c>
      <c r="D40" s="264">
        <f t="shared" si="0"/>
        <v>12021.948</v>
      </c>
      <c r="E40" s="266">
        <v>16416</v>
      </c>
      <c r="F40" s="267">
        <v>0.81599999999999995</v>
      </c>
      <c r="G40" s="264">
        <f t="shared" si="1"/>
        <v>13395.455999999998</v>
      </c>
      <c r="H40" s="506">
        <f t="shared" si="2"/>
        <v>1373.507999999998</v>
      </c>
      <c r="I40" s="59">
        <f t="shared" si="3"/>
        <v>1.8999999999999906E-2</v>
      </c>
      <c r="J40">
        <f t="shared" si="4"/>
        <v>40</v>
      </c>
      <c r="O40" s="49"/>
      <c r="P40" s="59"/>
      <c r="Q40" s="105"/>
    </row>
    <row r="41" spans="1:17">
      <c r="A41" s="155" t="s">
        <v>388</v>
      </c>
      <c r="B41" s="262">
        <v>7385</v>
      </c>
      <c r="C41" s="263">
        <v>0.75600000000000001</v>
      </c>
      <c r="D41" s="264">
        <f t="shared" si="0"/>
        <v>5583.06</v>
      </c>
      <c r="E41" s="266">
        <v>7607</v>
      </c>
      <c r="F41" s="267">
        <v>0.77400000000000002</v>
      </c>
      <c r="G41" s="264">
        <f t="shared" si="1"/>
        <v>5887.8180000000002</v>
      </c>
      <c r="H41" s="506">
        <f t="shared" si="2"/>
        <v>304.75799999999981</v>
      </c>
      <c r="I41" s="59">
        <f t="shared" si="3"/>
        <v>1.8000000000000016E-2</v>
      </c>
      <c r="J41">
        <f t="shared" si="4"/>
        <v>41</v>
      </c>
      <c r="O41" s="49"/>
      <c r="P41" s="59"/>
      <c r="Q41" s="105"/>
    </row>
    <row r="42" spans="1:17">
      <c r="A42" s="155" t="s">
        <v>389</v>
      </c>
      <c r="B42" s="262">
        <v>16325</v>
      </c>
      <c r="C42" s="263">
        <v>0.73599999999999999</v>
      </c>
      <c r="D42" s="264">
        <f t="shared" si="0"/>
        <v>12015.199999999999</v>
      </c>
      <c r="E42" s="266">
        <v>16789</v>
      </c>
      <c r="F42" s="267">
        <v>0.76</v>
      </c>
      <c r="G42" s="264">
        <f t="shared" si="1"/>
        <v>12759.64</v>
      </c>
      <c r="H42" s="506">
        <f t="shared" si="2"/>
        <v>744.44000000000051</v>
      </c>
      <c r="I42" s="59">
        <f t="shared" si="3"/>
        <v>2.4000000000000021E-2</v>
      </c>
      <c r="J42">
        <f t="shared" si="4"/>
        <v>30</v>
      </c>
      <c r="O42" s="49"/>
      <c r="P42" s="59"/>
      <c r="Q42" s="105"/>
    </row>
    <row r="43" spans="1:17">
      <c r="A43" s="155" t="s">
        <v>390</v>
      </c>
      <c r="B43" s="262">
        <v>19280</v>
      </c>
      <c r="C43" s="263">
        <v>0.69699999999999995</v>
      </c>
      <c r="D43" s="264">
        <f t="shared" si="0"/>
        <v>13438.16</v>
      </c>
      <c r="E43" s="266">
        <v>19948</v>
      </c>
      <c r="F43" s="267">
        <v>0.66300000000000003</v>
      </c>
      <c r="G43" s="264">
        <f t="shared" si="1"/>
        <v>13225.524000000001</v>
      </c>
      <c r="H43" s="506">
        <f t="shared" si="2"/>
        <v>-212.6359999999986</v>
      </c>
      <c r="I43" s="59">
        <f t="shared" si="3"/>
        <v>-3.3999999999999919E-2</v>
      </c>
      <c r="J43">
        <f t="shared" si="4"/>
        <v>91</v>
      </c>
      <c r="O43" s="49"/>
      <c r="P43" s="59"/>
      <c r="Q43" s="105"/>
    </row>
    <row r="44" spans="1:17">
      <c r="A44" s="155" t="s">
        <v>391</v>
      </c>
      <c r="B44" s="262">
        <v>11599</v>
      </c>
      <c r="C44" s="263">
        <v>0.69699999999999995</v>
      </c>
      <c r="D44" s="264">
        <f t="shared" si="0"/>
        <v>8084.5029999999997</v>
      </c>
      <c r="E44" s="266">
        <v>11387</v>
      </c>
      <c r="F44" s="267">
        <v>0.73199999999999998</v>
      </c>
      <c r="G44" s="264">
        <f t="shared" si="1"/>
        <v>8335.2839999999997</v>
      </c>
      <c r="H44" s="506">
        <f t="shared" si="2"/>
        <v>250.78099999999995</v>
      </c>
      <c r="I44" s="59">
        <f t="shared" si="3"/>
        <v>3.5000000000000031E-2</v>
      </c>
      <c r="J44">
        <f t="shared" si="4"/>
        <v>19</v>
      </c>
      <c r="O44" s="49"/>
      <c r="P44" s="59"/>
      <c r="Q44" s="105"/>
    </row>
    <row r="45" spans="1:17">
      <c r="A45" s="155" t="s">
        <v>392</v>
      </c>
      <c r="B45" s="262">
        <v>9112</v>
      </c>
      <c r="C45" s="263">
        <v>0.77500000000000002</v>
      </c>
      <c r="D45" s="264">
        <f t="shared" si="0"/>
        <v>7061.8</v>
      </c>
      <c r="E45" s="266">
        <v>9384</v>
      </c>
      <c r="F45" s="267">
        <v>0.77</v>
      </c>
      <c r="G45" s="264">
        <f t="shared" si="1"/>
        <v>7225.68</v>
      </c>
      <c r="H45" s="506">
        <f t="shared" si="2"/>
        <v>163.88000000000011</v>
      </c>
      <c r="I45" s="59">
        <f t="shared" si="3"/>
        <v>-5.0000000000000044E-3</v>
      </c>
      <c r="J45">
        <f t="shared" si="4"/>
        <v>76</v>
      </c>
      <c r="O45" s="49"/>
      <c r="P45" s="59"/>
      <c r="Q45" s="105"/>
    </row>
    <row r="46" spans="1:17">
      <c r="A46" s="155" t="s">
        <v>393</v>
      </c>
      <c r="B46" s="262">
        <v>27319</v>
      </c>
      <c r="C46" s="263">
        <v>0.72699999999999998</v>
      </c>
      <c r="D46" s="264">
        <f t="shared" si="0"/>
        <v>19860.913</v>
      </c>
      <c r="E46" s="266">
        <v>27777</v>
      </c>
      <c r="F46" s="267">
        <v>0.754</v>
      </c>
      <c r="G46" s="264">
        <f t="shared" si="1"/>
        <v>20943.858</v>
      </c>
      <c r="H46" s="506">
        <f t="shared" si="2"/>
        <v>1082.9449999999997</v>
      </c>
      <c r="I46" s="59">
        <f t="shared" si="3"/>
        <v>2.7000000000000024E-2</v>
      </c>
      <c r="J46">
        <f t="shared" si="4"/>
        <v>26</v>
      </c>
      <c r="O46" s="49"/>
      <c r="P46" s="59"/>
      <c r="Q46" s="105"/>
    </row>
    <row r="47" spans="1:17">
      <c r="A47" s="155" t="s">
        <v>394</v>
      </c>
      <c r="B47" s="262">
        <v>4894</v>
      </c>
      <c r="C47" s="263">
        <v>0.75</v>
      </c>
      <c r="D47" s="264">
        <f t="shared" si="0"/>
        <v>3670.5</v>
      </c>
      <c r="E47" s="266">
        <v>4965</v>
      </c>
      <c r="F47" s="267">
        <v>0.83599999999999997</v>
      </c>
      <c r="G47" s="264">
        <f t="shared" si="1"/>
        <v>4150.74</v>
      </c>
      <c r="H47" s="506">
        <f t="shared" si="2"/>
        <v>480.23999999999978</v>
      </c>
      <c r="I47" s="59">
        <f t="shared" si="3"/>
        <v>8.5999999999999965E-2</v>
      </c>
      <c r="J47">
        <f t="shared" si="4"/>
        <v>2</v>
      </c>
      <c r="O47" s="49"/>
      <c r="P47" s="59"/>
      <c r="Q47" s="105"/>
    </row>
    <row r="48" spans="1:17">
      <c r="A48" s="155" t="s">
        <v>395</v>
      </c>
      <c r="B48" s="262">
        <v>24343</v>
      </c>
      <c r="C48" s="263">
        <v>0.66100000000000003</v>
      </c>
      <c r="D48" s="264">
        <f t="shared" si="0"/>
        <v>16090.723</v>
      </c>
      <c r="E48" s="266">
        <v>25209</v>
      </c>
      <c r="F48" s="267">
        <v>0.67200000000000004</v>
      </c>
      <c r="G48" s="264">
        <f t="shared" si="1"/>
        <v>16940.448</v>
      </c>
      <c r="H48" s="506">
        <f t="shared" si="2"/>
        <v>849.72500000000036</v>
      </c>
      <c r="I48" s="59">
        <f t="shared" si="3"/>
        <v>1.100000000000001E-2</v>
      </c>
      <c r="J48">
        <f t="shared" si="4"/>
        <v>49</v>
      </c>
      <c r="O48" s="49"/>
      <c r="P48" s="59"/>
      <c r="Q48" s="105"/>
    </row>
    <row r="49" spans="1:17">
      <c r="A49" s="155" t="s">
        <v>396</v>
      </c>
      <c r="B49" s="262">
        <v>139037</v>
      </c>
      <c r="C49" s="263">
        <v>0.64500000000000002</v>
      </c>
      <c r="D49" s="264">
        <f t="shared" si="0"/>
        <v>89678.865000000005</v>
      </c>
      <c r="E49" s="266">
        <v>148888</v>
      </c>
      <c r="F49" s="267">
        <v>0.64600000000000002</v>
      </c>
      <c r="G49" s="264">
        <f t="shared" si="1"/>
        <v>96181.648000000001</v>
      </c>
      <c r="H49" s="506">
        <f t="shared" si="2"/>
        <v>6502.7829999999958</v>
      </c>
      <c r="I49" s="59">
        <f t="shared" si="3"/>
        <v>1.0000000000000009E-3</v>
      </c>
      <c r="J49">
        <f t="shared" si="4"/>
        <v>64</v>
      </c>
      <c r="O49" s="49"/>
      <c r="P49" s="59"/>
      <c r="Q49" s="105"/>
    </row>
    <row r="50" spans="1:17">
      <c r="A50" s="155" t="s">
        <v>397</v>
      </c>
      <c r="B50" s="262">
        <v>2704</v>
      </c>
      <c r="C50" s="263">
        <v>0.77400000000000002</v>
      </c>
      <c r="D50" s="264">
        <f t="shared" si="0"/>
        <v>2092.8960000000002</v>
      </c>
      <c r="E50" s="266">
        <v>2829</v>
      </c>
      <c r="F50" s="267">
        <v>0.77900000000000003</v>
      </c>
      <c r="G50" s="264">
        <f t="shared" si="1"/>
        <v>2203.7910000000002</v>
      </c>
      <c r="H50" s="506">
        <f t="shared" si="2"/>
        <v>110.89499999999998</v>
      </c>
      <c r="I50" s="59">
        <f t="shared" si="3"/>
        <v>5.0000000000000044E-3</v>
      </c>
      <c r="J50">
        <f t="shared" si="4"/>
        <v>56</v>
      </c>
      <c r="O50" s="49"/>
      <c r="P50" s="59"/>
      <c r="Q50" s="105"/>
    </row>
    <row r="51" spans="1:17">
      <c r="A51" s="155" t="s">
        <v>398</v>
      </c>
      <c r="B51" s="262">
        <v>8680</v>
      </c>
      <c r="C51" s="263">
        <v>0.69599999999999995</v>
      </c>
      <c r="D51" s="264">
        <f t="shared" si="0"/>
        <v>6041.28</v>
      </c>
      <c r="E51" s="266">
        <v>9009</v>
      </c>
      <c r="F51" s="267">
        <v>0.70599999999999996</v>
      </c>
      <c r="G51" s="264">
        <f t="shared" si="1"/>
        <v>6360.3539999999994</v>
      </c>
      <c r="H51" s="506">
        <f t="shared" si="2"/>
        <v>319.07399999999961</v>
      </c>
      <c r="I51" s="59">
        <f t="shared" si="3"/>
        <v>1.0000000000000009E-2</v>
      </c>
      <c r="J51">
        <f t="shared" si="4"/>
        <v>51</v>
      </c>
      <c r="O51" s="49"/>
      <c r="P51" s="59"/>
      <c r="Q51" s="105"/>
    </row>
    <row r="52" spans="1:17">
      <c r="A52" s="155" t="s">
        <v>399</v>
      </c>
      <c r="B52" s="262">
        <v>10118</v>
      </c>
      <c r="C52" s="263">
        <v>0.751</v>
      </c>
      <c r="D52" s="264">
        <f t="shared" si="0"/>
        <v>7598.6180000000004</v>
      </c>
      <c r="E52" s="266">
        <v>10903</v>
      </c>
      <c r="F52" s="267">
        <v>0.75600000000000001</v>
      </c>
      <c r="G52" s="264">
        <f t="shared" si="1"/>
        <v>8242.6679999999997</v>
      </c>
      <c r="H52" s="506">
        <f t="shared" si="2"/>
        <v>644.04999999999927</v>
      </c>
      <c r="I52" s="59">
        <f t="shared" si="3"/>
        <v>5.0000000000000044E-3</v>
      </c>
      <c r="J52">
        <f t="shared" si="4"/>
        <v>56</v>
      </c>
      <c r="O52" s="49"/>
      <c r="P52" s="59"/>
      <c r="Q52" s="105"/>
    </row>
    <row r="53" spans="1:17">
      <c r="A53" s="155" t="s">
        <v>400</v>
      </c>
      <c r="B53" s="262">
        <v>23375</v>
      </c>
      <c r="C53" s="263">
        <v>0.74</v>
      </c>
      <c r="D53" s="264">
        <f t="shared" si="0"/>
        <v>17297.5</v>
      </c>
      <c r="E53" s="266">
        <v>22785</v>
      </c>
      <c r="F53" s="267">
        <v>0.78200000000000003</v>
      </c>
      <c r="G53" s="264">
        <f t="shared" si="1"/>
        <v>17817.87</v>
      </c>
      <c r="H53" s="506">
        <f t="shared" si="2"/>
        <v>520.36999999999898</v>
      </c>
      <c r="I53" s="59">
        <f t="shared" si="3"/>
        <v>4.2000000000000037E-2</v>
      </c>
      <c r="J53">
        <f t="shared" si="4"/>
        <v>15</v>
      </c>
      <c r="O53" s="49"/>
      <c r="P53" s="59"/>
      <c r="Q53" s="105"/>
    </row>
    <row r="54" spans="1:17">
      <c r="A54" s="155" t="s">
        <v>401</v>
      </c>
      <c r="B54" s="262">
        <v>7104</v>
      </c>
      <c r="C54" s="263">
        <v>0.59899999999999998</v>
      </c>
      <c r="D54" s="264">
        <f t="shared" si="0"/>
        <v>4255.2960000000003</v>
      </c>
      <c r="E54" s="266">
        <v>7200</v>
      </c>
      <c r="F54" s="267">
        <v>0.58099999999999996</v>
      </c>
      <c r="G54" s="264">
        <f t="shared" si="1"/>
        <v>4183.2</v>
      </c>
      <c r="H54" s="506">
        <f t="shared" si="2"/>
        <v>-72.096000000000458</v>
      </c>
      <c r="I54" s="59">
        <f t="shared" si="3"/>
        <v>-1.8000000000000016E-2</v>
      </c>
      <c r="J54">
        <f t="shared" si="4"/>
        <v>85</v>
      </c>
      <c r="O54" s="49"/>
      <c r="P54" s="59"/>
      <c r="Q54" s="105"/>
    </row>
    <row r="55" spans="1:17">
      <c r="A55" s="155" t="s">
        <v>402</v>
      </c>
      <c r="B55" s="262">
        <v>10827</v>
      </c>
      <c r="C55" s="263">
        <v>0.72299999999999998</v>
      </c>
      <c r="D55" s="264">
        <f t="shared" si="0"/>
        <v>7827.9209999999994</v>
      </c>
      <c r="E55" s="266">
        <v>10737</v>
      </c>
      <c r="F55" s="267">
        <v>0.71299999999999997</v>
      </c>
      <c r="G55" s="264">
        <f t="shared" si="1"/>
        <v>7655.4809999999998</v>
      </c>
      <c r="H55" s="506">
        <f t="shared" si="2"/>
        <v>-172.4399999999996</v>
      </c>
      <c r="I55" s="59">
        <f t="shared" si="3"/>
        <v>-1.0000000000000009E-2</v>
      </c>
      <c r="J55">
        <f t="shared" si="4"/>
        <v>80</v>
      </c>
      <c r="O55" s="49"/>
      <c r="P55" s="59"/>
      <c r="Q55" s="105"/>
    </row>
    <row r="56" spans="1:17">
      <c r="A56" s="155" t="s">
        <v>403</v>
      </c>
      <c r="B56" s="262">
        <v>13483</v>
      </c>
      <c r="C56" s="263">
        <v>0.755</v>
      </c>
      <c r="D56" s="264">
        <f t="shared" si="0"/>
        <v>10179.665000000001</v>
      </c>
      <c r="E56" s="266">
        <v>13133</v>
      </c>
      <c r="F56" s="267">
        <v>0.754</v>
      </c>
      <c r="G56" s="264">
        <f t="shared" si="1"/>
        <v>9902.2819999999992</v>
      </c>
      <c r="H56" s="506">
        <f t="shared" si="2"/>
        <v>-277.38300000000163</v>
      </c>
      <c r="I56" s="59">
        <f t="shared" si="3"/>
        <v>-1.0000000000000009E-3</v>
      </c>
      <c r="J56">
        <f t="shared" si="4"/>
        <v>67</v>
      </c>
      <c r="O56" s="49"/>
      <c r="P56" s="59"/>
      <c r="Q56" s="105"/>
    </row>
    <row r="57" spans="1:17">
      <c r="A57" s="155" t="s">
        <v>404</v>
      </c>
      <c r="B57" s="262">
        <v>8930</v>
      </c>
      <c r="C57" s="263">
        <v>0.78400000000000003</v>
      </c>
      <c r="D57" s="264">
        <f t="shared" si="0"/>
        <v>7001.12</v>
      </c>
      <c r="E57" s="266">
        <v>8850</v>
      </c>
      <c r="F57" s="267">
        <v>0.79400000000000004</v>
      </c>
      <c r="G57" s="264">
        <f t="shared" si="1"/>
        <v>7026.9000000000005</v>
      </c>
      <c r="H57" s="506">
        <f t="shared" si="2"/>
        <v>25.780000000000655</v>
      </c>
      <c r="I57" s="59">
        <f t="shared" si="3"/>
        <v>1.0000000000000009E-2</v>
      </c>
      <c r="J57">
        <f t="shared" si="4"/>
        <v>51</v>
      </c>
      <c r="O57" s="49"/>
      <c r="P57" s="59"/>
      <c r="Q57" s="105"/>
    </row>
    <row r="58" spans="1:17">
      <c r="A58" s="155" t="s">
        <v>405</v>
      </c>
      <c r="B58" s="262">
        <v>2999</v>
      </c>
      <c r="C58" s="263">
        <v>0.77200000000000002</v>
      </c>
      <c r="D58" s="264">
        <f t="shared" si="0"/>
        <v>2315.2280000000001</v>
      </c>
      <c r="E58" s="266">
        <v>3026</v>
      </c>
      <c r="F58" s="267">
        <v>0.8</v>
      </c>
      <c r="G58" s="264">
        <f t="shared" si="1"/>
        <v>2420.8000000000002</v>
      </c>
      <c r="H58" s="506">
        <f t="shared" si="2"/>
        <v>105.57200000000012</v>
      </c>
      <c r="I58" s="59">
        <f t="shared" si="3"/>
        <v>2.8000000000000025E-2</v>
      </c>
      <c r="J58">
        <f t="shared" si="4"/>
        <v>25</v>
      </c>
      <c r="O58" s="49"/>
      <c r="P58" s="59"/>
      <c r="Q58" s="105"/>
    </row>
    <row r="59" spans="1:17">
      <c r="A59" s="155" t="s">
        <v>406</v>
      </c>
      <c r="B59" s="262">
        <v>7064</v>
      </c>
      <c r="C59" s="263">
        <v>0.76900000000000002</v>
      </c>
      <c r="D59" s="264">
        <f t="shared" si="0"/>
        <v>5432.2160000000003</v>
      </c>
      <c r="E59" s="266">
        <v>6715</v>
      </c>
      <c r="F59" s="267">
        <v>0.79200000000000004</v>
      </c>
      <c r="G59" s="264">
        <f t="shared" si="1"/>
        <v>5318.2800000000007</v>
      </c>
      <c r="H59" s="506">
        <f t="shared" si="2"/>
        <v>-113.93599999999969</v>
      </c>
      <c r="I59" s="59">
        <f t="shared" si="3"/>
        <v>2.300000000000002E-2</v>
      </c>
      <c r="J59">
        <f t="shared" si="4"/>
        <v>32</v>
      </c>
      <c r="O59" s="49"/>
      <c r="P59" s="59"/>
      <c r="Q59" s="105"/>
    </row>
    <row r="60" spans="1:17">
      <c r="A60" s="155" t="s">
        <v>407</v>
      </c>
      <c r="B60" s="262">
        <v>4566</v>
      </c>
      <c r="C60" s="263">
        <v>0.76</v>
      </c>
      <c r="D60" s="264">
        <f t="shared" si="0"/>
        <v>3470.16</v>
      </c>
      <c r="E60" s="266">
        <v>4569</v>
      </c>
      <c r="F60" s="267">
        <v>0.83</v>
      </c>
      <c r="G60" s="264">
        <f t="shared" si="1"/>
        <v>3792.27</v>
      </c>
      <c r="H60" s="506">
        <f t="shared" si="2"/>
        <v>322.11000000000013</v>
      </c>
      <c r="I60" s="59">
        <f t="shared" si="3"/>
        <v>6.9999999999999951E-2</v>
      </c>
      <c r="J60">
        <f t="shared" si="4"/>
        <v>4</v>
      </c>
      <c r="O60" s="49"/>
      <c r="P60" s="59"/>
      <c r="Q60" s="105"/>
    </row>
    <row r="61" spans="1:17">
      <c r="A61" s="155" t="s">
        <v>408</v>
      </c>
      <c r="B61" s="262">
        <v>20088</v>
      </c>
      <c r="C61" s="263">
        <v>0.73399999999999999</v>
      </c>
      <c r="D61" s="264">
        <f t="shared" si="0"/>
        <v>14744.592000000001</v>
      </c>
      <c r="E61" s="266">
        <v>20813</v>
      </c>
      <c r="F61" s="267">
        <v>0.745</v>
      </c>
      <c r="G61" s="264">
        <f t="shared" si="1"/>
        <v>15505.684999999999</v>
      </c>
      <c r="H61" s="506">
        <f t="shared" si="2"/>
        <v>761.09299999999894</v>
      </c>
      <c r="I61" s="59">
        <f t="shared" si="3"/>
        <v>1.100000000000001E-2</v>
      </c>
      <c r="J61">
        <f t="shared" si="4"/>
        <v>49</v>
      </c>
      <c r="O61" s="49"/>
      <c r="P61" s="59"/>
      <c r="Q61" s="105"/>
    </row>
    <row r="62" spans="1:17">
      <c r="A62" s="155" t="s">
        <v>409</v>
      </c>
      <c r="B62" s="262">
        <v>6936</v>
      </c>
      <c r="C62" s="263">
        <v>0.76500000000000001</v>
      </c>
      <c r="D62" s="264">
        <f t="shared" si="0"/>
        <v>5306.04</v>
      </c>
      <c r="E62" s="266">
        <v>6873</v>
      </c>
      <c r="F62" s="267">
        <v>0.76200000000000001</v>
      </c>
      <c r="G62" s="264">
        <f t="shared" si="1"/>
        <v>5237.2259999999997</v>
      </c>
      <c r="H62" s="506">
        <f t="shared" si="2"/>
        <v>-68.814000000000306</v>
      </c>
      <c r="I62" s="59">
        <f t="shared" si="3"/>
        <v>-3.0000000000000027E-3</v>
      </c>
      <c r="J62">
        <f t="shared" si="4"/>
        <v>73</v>
      </c>
      <c r="O62" s="49"/>
      <c r="P62" s="59"/>
      <c r="Q62" s="105"/>
    </row>
    <row r="63" spans="1:17">
      <c r="A63" s="155" t="s">
        <v>410</v>
      </c>
      <c r="B63" s="262">
        <v>182315</v>
      </c>
      <c r="C63" s="263">
        <v>0.64100000000000001</v>
      </c>
      <c r="D63" s="264">
        <f t="shared" si="0"/>
        <v>116863.91500000001</v>
      </c>
      <c r="E63" s="266">
        <v>194842</v>
      </c>
      <c r="F63" s="267">
        <v>0.64900000000000002</v>
      </c>
      <c r="G63" s="264">
        <f t="shared" si="1"/>
        <v>126452.458</v>
      </c>
      <c r="H63" s="506">
        <f t="shared" si="2"/>
        <v>9588.5429999999906</v>
      </c>
      <c r="I63" s="59">
        <f t="shared" si="3"/>
        <v>8.0000000000000071E-3</v>
      </c>
      <c r="J63">
        <f t="shared" si="4"/>
        <v>54</v>
      </c>
      <c r="O63" s="49"/>
      <c r="P63" s="59"/>
      <c r="Q63" s="105"/>
    </row>
    <row r="64" spans="1:17">
      <c r="A64" s="155" t="s">
        <v>411</v>
      </c>
      <c r="B64" s="262">
        <v>2164</v>
      </c>
      <c r="C64" s="263">
        <v>0.59299999999999997</v>
      </c>
      <c r="D64" s="264">
        <f t="shared" si="0"/>
        <v>1283.252</v>
      </c>
      <c r="E64" s="266">
        <v>2013</v>
      </c>
      <c r="F64" s="267">
        <v>0.46400000000000002</v>
      </c>
      <c r="G64" s="264">
        <f t="shared" si="1"/>
        <v>934.03200000000004</v>
      </c>
      <c r="H64" s="506">
        <f t="shared" si="2"/>
        <v>-349.21999999999991</v>
      </c>
      <c r="I64" s="59">
        <f t="shared" si="3"/>
        <v>-0.12899999999999995</v>
      </c>
      <c r="J64">
        <f t="shared" si="4"/>
        <v>95</v>
      </c>
      <c r="O64" s="49"/>
      <c r="P64" s="59"/>
      <c r="Q64" s="105"/>
    </row>
    <row r="65" spans="1:17">
      <c r="A65" s="155" t="s">
        <v>412</v>
      </c>
      <c r="B65" s="262">
        <v>9725</v>
      </c>
      <c r="C65" s="263">
        <v>0.57499999999999996</v>
      </c>
      <c r="D65" s="264">
        <f t="shared" si="0"/>
        <v>5591.875</v>
      </c>
      <c r="E65" s="266">
        <v>9127</v>
      </c>
      <c r="F65" s="267">
        <v>0.62</v>
      </c>
      <c r="G65" s="264">
        <f t="shared" si="1"/>
        <v>5658.74</v>
      </c>
      <c r="H65" s="506">
        <f t="shared" si="2"/>
        <v>66.864999999999782</v>
      </c>
      <c r="I65" s="59">
        <f t="shared" si="3"/>
        <v>4.500000000000004E-2</v>
      </c>
      <c r="J65">
        <f t="shared" si="4"/>
        <v>14</v>
      </c>
      <c r="O65" s="49"/>
      <c r="P65" s="59"/>
      <c r="Q65" s="105"/>
    </row>
    <row r="66" spans="1:17">
      <c r="A66" s="155" t="s">
        <v>413</v>
      </c>
      <c r="B66" s="262">
        <v>16101</v>
      </c>
      <c r="C66" s="263">
        <v>0.73799999999999999</v>
      </c>
      <c r="D66" s="264">
        <f t="shared" si="0"/>
        <v>11882.538</v>
      </c>
      <c r="E66" s="266">
        <v>16484</v>
      </c>
      <c r="F66" s="267">
        <v>0.754</v>
      </c>
      <c r="G66" s="264">
        <f t="shared" si="1"/>
        <v>12428.936</v>
      </c>
      <c r="H66" s="506">
        <f t="shared" si="2"/>
        <v>546.39799999999923</v>
      </c>
      <c r="I66" s="59">
        <f t="shared" si="3"/>
        <v>1.6000000000000014E-2</v>
      </c>
      <c r="J66">
        <f t="shared" si="4"/>
        <v>43</v>
      </c>
      <c r="O66" s="49"/>
      <c r="P66" s="59"/>
      <c r="Q66" s="105"/>
    </row>
    <row r="67" spans="1:17">
      <c r="A67" s="155" t="s">
        <v>414</v>
      </c>
      <c r="B67" s="262">
        <v>4663</v>
      </c>
      <c r="C67" s="263">
        <v>0.78800000000000003</v>
      </c>
      <c r="D67" s="264">
        <f t="shared" si="0"/>
        <v>3674.444</v>
      </c>
      <c r="E67" s="266">
        <v>5073</v>
      </c>
      <c r="F67" s="267">
        <v>0.78600000000000003</v>
      </c>
      <c r="G67" s="264">
        <f t="shared" si="1"/>
        <v>3987.3780000000002</v>
      </c>
      <c r="H67" s="506">
        <f t="shared" si="2"/>
        <v>312.9340000000002</v>
      </c>
      <c r="I67" s="59">
        <f t="shared" si="3"/>
        <v>-2.0000000000000018E-3</v>
      </c>
      <c r="J67">
        <f t="shared" si="4"/>
        <v>69</v>
      </c>
      <c r="O67" s="49"/>
      <c r="P67" s="59"/>
      <c r="Q67" s="105"/>
    </row>
    <row r="68" spans="1:17">
      <c r="A68" s="155" t="s">
        <v>415</v>
      </c>
      <c r="B68" s="262">
        <v>13653</v>
      </c>
      <c r="C68" s="263">
        <v>0.72499999999999998</v>
      </c>
      <c r="D68" s="264">
        <f t="shared" si="0"/>
        <v>9898.4249999999993</v>
      </c>
      <c r="E68" s="266">
        <v>14304</v>
      </c>
      <c r="F68" s="267">
        <v>0.76300000000000001</v>
      </c>
      <c r="G68" s="264">
        <f t="shared" si="1"/>
        <v>10913.951999999999</v>
      </c>
      <c r="H68" s="506">
        <f t="shared" si="2"/>
        <v>1015.527</v>
      </c>
      <c r="I68" s="59">
        <f t="shared" si="3"/>
        <v>3.8000000000000034E-2</v>
      </c>
      <c r="J68">
        <f t="shared" si="4"/>
        <v>17</v>
      </c>
      <c r="O68" s="49"/>
      <c r="P68" s="59"/>
      <c r="Q68" s="105"/>
    </row>
    <row r="69" spans="1:17">
      <c r="A69" s="155" t="s">
        <v>416</v>
      </c>
      <c r="B69" s="262">
        <v>20090</v>
      </c>
      <c r="C69" s="263">
        <v>0.76100000000000001</v>
      </c>
      <c r="D69" s="264">
        <f t="shared" si="0"/>
        <v>15288.49</v>
      </c>
      <c r="E69" s="266">
        <v>22487</v>
      </c>
      <c r="F69" s="267">
        <v>0.81599999999999995</v>
      </c>
      <c r="G69" s="264">
        <f t="shared" si="1"/>
        <v>18349.392</v>
      </c>
      <c r="H69" s="506">
        <f t="shared" si="2"/>
        <v>3060.902</v>
      </c>
      <c r="I69" s="59">
        <f t="shared" si="3"/>
        <v>5.4999999999999938E-2</v>
      </c>
      <c r="J69">
        <f t="shared" si="4"/>
        <v>7</v>
      </c>
      <c r="O69" s="49"/>
      <c r="P69" s="59"/>
      <c r="Q69" s="105"/>
    </row>
    <row r="70" spans="1:17">
      <c r="A70" s="155" t="s">
        <v>417</v>
      </c>
      <c r="B70" s="262">
        <v>20352</v>
      </c>
      <c r="C70" s="263">
        <v>0.74299999999999999</v>
      </c>
      <c r="D70" s="264">
        <f t="shared" si="0"/>
        <v>15121.536</v>
      </c>
      <c r="E70" s="266">
        <v>21230</v>
      </c>
      <c r="F70" s="267">
        <v>0.74099999999999999</v>
      </c>
      <c r="G70" s="264">
        <f t="shared" si="1"/>
        <v>15731.43</v>
      </c>
      <c r="H70" s="506">
        <f t="shared" si="2"/>
        <v>609.89400000000023</v>
      </c>
      <c r="I70" s="59">
        <f t="shared" si="3"/>
        <v>-2.0000000000000018E-3</v>
      </c>
      <c r="J70">
        <f t="shared" si="4"/>
        <v>69</v>
      </c>
      <c r="O70" s="49"/>
      <c r="P70" s="59"/>
      <c r="Q70" s="105"/>
    </row>
    <row r="71" spans="1:17">
      <c r="A71" s="155" t="s">
        <v>418</v>
      </c>
      <c r="B71" s="262">
        <v>10095</v>
      </c>
      <c r="C71" s="263">
        <v>0.73599999999999999</v>
      </c>
      <c r="D71" s="264">
        <f t="shared" si="0"/>
        <v>7429.92</v>
      </c>
      <c r="E71" s="266">
        <v>9683</v>
      </c>
      <c r="F71" s="267">
        <v>0.79100000000000004</v>
      </c>
      <c r="G71" s="264">
        <f t="shared" si="1"/>
        <v>7659.2530000000006</v>
      </c>
      <c r="H71" s="506">
        <f t="shared" si="2"/>
        <v>229.33300000000054</v>
      </c>
      <c r="I71" s="59">
        <f t="shared" si="3"/>
        <v>5.5000000000000049E-2</v>
      </c>
      <c r="J71">
        <f t="shared" si="4"/>
        <v>6</v>
      </c>
      <c r="O71" s="49"/>
      <c r="P71" s="59"/>
      <c r="Q71" s="105"/>
    </row>
    <row r="72" spans="1:17">
      <c r="A72" s="155" t="s">
        <v>419</v>
      </c>
      <c r="B72" s="262">
        <v>9158</v>
      </c>
      <c r="C72" s="263">
        <v>0.73399999999999999</v>
      </c>
      <c r="D72" s="264">
        <f t="shared" si="0"/>
        <v>6721.9719999999998</v>
      </c>
      <c r="E72" s="266">
        <v>9164</v>
      </c>
      <c r="F72" s="267">
        <v>0.71799999999999997</v>
      </c>
      <c r="G72" s="264">
        <f t="shared" si="1"/>
        <v>6579.7519999999995</v>
      </c>
      <c r="H72" s="506">
        <f t="shared" si="2"/>
        <v>-142.22000000000025</v>
      </c>
      <c r="I72" s="59">
        <f t="shared" si="3"/>
        <v>-1.6000000000000014E-2</v>
      </c>
      <c r="J72">
        <f t="shared" si="4"/>
        <v>84</v>
      </c>
      <c r="O72" s="49"/>
      <c r="P72" s="59"/>
      <c r="Q72" s="105"/>
    </row>
    <row r="73" spans="1:17">
      <c r="A73" s="155" t="s">
        <v>420</v>
      </c>
      <c r="B73" s="262">
        <v>37110</v>
      </c>
      <c r="C73" s="263">
        <v>0.63400000000000001</v>
      </c>
      <c r="D73" s="264">
        <f t="shared" si="0"/>
        <v>23527.74</v>
      </c>
      <c r="E73" s="266">
        <v>39180</v>
      </c>
      <c r="F73" s="267">
        <v>0.621</v>
      </c>
      <c r="G73" s="264">
        <f t="shared" si="1"/>
        <v>24330.78</v>
      </c>
      <c r="H73" s="506">
        <f t="shared" si="2"/>
        <v>803.03999999999724</v>
      </c>
      <c r="I73" s="59">
        <f t="shared" si="3"/>
        <v>-1.3000000000000012E-2</v>
      </c>
      <c r="J73">
        <f t="shared" si="4"/>
        <v>82</v>
      </c>
      <c r="O73" s="49"/>
      <c r="P73" s="59"/>
      <c r="Q73" s="105"/>
    </row>
    <row r="74" spans="1:17">
      <c r="A74" s="155" t="s">
        <v>421</v>
      </c>
      <c r="B74" s="262">
        <v>11393</v>
      </c>
      <c r="C74" s="263">
        <v>0.747</v>
      </c>
      <c r="D74" s="264">
        <f t="shared" si="0"/>
        <v>8510.5709999999999</v>
      </c>
      <c r="E74" s="266">
        <v>11699</v>
      </c>
      <c r="F74" s="267">
        <v>0.77700000000000002</v>
      </c>
      <c r="G74" s="264">
        <f t="shared" si="1"/>
        <v>9090.1229999999996</v>
      </c>
      <c r="H74" s="506">
        <f t="shared" si="2"/>
        <v>579.55199999999968</v>
      </c>
      <c r="I74" s="59">
        <f t="shared" si="3"/>
        <v>3.0000000000000027E-2</v>
      </c>
      <c r="J74">
        <f t="shared" si="4"/>
        <v>22</v>
      </c>
      <c r="O74" s="49"/>
      <c r="P74" s="59"/>
      <c r="Q74" s="105"/>
    </row>
    <row r="75" spans="1:17">
      <c r="A75" s="155" t="s">
        <v>422</v>
      </c>
      <c r="B75" s="262">
        <v>12008</v>
      </c>
      <c r="C75" s="263">
        <v>0.71699999999999997</v>
      </c>
      <c r="D75" s="264">
        <f t="shared" si="0"/>
        <v>8609.735999999999</v>
      </c>
      <c r="E75" s="266">
        <v>13019</v>
      </c>
      <c r="F75" s="267">
        <v>0.76900000000000002</v>
      </c>
      <c r="G75" s="264">
        <f t="shared" si="1"/>
        <v>10011.611000000001</v>
      </c>
      <c r="H75" s="506">
        <f t="shared" si="2"/>
        <v>1401.8750000000018</v>
      </c>
      <c r="I75" s="59">
        <f t="shared" si="3"/>
        <v>5.2000000000000046E-2</v>
      </c>
      <c r="J75">
        <f t="shared" si="4"/>
        <v>9</v>
      </c>
      <c r="O75" s="49"/>
      <c r="P75" s="59"/>
      <c r="Q75" s="105"/>
    </row>
    <row r="76" spans="1:17">
      <c r="A76" s="155" t="s">
        <v>423</v>
      </c>
      <c r="B76" s="262">
        <v>33332</v>
      </c>
      <c r="C76" s="263">
        <v>0.68700000000000006</v>
      </c>
      <c r="D76" s="264">
        <f t="shared" si="0"/>
        <v>22899.084000000003</v>
      </c>
      <c r="E76" s="266">
        <v>39591</v>
      </c>
      <c r="F76" s="267">
        <v>0.72</v>
      </c>
      <c r="G76" s="264">
        <f t="shared" si="1"/>
        <v>28505.52</v>
      </c>
      <c r="H76" s="506">
        <f t="shared" si="2"/>
        <v>5606.4359999999979</v>
      </c>
      <c r="I76" s="59">
        <f t="shared" si="3"/>
        <v>3.2999999999999918E-2</v>
      </c>
      <c r="J76">
        <f t="shared" si="4"/>
        <v>21</v>
      </c>
      <c r="O76" s="49"/>
      <c r="P76" s="59"/>
      <c r="Q76" s="105"/>
    </row>
    <row r="77" spans="1:17">
      <c r="A77" s="155" t="s">
        <v>424</v>
      </c>
      <c r="B77" s="262">
        <v>4818</v>
      </c>
      <c r="C77" s="263">
        <v>0.79200000000000004</v>
      </c>
      <c r="D77" s="264">
        <f t="shared" si="0"/>
        <v>3815.8560000000002</v>
      </c>
      <c r="E77" s="266">
        <v>5198</v>
      </c>
      <c r="F77" s="267">
        <v>0.76600000000000001</v>
      </c>
      <c r="G77" s="264">
        <f t="shared" si="1"/>
        <v>3981.6680000000001</v>
      </c>
      <c r="H77" s="506">
        <f t="shared" si="2"/>
        <v>165.8119999999999</v>
      </c>
      <c r="I77" s="59">
        <f t="shared" si="3"/>
        <v>-2.6000000000000023E-2</v>
      </c>
      <c r="J77">
        <f t="shared" si="4"/>
        <v>90</v>
      </c>
      <c r="O77" s="49"/>
      <c r="P77" s="59"/>
      <c r="Q77" s="105"/>
    </row>
    <row r="78" spans="1:17">
      <c r="A78" s="155" t="s">
        <v>425</v>
      </c>
      <c r="B78" s="262">
        <v>17416</v>
      </c>
      <c r="C78" s="263">
        <v>0.75800000000000001</v>
      </c>
      <c r="D78" s="264">
        <f t="shared" si="0"/>
        <v>13201.328</v>
      </c>
      <c r="E78" s="266">
        <v>18976</v>
      </c>
      <c r="F78" s="267">
        <v>0.72099999999999997</v>
      </c>
      <c r="G78" s="264">
        <f t="shared" si="1"/>
        <v>13681.696</v>
      </c>
      <c r="H78" s="506">
        <f t="shared" si="2"/>
        <v>480.36800000000039</v>
      </c>
      <c r="I78" s="59">
        <f t="shared" si="3"/>
        <v>-3.7000000000000033E-2</v>
      </c>
      <c r="J78">
        <f t="shared" si="4"/>
        <v>92</v>
      </c>
      <c r="O78" s="49"/>
      <c r="P78" s="59"/>
      <c r="Q78" s="105"/>
    </row>
    <row r="79" spans="1:17">
      <c r="A79" s="155" t="s">
        <v>426</v>
      </c>
      <c r="B79" s="262">
        <v>68904</v>
      </c>
      <c r="C79" s="263">
        <v>0.59</v>
      </c>
      <c r="D79" s="264">
        <f t="shared" si="0"/>
        <v>40653.360000000001</v>
      </c>
      <c r="E79" s="266">
        <v>80474</v>
      </c>
      <c r="F79" s="267">
        <v>0.626</v>
      </c>
      <c r="G79" s="264">
        <f t="shared" si="1"/>
        <v>50376.724000000002</v>
      </c>
      <c r="H79" s="506">
        <f t="shared" si="2"/>
        <v>9723.3640000000014</v>
      </c>
      <c r="I79" s="59">
        <f t="shared" si="3"/>
        <v>3.6000000000000032E-2</v>
      </c>
      <c r="J79">
        <f t="shared" si="4"/>
        <v>18</v>
      </c>
      <c r="O79" s="49"/>
      <c r="P79" s="59"/>
      <c r="Q79" s="105"/>
    </row>
    <row r="80" spans="1:17">
      <c r="A80" s="155" t="s">
        <v>427</v>
      </c>
      <c r="B80" s="262">
        <v>2613</v>
      </c>
      <c r="C80" s="263">
        <v>0.84</v>
      </c>
      <c r="D80" s="264">
        <f t="shared" si="0"/>
        <v>2194.92</v>
      </c>
      <c r="E80" s="266">
        <v>2558</v>
      </c>
      <c r="F80" s="267">
        <v>0.84399999999999997</v>
      </c>
      <c r="G80" s="264">
        <f t="shared" si="1"/>
        <v>2158.9519999999998</v>
      </c>
      <c r="H80" s="506">
        <f t="shared" si="2"/>
        <v>-35.968000000000302</v>
      </c>
      <c r="I80" s="59">
        <f t="shared" si="3"/>
        <v>4.0000000000000036E-3</v>
      </c>
      <c r="J80">
        <f t="shared" si="4"/>
        <v>60</v>
      </c>
      <c r="O80" s="49"/>
      <c r="P80" s="59"/>
      <c r="Q80" s="105"/>
    </row>
    <row r="81" spans="1:17">
      <c r="A81" s="155" t="s">
        <v>428</v>
      </c>
      <c r="B81" s="262">
        <v>7384</v>
      </c>
      <c r="C81" s="263">
        <v>0.81200000000000006</v>
      </c>
      <c r="D81" s="264">
        <f t="shared" si="0"/>
        <v>5995.808</v>
      </c>
      <c r="E81" s="266">
        <v>7093</v>
      </c>
      <c r="F81" s="267">
        <v>0.81499999999999995</v>
      </c>
      <c r="G81" s="264">
        <f t="shared" si="1"/>
        <v>5780.7950000000001</v>
      </c>
      <c r="H81" s="506">
        <f t="shared" si="2"/>
        <v>-215.01299999999992</v>
      </c>
      <c r="I81" s="59">
        <f t="shared" si="3"/>
        <v>2.9999999999998916E-3</v>
      </c>
      <c r="J81">
        <f t="shared" si="4"/>
        <v>63</v>
      </c>
      <c r="O81" s="49"/>
      <c r="P81" s="59"/>
      <c r="Q81" s="105"/>
    </row>
    <row r="82" spans="1:17">
      <c r="A82" s="155" t="s">
        <v>429</v>
      </c>
      <c r="B82" s="262">
        <v>12795</v>
      </c>
      <c r="C82" s="263">
        <v>0.67500000000000004</v>
      </c>
      <c r="D82" s="264">
        <f t="shared" ref="D82:D111" si="5">C82*B82</f>
        <v>8636.625</v>
      </c>
      <c r="E82" s="266">
        <v>12542</v>
      </c>
      <c r="F82" s="267">
        <v>0.65700000000000003</v>
      </c>
      <c r="G82" s="264">
        <f t="shared" ref="G82:G111" si="6">F82*E82</f>
        <v>8240.094000000001</v>
      </c>
      <c r="H82" s="506">
        <f t="shared" ref="H82:H111" si="7">G82-D82</f>
        <v>-396.53099999999904</v>
      </c>
      <c r="I82" s="59">
        <f t="shared" ref="I82:I111" si="8">F82-C82</f>
        <v>-1.8000000000000016E-2</v>
      </c>
      <c r="J82">
        <f t="shared" ref="J82:J111" si="9">RANK(I82,$I$17:$I$111)</f>
        <v>85</v>
      </c>
      <c r="O82" s="49"/>
      <c r="P82" s="59"/>
      <c r="Q82" s="105"/>
    </row>
    <row r="83" spans="1:17">
      <c r="A83" s="155" t="s">
        <v>430</v>
      </c>
      <c r="B83" s="262">
        <v>8937</v>
      </c>
      <c r="C83" s="263">
        <v>0.78600000000000003</v>
      </c>
      <c r="D83" s="264">
        <f t="shared" si="5"/>
        <v>7024.482</v>
      </c>
      <c r="E83" s="266">
        <v>8820</v>
      </c>
      <c r="F83" s="267">
        <v>0.78900000000000003</v>
      </c>
      <c r="G83" s="264">
        <f t="shared" si="6"/>
        <v>6958.9800000000005</v>
      </c>
      <c r="H83" s="506">
        <f t="shared" si="7"/>
        <v>-65.501999999999498</v>
      </c>
      <c r="I83" s="59">
        <f t="shared" si="8"/>
        <v>3.0000000000000027E-3</v>
      </c>
      <c r="J83">
        <f t="shared" si="9"/>
        <v>62</v>
      </c>
      <c r="O83" s="49"/>
      <c r="P83" s="59"/>
      <c r="Q83" s="105"/>
    </row>
    <row r="84" spans="1:17">
      <c r="A84" s="155" t="s">
        <v>431</v>
      </c>
      <c r="B84" s="262">
        <v>3295</v>
      </c>
      <c r="C84" s="263">
        <v>0.81899999999999995</v>
      </c>
      <c r="D84" s="264">
        <f t="shared" si="5"/>
        <v>2698.605</v>
      </c>
      <c r="E84" s="266">
        <v>2954</v>
      </c>
      <c r="F84" s="267">
        <v>0.76200000000000001</v>
      </c>
      <c r="G84" s="264">
        <f t="shared" si="6"/>
        <v>2250.9479999999999</v>
      </c>
      <c r="H84" s="506">
        <f t="shared" si="7"/>
        <v>-447.65700000000015</v>
      </c>
      <c r="I84" s="59">
        <f t="shared" si="8"/>
        <v>-5.699999999999994E-2</v>
      </c>
      <c r="J84">
        <f t="shared" si="9"/>
        <v>93</v>
      </c>
      <c r="O84" s="49"/>
      <c r="P84" s="59"/>
      <c r="Q84" s="105"/>
    </row>
    <row r="85" spans="1:17">
      <c r="A85" s="155" t="s">
        <v>432</v>
      </c>
      <c r="B85" s="262">
        <v>2180</v>
      </c>
      <c r="C85" s="263">
        <v>0.81200000000000006</v>
      </c>
      <c r="D85" s="264">
        <f t="shared" si="5"/>
        <v>1770.16</v>
      </c>
      <c r="E85" s="266">
        <v>2205</v>
      </c>
      <c r="F85" s="267">
        <v>0.81699999999999995</v>
      </c>
      <c r="G85" s="264">
        <f t="shared" si="6"/>
        <v>1801.4849999999999</v>
      </c>
      <c r="H85" s="506">
        <f t="shared" si="7"/>
        <v>31.324999999999818</v>
      </c>
      <c r="I85" s="59">
        <f t="shared" si="8"/>
        <v>4.9999999999998934E-3</v>
      </c>
      <c r="J85">
        <f t="shared" si="9"/>
        <v>59</v>
      </c>
      <c r="O85" s="49"/>
      <c r="P85" s="59"/>
      <c r="Q85" s="105"/>
    </row>
    <row r="86" spans="1:17">
      <c r="A86" s="155" t="s">
        <v>433</v>
      </c>
      <c r="B86" s="262">
        <v>7023</v>
      </c>
      <c r="C86" s="263">
        <v>0.76200000000000001</v>
      </c>
      <c r="D86" s="264">
        <f t="shared" si="5"/>
        <v>5351.5259999999998</v>
      </c>
      <c r="E86" s="266">
        <v>7101</v>
      </c>
      <c r="F86" s="267">
        <v>0.78900000000000003</v>
      </c>
      <c r="G86" s="264">
        <f t="shared" si="6"/>
        <v>5602.6890000000003</v>
      </c>
      <c r="H86" s="506">
        <f t="shared" si="7"/>
        <v>251.16300000000047</v>
      </c>
      <c r="I86" s="59">
        <f t="shared" si="8"/>
        <v>2.7000000000000024E-2</v>
      </c>
      <c r="J86">
        <f t="shared" si="9"/>
        <v>26</v>
      </c>
      <c r="O86" s="49"/>
      <c r="P86" s="59"/>
      <c r="Q86" s="105"/>
    </row>
    <row r="87" spans="1:17">
      <c r="A87" s="155" t="s">
        <v>434</v>
      </c>
      <c r="B87" s="262">
        <v>30624</v>
      </c>
      <c r="C87" s="263">
        <v>0.60499999999999998</v>
      </c>
      <c r="D87" s="264">
        <f t="shared" si="5"/>
        <v>18527.52</v>
      </c>
      <c r="E87" s="266">
        <v>32733</v>
      </c>
      <c r="F87" s="267">
        <v>0.60899999999999999</v>
      </c>
      <c r="G87" s="264">
        <f t="shared" si="6"/>
        <v>19934.397000000001</v>
      </c>
      <c r="H87" s="506">
        <f t="shared" si="7"/>
        <v>1406.8770000000004</v>
      </c>
      <c r="I87" s="59">
        <f t="shared" si="8"/>
        <v>4.0000000000000036E-3</v>
      </c>
      <c r="J87">
        <f t="shared" si="9"/>
        <v>60</v>
      </c>
      <c r="O87" s="49"/>
      <c r="P87" s="59"/>
      <c r="Q87" s="105"/>
    </row>
    <row r="88" spans="1:17">
      <c r="A88" s="155" t="s">
        <v>435</v>
      </c>
      <c r="B88" s="262">
        <v>12607</v>
      </c>
      <c r="C88" s="263">
        <v>0.70499999999999996</v>
      </c>
      <c r="D88" s="264">
        <f t="shared" si="5"/>
        <v>8887.9349999999995</v>
      </c>
      <c r="E88" s="266">
        <v>12744</v>
      </c>
      <c r="F88" s="267">
        <v>0.73499999999999999</v>
      </c>
      <c r="G88" s="264">
        <f t="shared" si="6"/>
        <v>9366.84</v>
      </c>
      <c r="H88" s="506">
        <f t="shared" si="7"/>
        <v>478.90500000000065</v>
      </c>
      <c r="I88" s="59">
        <f t="shared" si="8"/>
        <v>3.0000000000000027E-2</v>
      </c>
      <c r="J88">
        <f t="shared" si="9"/>
        <v>22</v>
      </c>
      <c r="O88" s="49"/>
      <c r="P88" s="59"/>
      <c r="Q88" s="105"/>
    </row>
    <row r="89" spans="1:17">
      <c r="A89" s="155" t="s">
        <v>436</v>
      </c>
      <c r="B89" s="262">
        <v>21619</v>
      </c>
      <c r="C89" s="263">
        <v>0.753</v>
      </c>
      <c r="D89" s="264">
        <f t="shared" si="5"/>
        <v>16279.107</v>
      </c>
      <c r="E89" s="266">
        <v>21956</v>
      </c>
      <c r="F89" s="267">
        <v>0.77300000000000002</v>
      </c>
      <c r="G89" s="264">
        <f t="shared" si="6"/>
        <v>16971.988000000001</v>
      </c>
      <c r="H89" s="506">
        <f t="shared" si="7"/>
        <v>692.88100000000122</v>
      </c>
      <c r="I89" s="59">
        <f t="shared" si="8"/>
        <v>2.0000000000000018E-2</v>
      </c>
      <c r="J89">
        <f t="shared" si="9"/>
        <v>37</v>
      </c>
      <c r="O89" s="49"/>
      <c r="P89" s="59"/>
      <c r="Q89" s="105"/>
    </row>
    <row r="90" spans="1:17">
      <c r="A90" s="155" t="s">
        <v>437</v>
      </c>
      <c r="B90" s="262">
        <v>25065</v>
      </c>
      <c r="C90" s="263">
        <v>0.748</v>
      </c>
      <c r="D90" s="264">
        <f t="shared" si="5"/>
        <v>18748.62</v>
      </c>
      <c r="E90" s="266">
        <v>27154</v>
      </c>
      <c r="F90" s="267">
        <v>0.76300000000000001</v>
      </c>
      <c r="G90" s="264">
        <f t="shared" si="6"/>
        <v>20718.502</v>
      </c>
      <c r="H90" s="506">
        <f t="shared" si="7"/>
        <v>1969.8820000000014</v>
      </c>
      <c r="I90" s="59">
        <f t="shared" si="8"/>
        <v>1.5000000000000013E-2</v>
      </c>
      <c r="J90">
        <f t="shared" si="9"/>
        <v>45</v>
      </c>
      <c r="O90" s="49"/>
      <c r="P90" s="59"/>
      <c r="Q90" s="105"/>
    </row>
    <row r="91" spans="1:17">
      <c r="A91" s="155" t="s">
        <v>438</v>
      </c>
      <c r="B91" s="262">
        <v>106673</v>
      </c>
      <c r="C91" s="263">
        <v>0.65600000000000003</v>
      </c>
      <c r="D91" s="264">
        <f t="shared" si="5"/>
        <v>69977.487999999998</v>
      </c>
      <c r="E91" s="266">
        <v>122510</v>
      </c>
      <c r="F91" s="267">
        <v>0.65200000000000002</v>
      </c>
      <c r="G91" s="264">
        <f t="shared" si="6"/>
        <v>79876.52</v>
      </c>
      <c r="H91" s="506">
        <f t="shared" si="7"/>
        <v>9899.0320000000065</v>
      </c>
      <c r="I91" s="59">
        <f t="shared" si="8"/>
        <v>-4.0000000000000036E-3</v>
      </c>
      <c r="J91">
        <f t="shared" si="9"/>
        <v>74</v>
      </c>
      <c r="O91" s="49"/>
      <c r="P91" s="59"/>
      <c r="Q91" s="105"/>
    </row>
    <row r="92" spans="1:17">
      <c r="A92" s="155" t="s">
        <v>439</v>
      </c>
      <c r="B92" s="262">
        <v>8519</v>
      </c>
      <c r="C92" s="263">
        <v>0.69699999999999995</v>
      </c>
      <c r="D92" s="264">
        <f t="shared" si="5"/>
        <v>5937.7429999999995</v>
      </c>
      <c r="E92" s="266">
        <v>8614</v>
      </c>
      <c r="F92" s="267">
        <v>0.71599999999999997</v>
      </c>
      <c r="G92" s="264">
        <f t="shared" si="6"/>
        <v>6167.6239999999998</v>
      </c>
      <c r="H92" s="506">
        <f t="shared" si="7"/>
        <v>229.88100000000031</v>
      </c>
      <c r="I92" s="59">
        <f t="shared" si="8"/>
        <v>1.9000000000000017E-2</v>
      </c>
      <c r="J92">
        <f t="shared" si="9"/>
        <v>39</v>
      </c>
      <c r="O92" s="49"/>
      <c r="P92" s="59"/>
      <c r="Q92" s="105"/>
    </row>
    <row r="93" spans="1:17">
      <c r="A93" s="155" t="s">
        <v>440</v>
      </c>
      <c r="B93" s="262">
        <v>5505</v>
      </c>
      <c r="C93" s="263">
        <v>0.754</v>
      </c>
      <c r="D93" s="264">
        <f t="shared" si="5"/>
        <v>4150.7700000000004</v>
      </c>
      <c r="E93" s="266">
        <v>5925</v>
      </c>
      <c r="F93" s="267">
        <v>0.76600000000000001</v>
      </c>
      <c r="G93" s="264">
        <f t="shared" si="6"/>
        <v>4538.55</v>
      </c>
      <c r="H93" s="506">
        <f t="shared" si="7"/>
        <v>387.77999999999975</v>
      </c>
      <c r="I93" s="59">
        <f t="shared" si="8"/>
        <v>1.2000000000000011E-2</v>
      </c>
      <c r="J93">
        <f t="shared" si="9"/>
        <v>47</v>
      </c>
      <c r="O93" s="49"/>
      <c r="P93" s="59"/>
      <c r="Q93" s="105"/>
    </row>
    <row r="94" spans="1:17">
      <c r="A94" s="155" t="s">
        <v>441</v>
      </c>
      <c r="B94" s="262">
        <v>36901</v>
      </c>
      <c r="C94" s="263">
        <v>0.67400000000000004</v>
      </c>
      <c r="D94" s="264">
        <f t="shared" si="5"/>
        <v>24871.274000000001</v>
      </c>
      <c r="E94" s="266">
        <v>38193</v>
      </c>
      <c r="F94" s="267">
        <v>0.72199999999999998</v>
      </c>
      <c r="G94" s="264">
        <f t="shared" si="6"/>
        <v>27575.345999999998</v>
      </c>
      <c r="H94" s="506">
        <f t="shared" si="7"/>
        <v>2704.0719999999965</v>
      </c>
      <c r="I94" s="59">
        <f t="shared" si="8"/>
        <v>4.7999999999999932E-2</v>
      </c>
      <c r="J94">
        <f t="shared" si="9"/>
        <v>12</v>
      </c>
      <c r="O94" s="49"/>
      <c r="P94" s="59"/>
      <c r="Q94" s="105"/>
    </row>
    <row r="95" spans="1:17">
      <c r="A95" s="155" t="s">
        <v>442</v>
      </c>
      <c r="B95" s="262">
        <v>349207</v>
      </c>
      <c r="C95" s="263">
        <v>0.55900000000000005</v>
      </c>
      <c r="D95" s="264">
        <f t="shared" si="5"/>
        <v>195206.71300000002</v>
      </c>
      <c r="E95" s="266">
        <v>357839</v>
      </c>
      <c r="F95" s="267">
        <v>0.55200000000000005</v>
      </c>
      <c r="G95" s="264">
        <f t="shared" si="6"/>
        <v>197527.12800000003</v>
      </c>
      <c r="H95" s="506">
        <f t="shared" si="7"/>
        <v>2320.4150000000081</v>
      </c>
      <c r="I95" s="59">
        <f t="shared" si="8"/>
        <v>-7.0000000000000062E-3</v>
      </c>
      <c r="J95">
        <f t="shared" si="9"/>
        <v>78</v>
      </c>
      <c r="O95" s="49"/>
      <c r="P95" s="59"/>
      <c r="Q95" s="105"/>
    </row>
    <row r="96" spans="1:17">
      <c r="A96" s="155" t="s">
        <v>443</v>
      </c>
      <c r="B96" s="262">
        <v>7535</v>
      </c>
      <c r="C96" s="263">
        <v>0.748</v>
      </c>
      <c r="D96" s="264">
        <f t="shared" si="5"/>
        <v>5636.18</v>
      </c>
      <c r="E96" s="266">
        <v>7674</v>
      </c>
      <c r="F96" s="267">
        <v>0.748</v>
      </c>
      <c r="G96" s="264">
        <f t="shared" si="6"/>
        <v>5740.152</v>
      </c>
      <c r="H96" s="506">
        <f t="shared" si="7"/>
        <v>103.97199999999975</v>
      </c>
      <c r="I96" s="59">
        <f t="shared" si="8"/>
        <v>0</v>
      </c>
      <c r="J96">
        <f t="shared" si="9"/>
        <v>66</v>
      </c>
      <c r="O96" s="49"/>
      <c r="P96" s="59"/>
      <c r="Q96" s="105"/>
    </row>
    <row r="97" spans="1:17">
      <c r="A97" s="155" t="s">
        <v>444</v>
      </c>
      <c r="B97" s="262">
        <v>5315</v>
      </c>
      <c r="C97" s="263">
        <v>0.70899999999999996</v>
      </c>
      <c r="D97" s="264">
        <f t="shared" si="5"/>
        <v>3768.3349999999996</v>
      </c>
      <c r="E97" s="266">
        <v>5017</v>
      </c>
      <c r="F97" s="267">
        <v>0.81399999999999995</v>
      </c>
      <c r="G97" s="264">
        <f t="shared" si="6"/>
        <v>4083.8379999999997</v>
      </c>
      <c r="H97" s="506">
        <f t="shared" si="7"/>
        <v>315.50300000000016</v>
      </c>
      <c r="I97" s="59">
        <f t="shared" si="8"/>
        <v>0.10499999999999998</v>
      </c>
      <c r="J97">
        <f t="shared" si="9"/>
        <v>1</v>
      </c>
      <c r="O97" s="49"/>
      <c r="P97" s="59"/>
      <c r="Q97" s="105"/>
    </row>
    <row r="98" spans="1:17">
      <c r="A98" s="155" t="s">
        <v>445</v>
      </c>
      <c r="B98" s="262">
        <v>66388</v>
      </c>
      <c r="C98" s="263">
        <v>0.72599999999999998</v>
      </c>
      <c r="D98" s="264">
        <f t="shared" si="5"/>
        <v>48197.688000000002</v>
      </c>
      <c r="E98" s="266">
        <v>67575</v>
      </c>
      <c r="F98" s="267">
        <v>0.72499999999999998</v>
      </c>
      <c r="G98" s="264">
        <f t="shared" si="6"/>
        <v>48991.875</v>
      </c>
      <c r="H98" s="506">
        <f t="shared" si="7"/>
        <v>794.18699999999808</v>
      </c>
      <c r="I98" s="59">
        <f t="shared" si="8"/>
        <v>-1.0000000000000009E-3</v>
      </c>
      <c r="J98">
        <f t="shared" si="9"/>
        <v>67</v>
      </c>
      <c r="O98" s="49"/>
      <c r="P98" s="59"/>
      <c r="Q98" s="105"/>
    </row>
    <row r="99" spans="1:17">
      <c r="A99" s="155" t="s">
        <v>446</v>
      </c>
      <c r="B99" s="262">
        <v>64600</v>
      </c>
      <c r="C99" s="263">
        <v>0.73499999999999999</v>
      </c>
      <c r="D99" s="264">
        <f t="shared" si="5"/>
        <v>47481</v>
      </c>
      <c r="E99" s="266">
        <v>74739</v>
      </c>
      <c r="F99" s="267">
        <v>0.72899999999999998</v>
      </c>
      <c r="G99" s="264">
        <f t="shared" si="6"/>
        <v>54484.731</v>
      </c>
      <c r="H99" s="506">
        <f t="shared" si="7"/>
        <v>7003.7309999999998</v>
      </c>
      <c r="I99" s="59">
        <f t="shared" si="8"/>
        <v>-6.0000000000000053E-3</v>
      </c>
      <c r="J99">
        <f t="shared" si="9"/>
        <v>77</v>
      </c>
      <c r="O99" s="49"/>
      <c r="P99" s="59"/>
      <c r="Q99" s="105"/>
    </row>
    <row r="100" spans="1:17">
      <c r="A100" s="155" t="s">
        <v>447</v>
      </c>
      <c r="B100" s="262">
        <v>21445</v>
      </c>
      <c r="C100" s="263">
        <v>0.69199999999999995</v>
      </c>
      <c r="D100" s="264">
        <f t="shared" si="5"/>
        <v>14839.939999999999</v>
      </c>
      <c r="E100" s="266">
        <v>22366</v>
      </c>
      <c r="F100" s="267">
        <v>0.75800000000000001</v>
      </c>
      <c r="G100" s="264">
        <f t="shared" si="6"/>
        <v>16953.428</v>
      </c>
      <c r="H100" s="506">
        <f t="shared" si="7"/>
        <v>2113.4880000000012</v>
      </c>
      <c r="I100" s="59">
        <f t="shared" si="8"/>
        <v>6.6000000000000059E-2</v>
      </c>
      <c r="J100">
        <f t="shared" si="9"/>
        <v>5</v>
      </c>
      <c r="O100" s="49"/>
      <c r="P100" s="59"/>
      <c r="Q100" s="105"/>
    </row>
    <row r="101" spans="1:17">
      <c r="A101" s="155" t="s">
        <v>448</v>
      </c>
      <c r="B101" s="262">
        <v>2944</v>
      </c>
      <c r="C101" s="263">
        <v>0.71399999999999997</v>
      </c>
      <c r="D101" s="264">
        <f t="shared" si="5"/>
        <v>2102.0160000000001</v>
      </c>
      <c r="E101" s="266">
        <v>3552</v>
      </c>
      <c r="F101" s="267">
        <v>0.76700000000000002</v>
      </c>
      <c r="G101" s="264">
        <f t="shared" si="6"/>
        <v>2724.384</v>
      </c>
      <c r="H101" s="506">
        <f t="shared" si="7"/>
        <v>622.36799999999994</v>
      </c>
      <c r="I101" s="59">
        <f t="shared" si="8"/>
        <v>5.3000000000000047E-2</v>
      </c>
      <c r="J101">
        <f t="shared" si="9"/>
        <v>8</v>
      </c>
      <c r="O101" s="49"/>
      <c r="P101" s="59"/>
      <c r="Q101" s="105"/>
    </row>
    <row r="102" spans="1:17">
      <c r="A102" s="155" t="s">
        <v>449</v>
      </c>
      <c r="B102" s="262">
        <v>7613</v>
      </c>
      <c r="C102" s="263">
        <v>0.72399999999999998</v>
      </c>
      <c r="D102" s="264">
        <f t="shared" si="5"/>
        <v>5511.8119999999999</v>
      </c>
      <c r="E102" s="266">
        <v>7654</v>
      </c>
      <c r="F102" s="267">
        <v>0.73299999999999998</v>
      </c>
      <c r="G102" s="264">
        <f t="shared" si="6"/>
        <v>5610.3819999999996</v>
      </c>
      <c r="H102" s="506">
        <f t="shared" si="7"/>
        <v>98.569999999999709</v>
      </c>
      <c r="I102" s="59">
        <f t="shared" si="8"/>
        <v>9.000000000000008E-3</v>
      </c>
      <c r="J102">
        <f t="shared" si="9"/>
        <v>53</v>
      </c>
      <c r="O102" s="49"/>
      <c r="P102" s="59"/>
      <c r="Q102" s="105"/>
    </row>
    <row r="103" spans="1:17">
      <c r="A103" s="155" t="s">
        <v>450</v>
      </c>
      <c r="B103" s="262">
        <v>7268</v>
      </c>
      <c r="C103" s="263">
        <v>0.75600000000000001</v>
      </c>
      <c r="D103" s="264">
        <f t="shared" si="5"/>
        <v>5494.6080000000002</v>
      </c>
      <c r="E103" s="266">
        <v>7552</v>
      </c>
      <c r="F103" s="267">
        <v>0.80500000000000005</v>
      </c>
      <c r="G103" s="264">
        <f t="shared" si="6"/>
        <v>6079.3600000000006</v>
      </c>
      <c r="H103" s="506">
        <f t="shared" si="7"/>
        <v>584.75200000000041</v>
      </c>
      <c r="I103" s="59">
        <f t="shared" si="8"/>
        <v>4.9000000000000044E-2</v>
      </c>
      <c r="J103">
        <f t="shared" si="9"/>
        <v>10</v>
      </c>
      <c r="O103" s="49"/>
      <c r="P103" s="59"/>
      <c r="Q103" s="105"/>
    </row>
    <row r="104" spans="1:17">
      <c r="A104" s="155" t="s">
        <v>451</v>
      </c>
      <c r="B104" s="262">
        <v>2156</v>
      </c>
      <c r="C104" s="263">
        <v>0.876</v>
      </c>
      <c r="D104" s="264">
        <f t="shared" si="5"/>
        <v>1888.6559999999999</v>
      </c>
      <c r="E104" s="266">
        <v>2434</v>
      </c>
      <c r="F104" s="267">
        <v>0.80400000000000005</v>
      </c>
      <c r="G104" s="264">
        <f t="shared" si="6"/>
        <v>1956.9360000000001</v>
      </c>
      <c r="H104" s="506">
        <f t="shared" si="7"/>
        <v>68.2800000000002</v>
      </c>
      <c r="I104" s="59">
        <f t="shared" si="8"/>
        <v>-7.1999999999999953E-2</v>
      </c>
      <c r="J104">
        <f t="shared" si="9"/>
        <v>94</v>
      </c>
      <c r="O104" s="49"/>
      <c r="P104" s="59"/>
      <c r="Q104" s="105"/>
    </row>
    <row r="105" spans="1:17">
      <c r="A105" s="155" t="s">
        <v>452</v>
      </c>
      <c r="B105" s="262">
        <v>15755</v>
      </c>
      <c r="C105" s="263">
        <v>0.68500000000000005</v>
      </c>
      <c r="D105" s="264">
        <f t="shared" si="5"/>
        <v>10792.175000000001</v>
      </c>
      <c r="E105" s="266">
        <v>15932</v>
      </c>
      <c r="F105" s="267">
        <v>0.71</v>
      </c>
      <c r="G105" s="264">
        <f t="shared" si="6"/>
        <v>11311.72</v>
      </c>
      <c r="H105" s="506">
        <f t="shared" si="7"/>
        <v>519.54499999999825</v>
      </c>
      <c r="I105" s="59">
        <f t="shared" si="8"/>
        <v>2.4999999999999911E-2</v>
      </c>
      <c r="J105">
        <f t="shared" si="9"/>
        <v>28</v>
      </c>
      <c r="O105" s="49"/>
      <c r="P105" s="59"/>
      <c r="Q105" s="105"/>
    </row>
    <row r="106" spans="1:17">
      <c r="A106" s="155" t="s">
        <v>453</v>
      </c>
      <c r="B106" s="262">
        <v>52684</v>
      </c>
      <c r="C106" s="263">
        <v>0.64700000000000002</v>
      </c>
      <c r="D106" s="264">
        <f t="shared" si="5"/>
        <v>34086.548000000003</v>
      </c>
      <c r="E106" s="266">
        <v>55591</v>
      </c>
      <c r="F106" s="267">
        <v>0.64300000000000002</v>
      </c>
      <c r="G106" s="264">
        <f t="shared" si="6"/>
        <v>35745.012999999999</v>
      </c>
      <c r="H106" s="506">
        <f t="shared" si="7"/>
        <v>1658.4649999999965</v>
      </c>
      <c r="I106" s="59">
        <f t="shared" si="8"/>
        <v>-4.0000000000000036E-3</v>
      </c>
      <c r="J106">
        <f t="shared" si="9"/>
        <v>74</v>
      </c>
      <c r="O106" s="49"/>
      <c r="P106" s="59"/>
      <c r="Q106" s="105"/>
    </row>
    <row r="107" spans="1:17">
      <c r="A107" s="155" t="s">
        <v>454</v>
      </c>
      <c r="B107" s="262">
        <v>5860</v>
      </c>
      <c r="C107" s="263">
        <v>0.80500000000000005</v>
      </c>
      <c r="D107" s="264">
        <f t="shared" si="5"/>
        <v>4717.3</v>
      </c>
      <c r="E107" s="266">
        <v>5744</v>
      </c>
      <c r="F107" s="267">
        <v>0.80300000000000005</v>
      </c>
      <c r="G107" s="264">
        <f t="shared" si="6"/>
        <v>4612.4320000000007</v>
      </c>
      <c r="H107" s="506">
        <f t="shared" si="7"/>
        <v>-104.86799999999948</v>
      </c>
      <c r="I107" s="59">
        <f t="shared" si="8"/>
        <v>-2.0000000000000018E-3</v>
      </c>
      <c r="J107">
        <f t="shared" si="9"/>
        <v>69</v>
      </c>
      <c r="O107" s="49"/>
      <c r="P107" s="59"/>
      <c r="Q107" s="105"/>
    </row>
    <row r="108" spans="1:17">
      <c r="A108" s="155" t="s">
        <v>455</v>
      </c>
      <c r="B108" s="262">
        <v>13607</v>
      </c>
      <c r="C108" s="263">
        <v>0.66600000000000004</v>
      </c>
      <c r="D108" s="264">
        <f t="shared" si="5"/>
        <v>9062.2620000000006</v>
      </c>
      <c r="E108" s="266">
        <v>13129</v>
      </c>
      <c r="F108" s="267">
        <v>0.65200000000000002</v>
      </c>
      <c r="G108" s="264">
        <f t="shared" si="6"/>
        <v>8560.1080000000002</v>
      </c>
      <c r="H108" s="506">
        <f t="shared" si="7"/>
        <v>-502.15400000000045</v>
      </c>
      <c r="I108" s="59">
        <f t="shared" si="8"/>
        <v>-1.4000000000000012E-2</v>
      </c>
      <c r="J108">
        <f t="shared" si="9"/>
        <v>83</v>
      </c>
      <c r="O108" s="49"/>
      <c r="P108" s="59"/>
      <c r="Q108" s="105"/>
    </row>
    <row r="109" spans="1:17">
      <c r="A109" s="155" t="s">
        <v>456</v>
      </c>
      <c r="B109" s="262">
        <v>9793</v>
      </c>
      <c r="C109" s="263">
        <v>0.78400000000000003</v>
      </c>
      <c r="D109" s="264">
        <f t="shared" si="5"/>
        <v>7677.7120000000004</v>
      </c>
      <c r="E109" s="266">
        <v>10716</v>
      </c>
      <c r="F109" s="267">
        <v>0.75900000000000001</v>
      </c>
      <c r="G109" s="264">
        <f t="shared" si="6"/>
        <v>8133.4440000000004</v>
      </c>
      <c r="H109" s="506">
        <f t="shared" si="7"/>
        <v>455.73199999999997</v>
      </c>
      <c r="I109" s="59">
        <f t="shared" si="8"/>
        <v>-2.5000000000000022E-2</v>
      </c>
      <c r="J109">
        <f t="shared" si="9"/>
        <v>89</v>
      </c>
      <c r="O109" s="49"/>
      <c r="P109" s="59"/>
      <c r="Q109" s="105"/>
    </row>
    <row r="110" spans="1:17">
      <c r="A110" s="155" t="s">
        <v>457</v>
      </c>
      <c r="B110" s="262">
        <v>73160</v>
      </c>
      <c r="C110" s="263">
        <v>0.80600000000000005</v>
      </c>
      <c r="D110" s="264">
        <f t="shared" si="5"/>
        <v>58966.960000000006</v>
      </c>
      <c r="E110" s="266">
        <v>88238</v>
      </c>
      <c r="F110" s="267">
        <v>0.79900000000000004</v>
      </c>
      <c r="G110" s="264">
        <f t="shared" si="6"/>
        <v>70502.161999999997</v>
      </c>
      <c r="H110" s="506">
        <f t="shared" si="7"/>
        <v>11535.20199999999</v>
      </c>
      <c r="I110" s="59">
        <f t="shared" si="8"/>
        <v>-7.0000000000000062E-3</v>
      </c>
      <c r="J110">
        <f t="shared" si="9"/>
        <v>78</v>
      </c>
      <c r="O110" s="49"/>
      <c r="P110" s="59"/>
      <c r="Q110" s="105"/>
    </row>
    <row r="111" spans="1:17">
      <c r="A111" s="155" t="s">
        <v>458</v>
      </c>
      <c r="B111" s="262">
        <v>47213</v>
      </c>
      <c r="C111" s="263">
        <v>0.77</v>
      </c>
      <c r="D111" s="264">
        <f t="shared" si="5"/>
        <v>36354.01</v>
      </c>
      <c r="E111" s="266">
        <v>55037</v>
      </c>
      <c r="F111" s="267">
        <v>0.77100000000000002</v>
      </c>
      <c r="G111" s="264">
        <f t="shared" si="6"/>
        <v>42433.527000000002</v>
      </c>
      <c r="H111" s="506">
        <f t="shared" si="7"/>
        <v>6079.5169999999998</v>
      </c>
      <c r="I111" s="59">
        <f t="shared" si="8"/>
        <v>1.0000000000000009E-3</v>
      </c>
      <c r="J111">
        <f t="shared" si="9"/>
        <v>64</v>
      </c>
      <c r="O111" s="49"/>
      <c r="P111" s="59"/>
      <c r="Q111" s="105"/>
    </row>
    <row r="112" spans="1:17">
      <c r="B112" s="97"/>
      <c r="C112" s="97"/>
      <c r="D112" s="106"/>
      <c r="E112" s="232"/>
      <c r="F112" s="97"/>
      <c r="G112" s="106"/>
      <c r="H112" s="97"/>
      <c r="Q112" s="105"/>
    </row>
    <row r="113" spans="1:17">
      <c r="A113" s="254" t="s">
        <v>3</v>
      </c>
      <c r="B113" s="97"/>
      <c r="C113" s="102">
        <f>AVERAGE(C17:C111)</f>
        <v>0.72172631578947366</v>
      </c>
      <c r="D113" s="106"/>
      <c r="E113" s="232"/>
      <c r="F113" s="102">
        <f>AVERAGE(F17:F111)</f>
        <v>0.73477894736842098</v>
      </c>
      <c r="G113" s="106"/>
      <c r="H113" s="97"/>
      <c r="I113" s="111">
        <f>AVERAGE(I17:I111)</f>
        <v>1.3052631578947366E-2</v>
      </c>
      <c r="Q113" s="105"/>
    </row>
    <row r="114" spans="1:17">
      <c r="Q114" s="105"/>
    </row>
    <row r="115" spans="1:17">
      <c r="Q115" s="105"/>
    </row>
    <row r="116" spans="1:17">
      <c r="Q116" s="105"/>
    </row>
    <row r="117" spans="1:17">
      <c r="Q117" s="105"/>
    </row>
    <row r="118" spans="1:17">
      <c r="Q118" s="105"/>
    </row>
    <row r="119" spans="1:17">
      <c r="Q119" s="105"/>
    </row>
    <row r="120" spans="1:17">
      <c r="Q120" s="105"/>
    </row>
    <row r="121" spans="1:17">
      <c r="Q121" s="105"/>
    </row>
    <row r="122" spans="1:17">
      <c r="Q122" s="105"/>
    </row>
    <row r="123" spans="1:17">
      <c r="Q123" s="105"/>
    </row>
    <row r="124" spans="1:17">
      <c r="Q124" s="105"/>
    </row>
    <row r="125" spans="1:17">
      <c r="Q125" s="105"/>
    </row>
    <row r="126" spans="1:17">
      <c r="Q126" s="105"/>
    </row>
    <row r="127" spans="1:17">
      <c r="Q127" s="105"/>
    </row>
    <row r="128" spans="1:17">
      <c r="Q128" s="105"/>
    </row>
    <row r="129" spans="17:17">
      <c r="Q129" s="105"/>
    </row>
    <row r="130" spans="17:17">
      <c r="Q130" s="105"/>
    </row>
    <row r="131" spans="17:17">
      <c r="Q131" s="105"/>
    </row>
    <row r="132" spans="17:17">
      <c r="Q132" s="105"/>
    </row>
    <row r="133" spans="17:17">
      <c r="Q133" s="105"/>
    </row>
    <row r="134" spans="17:17">
      <c r="Q134" s="105"/>
    </row>
    <row r="135" spans="17:17">
      <c r="Q135" s="105"/>
    </row>
    <row r="136" spans="17:17">
      <c r="Q136" s="105"/>
    </row>
    <row r="137" spans="17:17">
      <c r="Q137" s="105"/>
    </row>
    <row r="138" spans="17:17">
      <c r="Q138" s="105"/>
    </row>
    <row r="139" spans="17:17">
      <c r="Q139" s="105"/>
    </row>
    <row r="140" spans="17:17">
      <c r="Q140" s="105"/>
    </row>
    <row r="141" spans="17:17">
      <c r="Q141" s="105"/>
    </row>
    <row r="142" spans="17:17">
      <c r="Q142" s="105"/>
    </row>
    <row r="143" spans="17:17">
      <c r="Q143" s="105"/>
    </row>
    <row r="144" spans="17:17">
      <c r="Q144" s="105"/>
    </row>
    <row r="145" spans="17:17">
      <c r="Q145" s="105"/>
    </row>
    <row r="146" spans="17:17">
      <c r="Q146" s="105"/>
    </row>
    <row r="147" spans="17:17">
      <c r="Q147" s="105"/>
    </row>
    <row r="148" spans="17:17">
      <c r="Q148" s="105"/>
    </row>
    <row r="149" spans="17:17">
      <c r="Q149" s="105"/>
    </row>
    <row r="150" spans="17:17">
      <c r="Q150" s="105"/>
    </row>
    <row r="151" spans="17:17">
      <c r="Q151" s="105"/>
    </row>
    <row r="152" spans="17:17">
      <c r="Q152" s="105"/>
    </row>
    <row r="153" spans="17:17">
      <c r="Q153" s="105"/>
    </row>
    <row r="154" spans="17:17">
      <c r="Q154" s="105"/>
    </row>
    <row r="155" spans="17:17">
      <c r="Q155" s="105"/>
    </row>
    <row r="156" spans="17:17">
      <c r="Q156" s="105"/>
    </row>
    <row r="157" spans="17:17">
      <c r="Q157" s="105"/>
    </row>
    <row r="158" spans="17:17">
      <c r="Q158" s="105"/>
    </row>
    <row r="159" spans="17:17">
      <c r="Q159" s="105"/>
    </row>
    <row r="160" spans="17:17">
      <c r="Q160" s="105"/>
    </row>
    <row r="161" spans="17:17">
      <c r="Q161" s="105"/>
    </row>
    <row r="162" spans="17:17">
      <c r="Q162" s="105"/>
    </row>
    <row r="163" spans="17:17">
      <c r="Q163" s="105"/>
    </row>
    <row r="164" spans="17:17">
      <c r="Q164" s="105"/>
    </row>
    <row r="165" spans="17:17">
      <c r="Q165" s="105"/>
    </row>
    <row r="166" spans="17:17">
      <c r="Q166" s="105"/>
    </row>
    <row r="167" spans="17:17">
      <c r="Q167" s="105"/>
    </row>
    <row r="168" spans="17:17">
      <c r="Q168" s="105"/>
    </row>
    <row r="169" spans="17:17">
      <c r="Q169" s="105"/>
    </row>
    <row r="170" spans="17:17">
      <c r="Q170" s="105"/>
    </row>
    <row r="171" spans="17:17">
      <c r="Q171" s="105"/>
    </row>
    <row r="172" spans="17:17">
      <c r="Q172" s="105"/>
    </row>
    <row r="173" spans="17:17">
      <c r="Q173" s="105"/>
    </row>
    <row r="174" spans="17:17">
      <c r="Q174" s="105"/>
    </row>
    <row r="175" spans="17:17">
      <c r="Q175" s="105"/>
    </row>
    <row r="176" spans="17:17">
      <c r="Q176" s="105"/>
    </row>
    <row r="177" spans="17:17">
      <c r="Q177" s="105"/>
    </row>
    <row r="178" spans="17:17">
      <c r="Q178" s="105"/>
    </row>
    <row r="179" spans="17:17">
      <c r="Q179" s="105"/>
    </row>
    <row r="180" spans="17:17">
      <c r="Q180" s="105"/>
    </row>
    <row r="181" spans="17:17">
      <c r="Q181" s="105"/>
    </row>
    <row r="182" spans="17:17">
      <c r="Q182" s="105"/>
    </row>
    <row r="183" spans="17:17">
      <c r="Q183" s="105"/>
    </row>
    <row r="184" spans="17:17">
      <c r="Q184" s="105"/>
    </row>
    <row r="185" spans="17:17">
      <c r="Q185" s="105"/>
    </row>
    <row r="186" spans="17:17">
      <c r="Q186" s="105"/>
    </row>
    <row r="187" spans="17:17">
      <c r="Q187" s="105"/>
    </row>
    <row r="188" spans="17:17">
      <c r="Q188" s="105"/>
    </row>
    <row r="189" spans="17:17">
      <c r="Q189" s="105"/>
    </row>
    <row r="190" spans="17:17">
      <c r="Q190" s="105"/>
    </row>
    <row r="191" spans="17:17">
      <c r="Q191" s="105"/>
    </row>
    <row r="192" spans="17:17">
      <c r="Q192" s="105"/>
    </row>
    <row r="193" spans="17:17">
      <c r="Q193" s="105"/>
    </row>
    <row r="194" spans="17:17">
      <c r="Q194" s="105"/>
    </row>
    <row r="195" spans="17:17">
      <c r="Q195" s="105"/>
    </row>
    <row r="196" spans="17:17">
      <c r="Q196" s="105"/>
    </row>
    <row r="197" spans="17:17">
      <c r="Q197" s="105"/>
    </row>
    <row r="198" spans="17:17">
      <c r="Q198" s="105"/>
    </row>
    <row r="199" spans="17:17">
      <c r="Q199" s="105"/>
    </row>
    <row r="200" spans="17:17">
      <c r="Q200" s="105"/>
    </row>
    <row r="201" spans="17:17">
      <c r="Q201" s="105"/>
    </row>
    <row r="202" spans="17:17">
      <c r="Q202" s="105"/>
    </row>
    <row r="203" spans="17:17">
      <c r="Q203" s="105"/>
    </row>
    <row r="204" spans="17:17">
      <c r="Q204" s="105"/>
    </row>
    <row r="205" spans="17:17">
      <c r="Q205" s="105"/>
    </row>
    <row r="206" spans="17:17">
      <c r="Q206" s="105"/>
    </row>
    <row r="207" spans="17:17">
      <c r="Q207" s="105"/>
    </row>
    <row r="208" spans="17:17">
      <c r="Q208" s="105"/>
    </row>
    <row r="209" spans="17:17">
      <c r="Q209" s="105"/>
    </row>
    <row r="210" spans="17:17">
      <c r="Q210" s="105"/>
    </row>
    <row r="211" spans="17:17">
      <c r="Q211" s="105"/>
    </row>
    <row r="212" spans="17:17">
      <c r="Q212" s="105"/>
    </row>
    <row r="213" spans="17:17">
      <c r="Q213" s="105"/>
    </row>
    <row r="214" spans="17:17">
      <c r="Q214" s="105"/>
    </row>
    <row r="215" spans="17:17">
      <c r="Q215" s="105"/>
    </row>
    <row r="216" spans="17:17">
      <c r="Q216" s="105"/>
    </row>
    <row r="217" spans="17:17">
      <c r="Q217" s="105"/>
    </row>
    <row r="218" spans="17:17">
      <c r="Q218" s="105"/>
    </row>
    <row r="219" spans="17:17">
      <c r="Q219" s="105"/>
    </row>
    <row r="220" spans="17:17">
      <c r="Q220" s="105"/>
    </row>
    <row r="221" spans="17:17">
      <c r="Q221" s="105"/>
    </row>
    <row r="222" spans="17:17">
      <c r="Q222" s="105"/>
    </row>
    <row r="223" spans="17:17">
      <c r="Q223" s="105"/>
    </row>
    <row r="224" spans="17:17">
      <c r="Q224" s="105"/>
    </row>
    <row r="225" spans="17:17">
      <c r="Q225" s="105"/>
    </row>
    <row r="226" spans="17:17">
      <c r="Q226" s="105"/>
    </row>
    <row r="227" spans="17:17">
      <c r="Q227" s="105"/>
    </row>
    <row r="228" spans="17:17">
      <c r="Q228" s="105"/>
    </row>
    <row r="229" spans="17:17">
      <c r="Q229" s="105"/>
    </row>
    <row r="230" spans="17:17">
      <c r="Q230" s="105"/>
    </row>
    <row r="231" spans="17:17">
      <c r="Q231" s="105"/>
    </row>
    <row r="232" spans="17:17">
      <c r="Q232" s="105"/>
    </row>
    <row r="233" spans="17:17">
      <c r="Q233" s="105"/>
    </row>
    <row r="234" spans="17:17">
      <c r="Q234" s="105"/>
    </row>
    <row r="235" spans="17:17">
      <c r="Q235" s="105"/>
    </row>
    <row r="236" spans="17:17">
      <c r="Q236" s="105"/>
    </row>
    <row r="237" spans="17:17">
      <c r="Q237" s="105"/>
    </row>
    <row r="238" spans="17:17">
      <c r="Q238" s="105"/>
    </row>
    <row r="239" spans="17:17">
      <c r="Q239" s="105"/>
    </row>
    <row r="240" spans="17:17">
      <c r="Q240" s="105"/>
    </row>
    <row r="241" spans="17:17">
      <c r="Q241" s="105"/>
    </row>
    <row r="242" spans="17:17">
      <c r="Q242" s="105"/>
    </row>
    <row r="243" spans="17:17">
      <c r="Q243" s="105"/>
    </row>
    <row r="244" spans="17:17">
      <c r="Q244" s="105"/>
    </row>
    <row r="245" spans="17:17">
      <c r="Q245" s="105"/>
    </row>
    <row r="246" spans="17:17">
      <c r="Q246" s="105"/>
    </row>
    <row r="247" spans="17:17">
      <c r="Q247" s="105"/>
    </row>
    <row r="248" spans="17:17">
      <c r="Q248" s="105"/>
    </row>
    <row r="249" spans="17:17">
      <c r="Q249" s="105"/>
    </row>
    <row r="250" spans="17:17">
      <c r="Q250" s="105"/>
    </row>
    <row r="251" spans="17:17">
      <c r="Q251" s="105"/>
    </row>
    <row r="252" spans="17:17">
      <c r="Q252" s="105"/>
    </row>
    <row r="253" spans="17:17">
      <c r="Q253" s="105"/>
    </row>
    <row r="254" spans="17:17">
      <c r="Q254" s="105"/>
    </row>
    <row r="255" spans="17:17">
      <c r="Q255" s="105"/>
    </row>
    <row r="256" spans="17:17">
      <c r="Q256" s="105"/>
    </row>
    <row r="257" spans="17:17">
      <c r="Q257" s="105"/>
    </row>
    <row r="258" spans="17:17">
      <c r="Q258" s="105"/>
    </row>
    <row r="259" spans="17:17">
      <c r="Q259" s="105"/>
    </row>
    <row r="260" spans="17:17">
      <c r="Q260" s="105"/>
    </row>
    <row r="261" spans="17:17">
      <c r="Q261" s="105"/>
    </row>
    <row r="262" spans="17:17">
      <c r="Q262" s="105"/>
    </row>
    <row r="263" spans="17:17">
      <c r="Q263" s="105"/>
    </row>
    <row r="264" spans="17:17">
      <c r="Q264" s="105"/>
    </row>
    <row r="265" spans="17:17">
      <c r="Q265" s="105"/>
    </row>
    <row r="266" spans="17:17">
      <c r="Q266" s="105"/>
    </row>
    <row r="267" spans="17:17">
      <c r="Q267" s="105"/>
    </row>
    <row r="268" spans="17:17">
      <c r="Q268" s="105"/>
    </row>
    <row r="269" spans="17:17">
      <c r="Q269" s="105"/>
    </row>
    <row r="270" spans="17:17">
      <c r="Q270" s="105"/>
    </row>
    <row r="271" spans="17:17">
      <c r="Q271" s="105"/>
    </row>
    <row r="272" spans="17:17">
      <c r="Q272" s="105"/>
    </row>
    <row r="273" spans="17:17">
      <c r="Q273" s="105"/>
    </row>
    <row r="274" spans="17:17">
      <c r="Q274" s="105"/>
    </row>
    <row r="275" spans="17:17">
      <c r="Q275" s="105"/>
    </row>
    <row r="276" spans="17:17">
      <c r="Q276" s="105"/>
    </row>
    <row r="277" spans="17:17">
      <c r="Q277" s="105"/>
    </row>
    <row r="278" spans="17:17">
      <c r="Q278" s="105"/>
    </row>
    <row r="279" spans="17:17">
      <c r="Q279" s="105"/>
    </row>
    <row r="280" spans="17:17">
      <c r="Q280" s="105"/>
    </row>
    <row r="281" spans="17:17">
      <c r="Q281" s="105"/>
    </row>
    <row r="282" spans="17:17">
      <c r="Q282" s="105"/>
    </row>
    <row r="283" spans="17:17">
      <c r="Q283" s="105"/>
    </row>
    <row r="284" spans="17:17">
      <c r="Q284" s="105"/>
    </row>
    <row r="285" spans="17:17">
      <c r="Q285" s="105"/>
    </row>
    <row r="286" spans="17:17">
      <c r="Q286" s="105"/>
    </row>
    <row r="287" spans="17:17">
      <c r="Q287" s="105"/>
    </row>
    <row r="288" spans="17:17">
      <c r="Q288" s="105"/>
    </row>
    <row r="289" spans="17:17">
      <c r="Q289" s="105"/>
    </row>
    <row r="290" spans="17:17">
      <c r="Q290" s="105"/>
    </row>
    <row r="291" spans="17:17">
      <c r="Q291" s="105"/>
    </row>
    <row r="292" spans="17:17">
      <c r="Q292" s="105"/>
    </row>
    <row r="293" spans="17:17">
      <c r="Q293" s="105"/>
    </row>
    <row r="294" spans="17:17">
      <c r="Q294" s="105"/>
    </row>
    <row r="295" spans="17:17">
      <c r="Q295" s="105"/>
    </row>
    <row r="296" spans="17:17">
      <c r="Q296" s="105"/>
    </row>
    <row r="297" spans="17:17">
      <c r="Q297" s="105"/>
    </row>
    <row r="298" spans="17:17">
      <c r="Q298" s="105"/>
    </row>
    <row r="299" spans="17:17">
      <c r="Q299" s="105"/>
    </row>
    <row r="300" spans="17:17">
      <c r="Q300" s="105"/>
    </row>
    <row r="301" spans="17:17">
      <c r="Q301" s="105"/>
    </row>
    <row r="302" spans="17:17">
      <c r="Q302" s="105"/>
    </row>
    <row r="303" spans="17:17">
      <c r="Q303" s="105"/>
    </row>
    <row r="304" spans="17:17">
      <c r="Q304" s="105"/>
    </row>
    <row r="305" spans="17:17">
      <c r="Q305" s="105"/>
    </row>
    <row r="306" spans="17:17">
      <c r="Q306" s="105"/>
    </row>
    <row r="307" spans="17:17">
      <c r="Q307" s="105"/>
    </row>
    <row r="308" spans="17:17">
      <c r="Q308" s="105"/>
    </row>
    <row r="309" spans="17:17">
      <c r="Q309" s="105"/>
    </row>
    <row r="310" spans="17:17">
      <c r="Q310" s="105"/>
    </row>
    <row r="311" spans="17:17">
      <c r="Q311" s="105"/>
    </row>
    <row r="312" spans="17:17">
      <c r="Q312" s="105"/>
    </row>
    <row r="313" spans="17:17">
      <c r="Q313" s="105"/>
    </row>
    <row r="314" spans="17:17">
      <c r="Q314" s="105"/>
    </row>
    <row r="315" spans="17:17">
      <c r="Q315" s="105"/>
    </row>
    <row r="316" spans="17:17">
      <c r="Q316" s="105"/>
    </row>
    <row r="317" spans="17:17">
      <c r="Q317" s="105"/>
    </row>
    <row r="318" spans="17:17">
      <c r="Q318" s="105"/>
    </row>
    <row r="319" spans="17:17">
      <c r="Q319" s="105"/>
    </row>
    <row r="320" spans="17:17">
      <c r="Q320" s="105"/>
    </row>
    <row r="321" spans="17:17">
      <c r="Q321" s="105"/>
    </row>
    <row r="322" spans="17:17">
      <c r="Q322" s="105"/>
    </row>
    <row r="323" spans="17:17">
      <c r="Q323" s="105"/>
    </row>
    <row r="324" spans="17:17">
      <c r="Q324" s="105"/>
    </row>
    <row r="325" spans="17:17">
      <c r="Q325" s="105"/>
    </row>
    <row r="326" spans="17:17">
      <c r="Q326" s="105"/>
    </row>
    <row r="327" spans="17:17">
      <c r="Q327" s="105"/>
    </row>
    <row r="328" spans="17:17">
      <c r="Q328" s="105"/>
    </row>
    <row r="329" spans="17:17">
      <c r="Q329" s="105"/>
    </row>
    <row r="330" spans="17:17">
      <c r="Q330" s="105"/>
    </row>
    <row r="331" spans="17:17">
      <c r="Q331" s="105"/>
    </row>
    <row r="332" spans="17:17">
      <c r="Q332" s="105"/>
    </row>
    <row r="333" spans="17:17">
      <c r="Q333" s="105"/>
    </row>
    <row r="334" spans="17:17">
      <c r="Q334" s="105"/>
    </row>
    <row r="335" spans="17:17">
      <c r="Q335" s="105"/>
    </row>
    <row r="336" spans="17:17">
      <c r="Q336" s="105"/>
    </row>
    <row r="337" spans="17:17">
      <c r="Q337" s="105"/>
    </row>
    <row r="338" spans="17:17">
      <c r="Q338" s="105"/>
    </row>
    <row r="339" spans="17:17">
      <c r="Q339" s="105"/>
    </row>
    <row r="340" spans="17:17">
      <c r="Q340" s="105"/>
    </row>
    <row r="341" spans="17:17">
      <c r="Q341" s="105"/>
    </row>
    <row r="342" spans="17:17">
      <c r="Q342" s="105"/>
    </row>
    <row r="343" spans="17:17">
      <c r="Q343" s="105"/>
    </row>
    <row r="344" spans="17:17">
      <c r="Q344" s="105"/>
    </row>
    <row r="345" spans="17:17">
      <c r="Q345" s="105"/>
    </row>
    <row r="346" spans="17:17">
      <c r="Q346" s="105"/>
    </row>
    <row r="347" spans="17:17">
      <c r="Q347" s="105"/>
    </row>
    <row r="348" spans="17:17">
      <c r="Q348" s="105"/>
    </row>
    <row r="349" spans="17:17">
      <c r="Q349" s="105"/>
    </row>
    <row r="350" spans="17:17">
      <c r="Q350" s="105"/>
    </row>
    <row r="351" spans="17:17">
      <c r="Q351" s="105"/>
    </row>
    <row r="352" spans="17:17">
      <c r="Q352" s="105"/>
    </row>
    <row r="353" spans="17:17">
      <c r="Q353" s="105"/>
    </row>
    <row r="354" spans="17:17">
      <c r="Q354" s="105"/>
    </row>
    <row r="355" spans="17:17">
      <c r="Q355" s="105"/>
    </row>
    <row r="356" spans="17:17">
      <c r="Q356" s="105"/>
    </row>
    <row r="357" spans="17:17">
      <c r="Q357" s="105"/>
    </row>
    <row r="358" spans="17:17">
      <c r="Q358" s="105"/>
    </row>
    <row r="359" spans="17:17">
      <c r="Q359" s="105"/>
    </row>
    <row r="360" spans="17:17">
      <c r="Q360" s="105"/>
    </row>
    <row r="361" spans="17:17">
      <c r="Q361" s="105"/>
    </row>
    <row r="362" spans="17:17">
      <c r="Q362" s="105"/>
    </row>
    <row r="363" spans="17:17">
      <c r="Q363" s="105"/>
    </row>
    <row r="364" spans="17:17">
      <c r="Q364" s="105"/>
    </row>
    <row r="365" spans="17:17">
      <c r="Q365" s="105"/>
    </row>
    <row r="366" spans="17:17">
      <c r="Q366" s="105"/>
    </row>
    <row r="367" spans="17:17">
      <c r="Q367" s="105"/>
    </row>
    <row r="368" spans="17:17">
      <c r="Q368" s="105"/>
    </row>
    <row r="369" spans="17:17">
      <c r="Q369" s="105"/>
    </row>
    <row r="370" spans="17:17">
      <c r="Q370" s="105"/>
    </row>
    <row r="371" spans="17:17">
      <c r="Q371" s="105"/>
    </row>
    <row r="372" spans="17:17">
      <c r="Q372" s="105"/>
    </row>
    <row r="373" spans="17:17">
      <c r="Q373" s="105"/>
    </row>
    <row r="374" spans="17:17">
      <c r="Q374" s="105"/>
    </row>
    <row r="375" spans="17:17">
      <c r="Q375" s="105"/>
    </row>
    <row r="376" spans="17:17">
      <c r="Q376" s="105"/>
    </row>
    <row r="377" spans="17:17">
      <c r="Q377" s="105"/>
    </row>
    <row r="378" spans="17:17">
      <c r="Q378" s="105"/>
    </row>
    <row r="379" spans="17:17">
      <c r="Q379" s="105"/>
    </row>
    <row r="380" spans="17:17">
      <c r="Q380" s="105"/>
    </row>
    <row r="381" spans="17:17">
      <c r="Q381" s="105"/>
    </row>
    <row r="382" spans="17:17">
      <c r="Q382" s="105"/>
    </row>
    <row r="383" spans="17:17">
      <c r="Q383" s="105"/>
    </row>
    <row r="384" spans="17:17">
      <c r="Q384" s="105"/>
    </row>
    <row r="385" spans="17:17">
      <c r="Q385" s="105"/>
    </row>
    <row r="386" spans="17:17">
      <c r="Q386" s="105"/>
    </row>
    <row r="387" spans="17:17">
      <c r="Q387" s="105"/>
    </row>
    <row r="388" spans="17:17">
      <c r="Q388" s="105"/>
    </row>
    <row r="389" spans="17:17">
      <c r="Q389" s="105"/>
    </row>
    <row r="390" spans="17:17">
      <c r="Q390" s="105"/>
    </row>
    <row r="391" spans="17:17">
      <c r="Q391" s="105"/>
    </row>
    <row r="392" spans="17:17">
      <c r="Q392" s="105"/>
    </row>
    <row r="393" spans="17:17">
      <c r="Q393" s="105"/>
    </row>
    <row r="394" spans="17:17">
      <c r="Q394" s="105"/>
    </row>
    <row r="395" spans="17:17">
      <c r="Q395" s="105"/>
    </row>
    <row r="396" spans="17:17">
      <c r="Q396" s="105"/>
    </row>
    <row r="397" spans="17:17">
      <c r="Q397" s="105"/>
    </row>
    <row r="398" spans="17:17">
      <c r="Q398" s="105"/>
    </row>
    <row r="399" spans="17:17">
      <c r="Q399" s="105"/>
    </row>
    <row r="400" spans="17:17">
      <c r="Q400" s="105"/>
    </row>
    <row r="401" spans="17:17">
      <c r="Q401" s="105"/>
    </row>
    <row r="402" spans="17:17">
      <c r="Q402" s="105"/>
    </row>
    <row r="403" spans="17:17">
      <c r="Q403" s="105"/>
    </row>
    <row r="404" spans="17:17">
      <c r="Q404" s="105"/>
    </row>
    <row r="405" spans="17:17">
      <c r="Q405" s="105"/>
    </row>
    <row r="406" spans="17:17">
      <c r="Q406" s="105"/>
    </row>
    <row r="407" spans="17:17">
      <c r="Q407" s="105"/>
    </row>
    <row r="408" spans="17:17">
      <c r="Q408" s="105"/>
    </row>
    <row r="409" spans="17:17">
      <c r="Q409" s="105"/>
    </row>
    <row r="410" spans="17:17">
      <c r="Q410" s="105"/>
    </row>
    <row r="411" spans="17:17">
      <c r="Q411" s="105"/>
    </row>
    <row r="412" spans="17:17">
      <c r="Q412" s="105"/>
    </row>
    <row r="413" spans="17:17">
      <c r="Q413" s="105"/>
    </row>
    <row r="414" spans="17:17">
      <c r="Q414" s="105"/>
    </row>
    <row r="415" spans="17:17">
      <c r="Q415" s="105"/>
    </row>
    <row r="416" spans="17:17">
      <c r="Q416" s="105"/>
    </row>
    <row r="417" spans="17:17">
      <c r="Q417" s="105"/>
    </row>
    <row r="418" spans="17:17">
      <c r="Q418" s="105"/>
    </row>
    <row r="419" spans="17:17">
      <c r="Q419" s="105"/>
    </row>
    <row r="420" spans="17:17">
      <c r="Q420" s="105"/>
    </row>
    <row r="421" spans="17:17">
      <c r="Q421" s="105"/>
    </row>
    <row r="422" spans="17:17">
      <c r="Q422" s="105"/>
    </row>
    <row r="423" spans="17:17">
      <c r="Q423" s="105"/>
    </row>
    <row r="424" spans="17:17">
      <c r="Q424" s="105"/>
    </row>
    <row r="425" spans="17:17">
      <c r="Q425" s="105"/>
    </row>
    <row r="426" spans="17:17">
      <c r="Q426" s="105"/>
    </row>
    <row r="427" spans="17:17">
      <c r="Q427" s="105"/>
    </row>
    <row r="428" spans="17:17">
      <c r="Q428" s="105"/>
    </row>
    <row r="429" spans="17:17">
      <c r="Q429" s="105"/>
    </row>
    <row r="430" spans="17:17">
      <c r="Q430" s="105"/>
    </row>
    <row r="431" spans="17:17">
      <c r="Q431" s="105"/>
    </row>
    <row r="432" spans="17:17">
      <c r="Q432" s="105"/>
    </row>
    <row r="433" spans="17:17">
      <c r="Q433" s="105"/>
    </row>
    <row r="434" spans="17:17">
      <c r="Q434" s="105"/>
    </row>
    <row r="435" spans="17:17">
      <c r="Q435" s="105"/>
    </row>
    <row r="436" spans="17:17">
      <c r="Q436" s="105"/>
    </row>
    <row r="437" spans="17:17">
      <c r="Q437" s="105"/>
    </row>
    <row r="438" spans="17:17">
      <c r="Q438" s="105"/>
    </row>
    <row r="439" spans="17:17">
      <c r="Q439" s="105"/>
    </row>
    <row r="440" spans="17:17">
      <c r="Q440" s="105"/>
    </row>
    <row r="441" spans="17:17">
      <c r="Q441" s="105"/>
    </row>
    <row r="442" spans="17:17">
      <c r="Q442" s="105"/>
    </row>
    <row r="443" spans="17:17">
      <c r="Q443" s="105"/>
    </row>
    <row r="444" spans="17:17">
      <c r="Q444" s="105"/>
    </row>
    <row r="445" spans="17:17">
      <c r="Q445" s="105"/>
    </row>
    <row r="446" spans="17:17">
      <c r="Q446" s="105"/>
    </row>
    <row r="447" spans="17:17">
      <c r="Q447" s="105"/>
    </row>
    <row r="448" spans="17:17">
      <c r="Q448" s="105"/>
    </row>
    <row r="449" spans="17:17">
      <c r="Q449" s="105"/>
    </row>
    <row r="450" spans="17:17">
      <c r="Q450" s="105"/>
    </row>
    <row r="451" spans="17:17">
      <c r="Q451" s="105"/>
    </row>
    <row r="452" spans="17:17">
      <c r="Q452" s="105"/>
    </row>
    <row r="453" spans="17:17">
      <c r="Q453" s="105"/>
    </row>
    <row r="454" spans="17:17">
      <c r="Q454" s="105"/>
    </row>
    <row r="455" spans="17:17">
      <c r="Q455" s="105"/>
    </row>
    <row r="456" spans="17:17">
      <c r="Q456" s="105"/>
    </row>
    <row r="457" spans="17:17">
      <c r="Q457" s="105"/>
    </row>
    <row r="458" spans="17:17">
      <c r="Q458" s="105"/>
    </row>
    <row r="459" spans="17:17">
      <c r="Q459" s="105"/>
    </row>
    <row r="460" spans="17:17">
      <c r="Q460" s="105"/>
    </row>
    <row r="461" spans="17:17">
      <c r="Q461" s="105"/>
    </row>
    <row r="462" spans="17:17">
      <c r="Q462" s="105"/>
    </row>
    <row r="463" spans="17:17">
      <c r="Q463" s="105"/>
    </row>
    <row r="464" spans="17:17">
      <c r="Q464" s="105"/>
    </row>
    <row r="465" spans="17:17">
      <c r="Q465" s="105"/>
    </row>
    <row r="466" spans="17:17">
      <c r="Q466" s="105"/>
    </row>
    <row r="467" spans="17:17">
      <c r="Q467" s="105"/>
    </row>
    <row r="468" spans="17:17">
      <c r="Q468" s="105"/>
    </row>
    <row r="469" spans="17:17">
      <c r="Q469" s="105"/>
    </row>
    <row r="470" spans="17:17">
      <c r="Q470" s="105"/>
    </row>
    <row r="471" spans="17:17">
      <c r="Q471" s="105"/>
    </row>
    <row r="472" spans="17:17">
      <c r="Q472" s="105"/>
    </row>
    <row r="473" spans="17:17">
      <c r="Q473" s="105"/>
    </row>
    <row r="474" spans="17:17">
      <c r="Q474" s="105"/>
    </row>
    <row r="475" spans="17:17">
      <c r="Q475" s="105"/>
    </row>
    <row r="476" spans="17:17">
      <c r="Q476" s="105"/>
    </row>
    <row r="477" spans="17:17">
      <c r="Q477" s="105"/>
    </row>
    <row r="478" spans="17:17">
      <c r="Q478" s="105"/>
    </row>
    <row r="479" spans="17:17">
      <c r="Q479" s="105"/>
    </row>
    <row r="480" spans="17:17">
      <c r="Q480" s="105"/>
    </row>
    <row r="481" spans="17:17">
      <c r="Q481" s="105"/>
    </row>
    <row r="482" spans="17:17">
      <c r="Q482" s="105"/>
    </row>
    <row r="483" spans="17:17">
      <c r="Q483" s="105"/>
    </row>
    <row r="484" spans="17:17">
      <c r="Q484" s="105"/>
    </row>
    <row r="485" spans="17:17">
      <c r="Q485" s="105"/>
    </row>
    <row r="486" spans="17:17">
      <c r="Q486" s="105"/>
    </row>
    <row r="487" spans="17:17">
      <c r="Q487" s="105"/>
    </row>
    <row r="488" spans="17:17">
      <c r="Q488" s="105"/>
    </row>
  </sheetData>
  <mergeCells count="11">
    <mergeCell ref="B10:D10"/>
    <mergeCell ref="A11:A13"/>
    <mergeCell ref="B11:D13"/>
    <mergeCell ref="B15:D15"/>
    <mergeCell ref="E15:G15"/>
    <mergeCell ref="B9:D9"/>
    <mergeCell ref="B1:D1"/>
    <mergeCell ref="B2:D2"/>
    <mergeCell ref="A3:A7"/>
    <mergeCell ref="B3:D7"/>
    <mergeCell ref="B8:D8"/>
  </mergeCells>
  <hyperlinks>
    <hyperlink ref="B9:D9" r:id="rId1" display="US Census Bureau, ACS 5-year Estimates" xr:uid="{07BC347A-CCD3-4B8F-8446-86525CFFAF2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E12E-F6DC-4BB9-88DF-C516106B470C}">
  <sheetPr>
    <tabColor rgb="FF7030A0"/>
  </sheetPr>
  <dimension ref="A1:S113"/>
  <sheetViews>
    <sheetView topLeftCell="A6" workbookViewId="0">
      <selection activeCell="J16" sqref="J16"/>
    </sheetView>
  </sheetViews>
  <sheetFormatPr defaultRowHeight="12.75"/>
  <cols>
    <col min="1" max="1" width="20.28515625" customWidth="1"/>
    <col min="2" max="2" width="13.42578125" customWidth="1"/>
    <col min="3" max="3" width="15" customWidth="1"/>
    <col min="4" max="4" width="7" customWidth="1"/>
    <col min="5" max="5" width="12.140625" customWidth="1"/>
    <col min="6" max="6" width="11.85546875" customWidth="1"/>
    <col min="7" max="7" width="11.5703125" customWidth="1"/>
    <col min="8" max="8" width="6.85546875" customWidth="1"/>
    <col min="9" max="9" width="12" customWidth="1"/>
    <col min="10" max="10" width="12.5703125" customWidth="1"/>
    <col min="11" max="11" width="14.5703125" customWidth="1"/>
    <col min="12" max="12" width="11" customWidth="1"/>
  </cols>
  <sheetData>
    <row r="1" spans="1:13">
      <c r="A1" s="168" t="s">
        <v>189</v>
      </c>
      <c r="B1" s="568" t="s">
        <v>540</v>
      </c>
      <c r="C1" s="569"/>
      <c r="D1" s="569"/>
      <c r="E1" s="570"/>
      <c r="F1" s="568" t="s">
        <v>540</v>
      </c>
      <c r="G1" s="569"/>
      <c r="H1" s="569"/>
      <c r="I1" s="570"/>
      <c r="J1" s="568" t="s">
        <v>540</v>
      </c>
      <c r="K1" s="569"/>
      <c r="L1" s="569"/>
      <c r="M1" s="570"/>
    </row>
    <row r="2" spans="1:13">
      <c r="A2" s="168" t="s">
        <v>194</v>
      </c>
      <c r="B2" s="538" t="s">
        <v>119</v>
      </c>
      <c r="C2" s="566"/>
      <c r="D2" s="566"/>
      <c r="E2" s="567"/>
      <c r="F2" s="538" t="s">
        <v>121</v>
      </c>
      <c r="G2" s="566"/>
      <c r="H2" s="566"/>
      <c r="I2" s="567"/>
      <c r="J2" s="538" t="s">
        <v>123</v>
      </c>
      <c r="K2" s="566"/>
      <c r="L2" s="566"/>
      <c r="M2" s="567"/>
    </row>
    <row r="3" spans="1:13" ht="20.25" customHeight="1">
      <c r="A3" s="579" t="s">
        <v>196</v>
      </c>
      <c r="B3" s="514" t="s">
        <v>120</v>
      </c>
      <c r="C3" s="515"/>
      <c r="D3" s="515"/>
      <c r="E3" s="516"/>
      <c r="F3" s="514" t="s">
        <v>122</v>
      </c>
      <c r="G3" s="515"/>
      <c r="H3" s="515"/>
      <c r="I3" s="516"/>
      <c r="J3" s="514" t="s">
        <v>124</v>
      </c>
      <c r="K3" s="515"/>
      <c r="L3" s="515"/>
      <c r="M3" s="516"/>
    </row>
    <row r="4" spans="1:13">
      <c r="A4" s="580"/>
      <c r="B4" s="517"/>
      <c r="C4" s="518"/>
      <c r="D4" s="518"/>
      <c r="E4" s="519"/>
      <c r="F4" s="517"/>
      <c r="G4" s="518"/>
      <c r="H4" s="518"/>
      <c r="I4" s="519"/>
      <c r="J4" s="517"/>
      <c r="K4" s="518"/>
      <c r="L4" s="518"/>
      <c r="M4" s="519"/>
    </row>
    <row r="5" spans="1:13">
      <c r="A5" s="580"/>
      <c r="B5" s="517"/>
      <c r="C5" s="518"/>
      <c r="D5" s="518"/>
      <c r="E5" s="519"/>
      <c r="F5" s="517"/>
      <c r="G5" s="518"/>
      <c r="H5" s="518"/>
      <c r="I5" s="519"/>
      <c r="J5" s="517"/>
      <c r="K5" s="518"/>
      <c r="L5" s="518"/>
      <c r="M5" s="519"/>
    </row>
    <row r="6" spans="1:13">
      <c r="A6" s="580"/>
      <c r="B6" s="517"/>
      <c r="C6" s="518"/>
      <c r="D6" s="518"/>
      <c r="E6" s="519"/>
      <c r="F6" s="517"/>
      <c r="G6" s="518"/>
      <c r="H6" s="518"/>
      <c r="I6" s="519"/>
      <c r="J6" s="517"/>
      <c r="K6" s="518"/>
      <c r="L6" s="518"/>
      <c r="M6" s="519"/>
    </row>
    <row r="7" spans="1:13">
      <c r="A7" s="581"/>
      <c r="B7" s="520"/>
      <c r="C7" s="521"/>
      <c r="D7" s="521"/>
      <c r="E7" s="522"/>
      <c r="F7" s="520"/>
      <c r="G7" s="521"/>
      <c r="H7" s="521"/>
      <c r="I7" s="522"/>
      <c r="J7" s="520"/>
      <c r="K7" s="521"/>
      <c r="L7" s="521"/>
      <c r="M7" s="522"/>
    </row>
    <row r="8" spans="1:13" ht="25.5">
      <c r="A8" s="169" t="s">
        <v>198</v>
      </c>
      <c r="B8" s="535" t="s">
        <v>199</v>
      </c>
      <c r="C8" s="590"/>
      <c r="D8" s="590"/>
      <c r="E8" s="591"/>
      <c r="F8" s="535" t="s">
        <v>199</v>
      </c>
      <c r="G8" s="590"/>
      <c r="H8" s="590"/>
      <c r="I8" s="591"/>
      <c r="J8" s="535" t="s">
        <v>199</v>
      </c>
      <c r="K8" s="590"/>
      <c r="L8" s="590"/>
      <c r="M8" s="591"/>
    </row>
    <row r="9" spans="1:13" ht="28.5" customHeight="1">
      <c r="A9" s="323" t="s">
        <v>200</v>
      </c>
      <c r="B9" s="551" t="s">
        <v>541</v>
      </c>
      <c r="C9" s="552"/>
      <c r="D9" s="552"/>
      <c r="E9" s="553"/>
      <c r="F9" s="551" t="s">
        <v>541</v>
      </c>
      <c r="G9" s="552"/>
      <c r="H9" s="552"/>
      <c r="I9" s="553"/>
      <c r="J9" s="551" t="s">
        <v>541</v>
      </c>
      <c r="K9" s="552"/>
      <c r="L9" s="552"/>
      <c r="M9" s="553"/>
    </row>
    <row r="10" spans="1:13">
      <c r="A10" s="338" t="s">
        <v>314</v>
      </c>
      <c r="B10" s="582">
        <v>2022</v>
      </c>
      <c r="C10" s="536"/>
      <c r="D10" s="536"/>
      <c r="E10" s="537"/>
      <c r="F10" s="582">
        <v>2022</v>
      </c>
      <c r="G10" s="536"/>
      <c r="H10" s="536"/>
      <c r="I10" s="537"/>
      <c r="J10" s="582">
        <v>2022</v>
      </c>
      <c r="K10" s="536"/>
      <c r="L10" s="536"/>
      <c r="M10" s="537"/>
    </row>
    <row r="11" spans="1:13">
      <c r="A11" s="511" t="s">
        <v>202</v>
      </c>
      <c r="B11" s="514" t="s">
        <v>543</v>
      </c>
      <c r="C11" s="515"/>
      <c r="D11" s="515"/>
      <c r="E11" s="516"/>
      <c r="F11" s="514" t="s">
        <v>543</v>
      </c>
      <c r="G11" s="515"/>
      <c r="H11" s="515"/>
      <c r="I11" s="516"/>
      <c r="J11" s="514" t="s">
        <v>543</v>
      </c>
      <c r="K11" s="515"/>
      <c r="L11" s="515"/>
      <c r="M11" s="516"/>
    </row>
    <row r="12" spans="1:13">
      <c r="A12" s="578"/>
      <c r="B12" s="517"/>
      <c r="C12" s="518"/>
      <c r="D12" s="518"/>
      <c r="E12" s="519"/>
      <c r="F12" s="517"/>
      <c r="G12" s="518"/>
      <c r="H12" s="518"/>
      <c r="I12" s="519"/>
      <c r="J12" s="517"/>
      <c r="K12" s="518"/>
      <c r="L12" s="518"/>
      <c r="M12" s="519"/>
    </row>
    <row r="13" spans="1:13">
      <c r="A13" s="513"/>
      <c r="B13" s="520"/>
      <c r="C13" s="521"/>
      <c r="D13" s="521"/>
      <c r="E13" s="522"/>
      <c r="F13" s="520"/>
      <c r="G13" s="521"/>
      <c r="H13" s="521"/>
      <c r="I13" s="522"/>
      <c r="J13" s="520"/>
      <c r="K13" s="521"/>
      <c r="L13" s="521"/>
      <c r="M13" s="522"/>
    </row>
    <row r="16" spans="1:13" s="105" customFormat="1" ht="105">
      <c r="B16" s="502" t="s">
        <v>552</v>
      </c>
      <c r="C16" s="432" t="s">
        <v>553</v>
      </c>
      <c r="D16" s="432" t="s">
        <v>927</v>
      </c>
      <c r="E16" s="198" t="s">
        <v>554</v>
      </c>
      <c r="F16" s="502" t="s">
        <v>555</v>
      </c>
      <c r="G16" s="432" t="s">
        <v>556</v>
      </c>
      <c r="H16" s="432" t="s">
        <v>927</v>
      </c>
      <c r="I16" s="198" t="s">
        <v>557</v>
      </c>
      <c r="J16" s="502" t="s">
        <v>558</v>
      </c>
      <c r="K16" s="432" t="s">
        <v>559</v>
      </c>
      <c r="L16" s="432" t="s">
        <v>927</v>
      </c>
      <c r="M16" s="161" t="s">
        <v>560</v>
      </c>
    </row>
    <row r="17" spans="1:19">
      <c r="A17" s="155" t="s">
        <v>216</v>
      </c>
      <c r="B17" s="270">
        <v>3653</v>
      </c>
      <c r="C17" s="244">
        <v>0.42599999999999999</v>
      </c>
      <c r="D17" s="481">
        <f>RANK(C17,$C$17:$C$111,1)</f>
        <v>42</v>
      </c>
      <c r="E17" s="271">
        <v>8569</v>
      </c>
      <c r="F17" s="214">
        <v>3674</v>
      </c>
      <c r="G17" s="191">
        <v>0.33399999999999996</v>
      </c>
      <c r="H17" s="482">
        <f>RANK(G17,$G$17:$G$111,1)</f>
        <v>45</v>
      </c>
      <c r="I17" s="271">
        <v>21582</v>
      </c>
      <c r="J17" s="214">
        <f>F17+B17</f>
        <v>7327</v>
      </c>
      <c r="K17" s="191">
        <f>J17/M17</f>
        <v>0.24301018208351299</v>
      </c>
      <c r="L17" s="482">
        <f>RANK(K17,$K$17:$K$111,1)</f>
        <v>60</v>
      </c>
      <c r="M17" s="157">
        <f>SUM(I17+E17)</f>
        <v>30151</v>
      </c>
      <c r="N17" s="49"/>
      <c r="S17" s="105"/>
    </row>
    <row r="18" spans="1:19">
      <c r="A18" s="155" t="s">
        <v>217</v>
      </c>
      <c r="B18" s="270">
        <v>2254</v>
      </c>
      <c r="C18" s="244">
        <v>0.45</v>
      </c>
      <c r="D18" s="481">
        <f t="shared" ref="D18:D81" si="0">RANK(C18,$C$17:$C$111,1)</f>
        <v>61</v>
      </c>
      <c r="E18" s="271">
        <v>5005</v>
      </c>
      <c r="F18" s="214">
        <v>2627</v>
      </c>
      <c r="G18" s="191">
        <v>0.36299999999999999</v>
      </c>
      <c r="H18" s="482">
        <f t="shared" ref="H18:H81" si="1">RANK(G18,$G$17:$G$111,1)</f>
        <v>64</v>
      </c>
      <c r="I18" s="271">
        <v>12897</v>
      </c>
      <c r="J18" s="214">
        <f t="shared" ref="J18:J81" si="2">F18+B18</f>
        <v>4881</v>
      </c>
      <c r="K18" s="191">
        <f t="shared" ref="K18:K81" si="3">J18/M18</f>
        <v>0.27265110043570551</v>
      </c>
      <c r="L18" s="482">
        <f t="shared" ref="L18:L81" si="4">RANK(K18,$K$17:$K$111,1)</f>
        <v>82</v>
      </c>
      <c r="M18" s="157">
        <f t="shared" ref="M18:M81" si="5">SUM(I18+E18)</f>
        <v>17902</v>
      </c>
      <c r="N18" s="49"/>
      <c r="S18" s="105"/>
    </row>
    <row r="19" spans="1:19">
      <c r="A19" s="155" t="s">
        <v>218</v>
      </c>
      <c r="B19" s="270">
        <v>527</v>
      </c>
      <c r="C19" s="244">
        <v>0.39500000000000002</v>
      </c>
      <c r="D19" s="481">
        <f t="shared" si="0"/>
        <v>24</v>
      </c>
      <c r="E19" s="271">
        <v>1334</v>
      </c>
      <c r="F19" s="214">
        <v>653</v>
      </c>
      <c r="G19" s="191">
        <v>0.29700000000000004</v>
      </c>
      <c r="H19" s="482">
        <f t="shared" si="1"/>
        <v>19</v>
      </c>
      <c r="I19" s="271">
        <v>4911</v>
      </c>
      <c r="J19" s="214">
        <f t="shared" si="2"/>
        <v>1180</v>
      </c>
      <c r="K19" s="191">
        <f t="shared" si="3"/>
        <v>0.18895116092874301</v>
      </c>
      <c r="L19" s="482">
        <f t="shared" si="4"/>
        <v>8</v>
      </c>
      <c r="M19" s="157">
        <f t="shared" si="5"/>
        <v>6245</v>
      </c>
      <c r="N19" s="49"/>
      <c r="S19" s="105"/>
    </row>
    <row r="20" spans="1:19">
      <c r="A20" s="155" t="s">
        <v>219</v>
      </c>
      <c r="B20" s="270">
        <v>311</v>
      </c>
      <c r="C20" s="244">
        <v>0.48299999999999998</v>
      </c>
      <c r="D20" s="481">
        <f t="shared" si="0"/>
        <v>76</v>
      </c>
      <c r="E20" s="215">
        <v>643</v>
      </c>
      <c r="F20" s="214">
        <v>620</v>
      </c>
      <c r="G20" s="191">
        <v>0.34799999999999998</v>
      </c>
      <c r="H20" s="482">
        <f t="shared" si="1"/>
        <v>54</v>
      </c>
      <c r="I20" s="271">
        <v>3832</v>
      </c>
      <c r="J20" s="214">
        <f t="shared" si="2"/>
        <v>931</v>
      </c>
      <c r="K20" s="191">
        <f t="shared" si="3"/>
        <v>0.20804469273743018</v>
      </c>
      <c r="L20" s="482">
        <f t="shared" si="4"/>
        <v>25</v>
      </c>
      <c r="M20" s="157">
        <f t="shared" si="5"/>
        <v>4475</v>
      </c>
      <c r="N20" s="49"/>
      <c r="S20" s="105"/>
    </row>
    <row r="21" spans="1:19">
      <c r="A21" s="155" t="s">
        <v>220</v>
      </c>
      <c r="B21" s="270">
        <v>4827</v>
      </c>
      <c r="C21" s="244">
        <v>0.42200000000000004</v>
      </c>
      <c r="D21" s="481">
        <f t="shared" si="0"/>
        <v>40</v>
      </c>
      <c r="E21" s="271">
        <v>11429</v>
      </c>
      <c r="F21" s="214">
        <v>6212</v>
      </c>
      <c r="G21" s="191">
        <v>0.28300000000000003</v>
      </c>
      <c r="H21" s="482">
        <f t="shared" si="1"/>
        <v>12</v>
      </c>
      <c r="I21" s="271">
        <v>40460</v>
      </c>
      <c r="J21" s="214">
        <f t="shared" si="2"/>
        <v>11039</v>
      </c>
      <c r="K21" s="191">
        <f t="shared" si="3"/>
        <v>0.21274258513365069</v>
      </c>
      <c r="L21" s="482">
        <f t="shared" si="4"/>
        <v>29</v>
      </c>
      <c r="M21" s="157">
        <f t="shared" si="5"/>
        <v>51889</v>
      </c>
      <c r="N21" s="49"/>
      <c r="S21" s="105"/>
    </row>
    <row r="22" spans="1:19">
      <c r="A22" s="155" t="s">
        <v>221</v>
      </c>
      <c r="B22" s="270">
        <v>5415</v>
      </c>
      <c r="C22" s="244">
        <v>0.45499999999999996</v>
      </c>
      <c r="D22" s="481">
        <f t="shared" si="0"/>
        <v>66</v>
      </c>
      <c r="E22" s="271">
        <v>11895</v>
      </c>
      <c r="F22" s="214">
        <v>4347</v>
      </c>
      <c r="G22" s="191">
        <v>0.29799999999999999</v>
      </c>
      <c r="H22" s="482">
        <f t="shared" si="1"/>
        <v>20</v>
      </c>
      <c r="I22" s="271">
        <v>27982</v>
      </c>
      <c r="J22" s="214">
        <f t="shared" si="2"/>
        <v>9762</v>
      </c>
      <c r="K22" s="191">
        <f t="shared" si="3"/>
        <v>0.24480276851317803</v>
      </c>
      <c r="L22" s="482">
        <f t="shared" si="4"/>
        <v>62</v>
      </c>
      <c r="M22" s="157">
        <f t="shared" si="5"/>
        <v>39877</v>
      </c>
      <c r="N22" s="49"/>
      <c r="S22" s="105"/>
    </row>
    <row r="23" spans="1:19">
      <c r="A23" s="155" t="s">
        <v>223</v>
      </c>
      <c r="B23" s="270">
        <v>1701</v>
      </c>
      <c r="C23" s="244">
        <v>0.373</v>
      </c>
      <c r="D23" s="481">
        <f t="shared" si="0"/>
        <v>12</v>
      </c>
      <c r="E23" s="271">
        <v>4558</v>
      </c>
      <c r="F23" s="214">
        <v>2067</v>
      </c>
      <c r="G23" s="191">
        <v>0.38200000000000001</v>
      </c>
      <c r="H23" s="482">
        <f t="shared" si="1"/>
        <v>75</v>
      </c>
      <c r="I23" s="271">
        <v>10853</v>
      </c>
      <c r="J23" s="214">
        <f t="shared" si="2"/>
        <v>3768</v>
      </c>
      <c r="K23" s="191">
        <f t="shared" si="3"/>
        <v>0.24450068133151645</v>
      </c>
      <c r="L23" s="482">
        <f t="shared" si="4"/>
        <v>61</v>
      </c>
      <c r="M23" s="157">
        <f t="shared" si="5"/>
        <v>15411</v>
      </c>
      <c r="N23" s="49"/>
      <c r="S23" s="105"/>
    </row>
    <row r="24" spans="1:19">
      <c r="A24" s="155" t="s">
        <v>224</v>
      </c>
      <c r="B24" s="270">
        <v>367</v>
      </c>
      <c r="C24" s="244">
        <v>0.36</v>
      </c>
      <c r="D24" s="481">
        <f t="shared" si="0"/>
        <v>8</v>
      </c>
      <c r="E24" s="271">
        <v>1020</v>
      </c>
      <c r="F24" s="214">
        <v>715</v>
      </c>
      <c r="G24" s="191">
        <v>0.34599999999999997</v>
      </c>
      <c r="H24" s="482">
        <f t="shared" si="1"/>
        <v>52</v>
      </c>
      <c r="I24" s="271">
        <v>4293</v>
      </c>
      <c r="J24" s="214">
        <f t="shared" si="2"/>
        <v>1082</v>
      </c>
      <c r="K24" s="191">
        <f t="shared" si="3"/>
        <v>0.20365142104272538</v>
      </c>
      <c r="L24" s="482">
        <f t="shared" si="4"/>
        <v>16</v>
      </c>
      <c r="M24" s="157">
        <f t="shared" si="5"/>
        <v>5313</v>
      </c>
      <c r="N24" s="49"/>
      <c r="S24" s="105"/>
    </row>
    <row r="25" spans="1:19">
      <c r="A25" s="155" t="s">
        <v>225</v>
      </c>
      <c r="B25" s="270">
        <v>968</v>
      </c>
      <c r="C25" s="244">
        <v>0.40399999999999997</v>
      </c>
      <c r="D25" s="481">
        <f t="shared" si="0"/>
        <v>28</v>
      </c>
      <c r="E25" s="271">
        <v>2396</v>
      </c>
      <c r="F25" s="214">
        <v>1243</v>
      </c>
      <c r="G25" s="191">
        <v>0.31900000000000001</v>
      </c>
      <c r="H25" s="482">
        <f t="shared" si="1"/>
        <v>34</v>
      </c>
      <c r="I25" s="271">
        <v>8084</v>
      </c>
      <c r="J25" s="214">
        <f t="shared" si="2"/>
        <v>2211</v>
      </c>
      <c r="K25" s="191">
        <f t="shared" si="3"/>
        <v>0.2109732824427481</v>
      </c>
      <c r="L25" s="482">
        <f t="shared" si="4"/>
        <v>27</v>
      </c>
      <c r="M25" s="157">
        <f t="shared" si="5"/>
        <v>10480</v>
      </c>
      <c r="N25" s="49"/>
      <c r="S25" s="105"/>
    </row>
    <row r="26" spans="1:19">
      <c r="A26" s="155" t="s">
        <v>226</v>
      </c>
      <c r="B26" s="270">
        <v>2079</v>
      </c>
      <c r="C26" s="244">
        <v>0.39499999999999996</v>
      </c>
      <c r="D26" s="481">
        <f t="shared" si="0"/>
        <v>23</v>
      </c>
      <c r="E26" s="271">
        <v>5261</v>
      </c>
      <c r="F26" s="214">
        <v>3067</v>
      </c>
      <c r="G26" s="191">
        <v>0.374</v>
      </c>
      <c r="H26" s="482">
        <f t="shared" si="1"/>
        <v>71</v>
      </c>
      <c r="I26" s="271">
        <v>17430</v>
      </c>
      <c r="J26" s="214">
        <f t="shared" si="2"/>
        <v>5146</v>
      </c>
      <c r="K26" s="191">
        <f t="shared" si="3"/>
        <v>0.22678595037680138</v>
      </c>
      <c r="L26" s="482">
        <f t="shared" si="4"/>
        <v>48</v>
      </c>
      <c r="M26" s="157">
        <f t="shared" si="5"/>
        <v>22691</v>
      </c>
      <c r="N26" s="49"/>
      <c r="S26" s="105"/>
    </row>
    <row r="27" spans="1:19">
      <c r="A27" s="155" t="s">
        <v>227</v>
      </c>
      <c r="B27" s="270">
        <v>904</v>
      </c>
      <c r="C27" s="244">
        <v>0.35199999999999998</v>
      </c>
      <c r="D27" s="481">
        <f t="shared" si="0"/>
        <v>7</v>
      </c>
      <c r="E27" s="271">
        <v>2567</v>
      </c>
      <c r="F27" s="214">
        <v>2107</v>
      </c>
      <c r="G27" s="191">
        <v>0.30399999999999999</v>
      </c>
      <c r="H27" s="482">
        <f t="shared" si="1"/>
        <v>25</v>
      </c>
      <c r="I27" s="271">
        <v>12692</v>
      </c>
      <c r="J27" s="214">
        <f t="shared" si="2"/>
        <v>3011</v>
      </c>
      <c r="K27" s="191">
        <f t="shared" si="3"/>
        <v>0.19732616816305132</v>
      </c>
      <c r="L27" s="482">
        <f t="shared" si="4"/>
        <v>13</v>
      </c>
      <c r="M27" s="157">
        <f t="shared" si="5"/>
        <v>15259</v>
      </c>
      <c r="N27" s="49"/>
      <c r="S27" s="105"/>
    </row>
    <row r="28" spans="1:19">
      <c r="A28" s="155" t="s">
        <v>228</v>
      </c>
      <c r="B28" s="270">
        <v>491</v>
      </c>
      <c r="C28" s="244">
        <v>0.38600000000000001</v>
      </c>
      <c r="D28" s="481">
        <f t="shared" si="0"/>
        <v>17</v>
      </c>
      <c r="E28" s="271">
        <v>1271</v>
      </c>
      <c r="F28" s="214">
        <v>513</v>
      </c>
      <c r="G28" s="191">
        <v>0.215</v>
      </c>
      <c r="H28" s="482">
        <f t="shared" si="1"/>
        <v>1</v>
      </c>
      <c r="I28" s="271">
        <v>4586</v>
      </c>
      <c r="J28" s="214">
        <f t="shared" si="2"/>
        <v>1004</v>
      </c>
      <c r="K28" s="191">
        <f t="shared" si="3"/>
        <v>0.17141881509305104</v>
      </c>
      <c r="L28" s="482">
        <f t="shared" si="4"/>
        <v>2</v>
      </c>
      <c r="M28" s="157">
        <f t="shared" si="5"/>
        <v>5857</v>
      </c>
      <c r="N28" s="49"/>
      <c r="S28" s="105"/>
    </row>
    <row r="29" spans="1:19">
      <c r="A29" s="155" t="s">
        <v>229</v>
      </c>
      <c r="B29" s="270">
        <v>1330</v>
      </c>
      <c r="C29" s="244">
        <v>0.45400000000000001</v>
      </c>
      <c r="D29" s="481">
        <f t="shared" si="0"/>
        <v>65</v>
      </c>
      <c r="E29" s="271">
        <v>2931</v>
      </c>
      <c r="F29" s="214">
        <v>1789</v>
      </c>
      <c r="G29" s="191">
        <v>0.39</v>
      </c>
      <c r="H29" s="482">
        <f t="shared" si="1"/>
        <v>80</v>
      </c>
      <c r="I29" s="271">
        <v>9568</v>
      </c>
      <c r="J29" s="214">
        <f t="shared" si="2"/>
        <v>3119</v>
      </c>
      <c r="K29" s="191">
        <f t="shared" si="3"/>
        <v>0.24953996319705576</v>
      </c>
      <c r="L29" s="482">
        <f t="shared" si="4"/>
        <v>70</v>
      </c>
      <c r="M29" s="157">
        <f t="shared" si="5"/>
        <v>12499</v>
      </c>
      <c r="N29" s="49"/>
      <c r="S29" s="105"/>
    </row>
    <row r="30" spans="1:19">
      <c r="A30" s="155" t="s">
        <v>230</v>
      </c>
      <c r="B30" s="270">
        <v>124</v>
      </c>
      <c r="C30" s="244">
        <v>0.30299999999999999</v>
      </c>
      <c r="D30" s="481">
        <f t="shared" si="0"/>
        <v>2</v>
      </c>
      <c r="E30" s="215">
        <v>409</v>
      </c>
      <c r="F30" s="214">
        <v>381</v>
      </c>
      <c r="G30" s="191">
        <v>0.36099999999999999</v>
      </c>
      <c r="H30" s="482">
        <f t="shared" si="1"/>
        <v>62</v>
      </c>
      <c r="I30" s="271">
        <v>2380</v>
      </c>
      <c r="J30" s="214">
        <f t="shared" si="2"/>
        <v>505</v>
      </c>
      <c r="K30" s="191">
        <f t="shared" si="3"/>
        <v>0.18106848332735748</v>
      </c>
      <c r="L30" s="482">
        <f t="shared" si="4"/>
        <v>5</v>
      </c>
      <c r="M30" s="157">
        <f t="shared" si="5"/>
        <v>2789</v>
      </c>
      <c r="N30" s="49"/>
      <c r="S30" s="105"/>
    </row>
    <row r="31" spans="1:19">
      <c r="A31" s="155" t="s">
        <v>231</v>
      </c>
      <c r="B31" s="270">
        <v>1657</v>
      </c>
      <c r="C31" s="244">
        <v>0.47599999999999998</v>
      </c>
      <c r="D31" s="481">
        <f t="shared" si="0"/>
        <v>72</v>
      </c>
      <c r="E31" s="271">
        <v>3482</v>
      </c>
      <c r="F31" s="214">
        <v>1961</v>
      </c>
      <c r="G31" s="191">
        <v>0.41900000000000004</v>
      </c>
      <c r="H31" s="482">
        <f t="shared" si="1"/>
        <v>88</v>
      </c>
      <c r="I31" s="271">
        <v>10148</v>
      </c>
      <c r="J31" s="214">
        <f t="shared" si="2"/>
        <v>3618</v>
      </c>
      <c r="K31" s="191">
        <f t="shared" si="3"/>
        <v>0.26544387380777695</v>
      </c>
      <c r="L31" s="482">
        <f t="shared" si="4"/>
        <v>79</v>
      </c>
      <c r="M31" s="157">
        <f t="shared" si="5"/>
        <v>13630</v>
      </c>
      <c r="N31" s="49"/>
      <c r="S31" s="105"/>
    </row>
    <row r="32" spans="1:19">
      <c r="A32" s="155" t="s">
        <v>232</v>
      </c>
      <c r="B32" s="270">
        <v>2482</v>
      </c>
      <c r="C32" s="244">
        <v>0.41599999999999998</v>
      </c>
      <c r="D32" s="481">
        <f t="shared" si="0"/>
        <v>35</v>
      </c>
      <c r="E32" s="271">
        <v>5969</v>
      </c>
      <c r="F32" s="214">
        <v>2679</v>
      </c>
      <c r="G32" s="191">
        <v>0.33799999999999997</v>
      </c>
      <c r="H32" s="482">
        <f t="shared" si="1"/>
        <v>46</v>
      </c>
      <c r="I32" s="271">
        <v>15437</v>
      </c>
      <c r="J32" s="214">
        <f t="shared" si="2"/>
        <v>5161</v>
      </c>
      <c r="K32" s="191">
        <f t="shared" si="3"/>
        <v>0.24110062599271231</v>
      </c>
      <c r="L32" s="482">
        <f t="shared" si="4"/>
        <v>58</v>
      </c>
      <c r="M32" s="157">
        <f t="shared" si="5"/>
        <v>21406</v>
      </c>
      <c r="N32" s="49"/>
      <c r="S32" s="105"/>
    </row>
    <row r="33" spans="1:19">
      <c r="A33" s="155" t="s">
        <v>233</v>
      </c>
      <c r="B33" s="270">
        <v>627</v>
      </c>
      <c r="C33" s="244">
        <v>0.44900000000000001</v>
      </c>
      <c r="D33" s="481">
        <f t="shared" si="0"/>
        <v>57</v>
      </c>
      <c r="E33" s="271">
        <v>1398</v>
      </c>
      <c r="F33" s="214">
        <v>540</v>
      </c>
      <c r="G33" s="191">
        <v>0.30299999999999999</v>
      </c>
      <c r="H33" s="482">
        <f t="shared" si="1"/>
        <v>23</v>
      </c>
      <c r="I33" s="271">
        <v>3723</v>
      </c>
      <c r="J33" s="214">
        <f t="shared" si="2"/>
        <v>1167</v>
      </c>
      <c r="K33" s="191">
        <f t="shared" si="3"/>
        <v>0.22788517867603983</v>
      </c>
      <c r="L33" s="482">
        <f t="shared" si="4"/>
        <v>52</v>
      </c>
      <c r="M33" s="157">
        <f t="shared" si="5"/>
        <v>5121</v>
      </c>
      <c r="N33" s="49"/>
      <c r="S33" s="105"/>
    </row>
    <row r="34" spans="1:19">
      <c r="A34" s="155" t="s">
        <v>234</v>
      </c>
      <c r="B34" s="270">
        <v>1856</v>
      </c>
      <c r="C34" s="244">
        <v>0.40100000000000002</v>
      </c>
      <c r="D34" s="481">
        <f t="shared" si="0"/>
        <v>27</v>
      </c>
      <c r="E34" s="271">
        <v>4624</v>
      </c>
      <c r="F34" s="214">
        <v>3397</v>
      </c>
      <c r="G34" s="191">
        <v>0.32099999999999995</v>
      </c>
      <c r="H34" s="482">
        <f t="shared" si="1"/>
        <v>35</v>
      </c>
      <c r="I34" s="271">
        <v>21068</v>
      </c>
      <c r="J34" s="214">
        <f t="shared" si="2"/>
        <v>5253</v>
      </c>
      <c r="K34" s="191">
        <f t="shared" si="3"/>
        <v>0.20446053246146662</v>
      </c>
      <c r="L34" s="482">
        <f t="shared" si="4"/>
        <v>18</v>
      </c>
      <c r="M34" s="157">
        <f t="shared" si="5"/>
        <v>25692</v>
      </c>
      <c r="N34" s="49"/>
      <c r="S34" s="105"/>
    </row>
    <row r="35" spans="1:19">
      <c r="A35" s="155" t="s">
        <v>235</v>
      </c>
      <c r="B35" s="270">
        <v>68420</v>
      </c>
      <c r="C35" s="244">
        <v>0.51900000000000002</v>
      </c>
      <c r="D35" s="481">
        <f t="shared" si="0"/>
        <v>86</v>
      </c>
      <c r="E35" s="271">
        <v>131899</v>
      </c>
      <c r="F35" s="214">
        <v>34999</v>
      </c>
      <c r="G35" s="191">
        <v>0.36599999999999999</v>
      </c>
      <c r="H35" s="482">
        <f t="shared" si="1"/>
        <v>68</v>
      </c>
      <c r="I35" s="271">
        <v>162420</v>
      </c>
      <c r="J35" s="214">
        <f t="shared" si="2"/>
        <v>103419</v>
      </c>
      <c r="K35" s="191">
        <f t="shared" si="3"/>
        <v>0.3513840424845151</v>
      </c>
      <c r="L35" s="482">
        <f t="shared" si="4"/>
        <v>94</v>
      </c>
      <c r="M35" s="157">
        <f t="shared" si="5"/>
        <v>294319</v>
      </c>
      <c r="N35" s="49"/>
      <c r="S35" s="105"/>
    </row>
    <row r="36" spans="1:19">
      <c r="A36" s="155" t="s">
        <v>236</v>
      </c>
      <c r="B36" s="270">
        <v>275</v>
      </c>
      <c r="C36" s="244">
        <v>0.41599999999999998</v>
      </c>
      <c r="D36" s="481">
        <f t="shared" si="0"/>
        <v>35</v>
      </c>
      <c r="E36" s="215">
        <v>661</v>
      </c>
      <c r="F36" s="214">
        <v>606</v>
      </c>
      <c r="G36" s="191">
        <v>0.38100000000000001</v>
      </c>
      <c r="H36" s="482">
        <f t="shared" si="1"/>
        <v>73</v>
      </c>
      <c r="I36" s="271">
        <v>3385</v>
      </c>
      <c r="J36" s="214">
        <f t="shared" si="2"/>
        <v>881</v>
      </c>
      <c r="K36" s="191">
        <f t="shared" si="3"/>
        <v>0.21774592189817105</v>
      </c>
      <c r="L36" s="482">
        <f t="shared" si="4"/>
        <v>36</v>
      </c>
      <c r="M36" s="157">
        <f t="shared" si="5"/>
        <v>4046</v>
      </c>
      <c r="N36" s="49"/>
      <c r="S36" s="105"/>
    </row>
    <row r="37" spans="1:19">
      <c r="A37" s="155" t="s">
        <v>237</v>
      </c>
      <c r="B37" s="270">
        <v>1270</v>
      </c>
      <c r="C37" s="244">
        <v>0.54</v>
      </c>
      <c r="D37" s="481">
        <f t="shared" si="0"/>
        <v>89</v>
      </c>
      <c r="E37" s="271">
        <v>2350</v>
      </c>
      <c r="F37" s="214">
        <v>1085</v>
      </c>
      <c r="G37" s="191">
        <v>0.36699999999999999</v>
      </c>
      <c r="H37" s="482">
        <f t="shared" si="1"/>
        <v>69</v>
      </c>
      <c r="I37" s="271">
        <v>5641</v>
      </c>
      <c r="J37" s="214">
        <f t="shared" si="2"/>
        <v>2355</v>
      </c>
      <c r="K37" s="191">
        <f t="shared" si="3"/>
        <v>0.29470654486297082</v>
      </c>
      <c r="L37" s="482">
        <f t="shared" si="4"/>
        <v>88</v>
      </c>
      <c r="M37" s="157">
        <f t="shared" si="5"/>
        <v>7991</v>
      </c>
      <c r="N37" s="49"/>
      <c r="S37" s="105"/>
    </row>
    <row r="38" spans="1:19">
      <c r="A38" s="155" t="s">
        <v>238</v>
      </c>
      <c r="B38" s="270">
        <v>1190</v>
      </c>
      <c r="C38" s="244">
        <v>0.33600000000000002</v>
      </c>
      <c r="D38" s="481">
        <f t="shared" si="0"/>
        <v>6</v>
      </c>
      <c r="E38" s="271">
        <v>3539</v>
      </c>
      <c r="F38" s="214">
        <v>2662</v>
      </c>
      <c r="G38" s="191">
        <v>0.311</v>
      </c>
      <c r="H38" s="482">
        <f t="shared" si="1"/>
        <v>30</v>
      </c>
      <c r="I38" s="271">
        <v>16064</v>
      </c>
      <c r="J38" s="214">
        <f t="shared" si="2"/>
        <v>3852</v>
      </c>
      <c r="K38" s="191">
        <f t="shared" si="3"/>
        <v>0.19650053563230119</v>
      </c>
      <c r="L38" s="482">
        <f t="shared" si="4"/>
        <v>12</v>
      </c>
      <c r="M38" s="157">
        <f t="shared" si="5"/>
        <v>19603</v>
      </c>
      <c r="N38" s="49"/>
      <c r="S38" s="105"/>
    </row>
    <row r="39" spans="1:19">
      <c r="A39" s="155" t="s">
        <v>239</v>
      </c>
      <c r="B39" s="270">
        <v>2238</v>
      </c>
      <c r="C39" s="244">
        <v>0.45299999999999996</v>
      </c>
      <c r="D39" s="481">
        <f t="shared" si="0"/>
        <v>63</v>
      </c>
      <c r="E39" s="271">
        <v>4937</v>
      </c>
      <c r="F39" s="214">
        <v>1529</v>
      </c>
      <c r="G39" s="191">
        <v>0.33300000000000002</v>
      </c>
      <c r="H39" s="482">
        <f t="shared" si="1"/>
        <v>44</v>
      </c>
      <c r="I39" s="271">
        <v>9183</v>
      </c>
      <c r="J39" s="214">
        <f t="shared" si="2"/>
        <v>3767</v>
      </c>
      <c r="K39" s="191">
        <f t="shared" si="3"/>
        <v>0.26678470254957509</v>
      </c>
      <c r="L39" s="482">
        <f t="shared" si="4"/>
        <v>81</v>
      </c>
      <c r="M39" s="157">
        <f t="shared" si="5"/>
        <v>14120</v>
      </c>
      <c r="N39" s="49"/>
      <c r="S39" s="105"/>
    </row>
    <row r="40" spans="1:19">
      <c r="A40" s="155" t="s">
        <v>240</v>
      </c>
      <c r="B40" s="270">
        <v>1178</v>
      </c>
      <c r="C40" s="244">
        <v>0.50600000000000001</v>
      </c>
      <c r="D40" s="481">
        <f t="shared" si="0"/>
        <v>82</v>
      </c>
      <c r="E40" s="271">
        <v>2326</v>
      </c>
      <c r="F40" s="214">
        <v>2251</v>
      </c>
      <c r="G40" s="191">
        <v>0.30199999999999999</v>
      </c>
      <c r="H40" s="482">
        <f t="shared" si="1"/>
        <v>22</v>
      </c>
      <c r="I40" s="271">
        <v>13330</v>
      </c>
      <c r="J40" s="214">
        <f t="shared" si="2"/>
        <v>3429</v>
      </c>
      <c r="K40" s="191">
        <f t="shared" si="3"/>
        <v>0.21902146142054166</v>
      </c>
      <c r="L40" s="482">
        <f t="shared" si="4"/>
        <v>37</v>
      </c>
      <c r="M40" s="157">
        <f t="shared" si="5"/>
        <v>15656</v>
      </c>
      <c r="N40" s="49"/>
      <c r="S40" s="105"/>
    </row>
    <row r="41" spans="1:19">
      <c r="A41" s="155" t="s">
        <v>241</v>
      </c>
      <c r="B41" s="270">
        <v>592</v>
      </c>
      <c r="C41" s="244">
        <v>0.42000000000000004</v>
      </c>
      <c r="D41" s="481">
        <f t="shared" si="0"/>
        <v>38</v>
      </c>
      <c r="E41" s="271">
        <v>1412</v>
      </c>
      <c r="F41" s="214">
        <v>915</v>
      </c>
      <c r="G41" s="191">
        <v>0.34</v>
      </c>
      <c r="H41" s="482">
        <f t="shared" si="1"/>
        <v>49</v>
      </c>
      <c r="I41" s="271">
        <v>5799</v>
      </c>
      <c r="J41" s="214">
        <f t="shared" si="2"/>
        <v>1507</v>
      </c>
      <c r="K41" s="191">
        <f t="shared" si="3"/>
        <v>0.20898627097489947</v>
      </c>
      <c r="L41" s="482">
        <f t="shared" si="4"/>
        <v>26</v>
      </c>
      <c r="M41" s="157">
        <f t="shared" si="5"/>
        <v>7211</v>
      </c>
      <c r="N41" s="49"/>
      <c r="S41" s="105"/>
    </row>
    <row r="42" spans="1:19">
      <c r="A42" s="155" t="s">
        <v>242</v>
      </c>
      <c r="B42" s="270">
        <v>1411</v>
      </c>
      <c r="C42" s="244">
        <v>0.433</v>
      </c>
      <c r="D42" s="481">
        <f t="shared" si="0"/>
        <v>49</v>
      </c>
      <c r="E42" s="271">
        <v>3254</v>
      </c>
      <c r="F42" s="214">
        <v>2558</v>
      </c>
      <c r="G42" s="191">
        <v>0.39800000000000002</v>
      </c>
      <c r="H42" s="482">
        <f t="shared" si="1"/>
        <v>82</v>
      </c>
      <c r="I42" s="271">
        <v>12562</v>
      </c>
      <c r="J42" s="214">
        <f t="shared" si="2"/>
        <v>3969</v>
      </c>
      <c r="K42" s="191">
        <f t="shared" si="3"/>
        <v>0.25094840667678303</v>
      </c>
      <c r="L42" s="482">
        <f t="shared" si="4"/>
        <v>73</v>
      </c>
      <c r="M42" s="157">
        <f t="shared" si="5"/>
        <v>15816</v>
      </c>
      <c r="N42" s="49"/>
      <c r="S42" s="105"/>
    </row>
    <row r="43" spans="1:19">
      <c r="A43" s="155" t="s">
        <v>243</v>
      </c>
      <c r="B43" s="270">
        <v>2571</v>
      </c>
      <c r="C43" s="244">
        <v>0.46399999999999997</v>
      </c>
      <c r="D43" s="481">
        <f t="shared" si="0"/>
        <v>70</v>
      </c>
      <c r="E43" s="271">
        <v>5544</v>
      </c>
      <c r="F43" s="214">
        <v>2128</v>
      </c>
      <c r="G43" s="191">
        <v>0.32200000000000001</v>
      </c>
      <c r="H43" s="482">
        <f t="shared" si="1"/>
        <v>37</v>
      </c>
      <c r="I43" s="271">
        <v>13084</v>
      </c>
      <c r="J43" s="214">
        <f t="shared" si="2"/>
        <v>4699</v>
      </c>
      <c r="K43" s="191">
        <f t="shared" si="3"/>
        <v>0.25225467038866223</v>
      </c>
      <c r="L43" s="482">
        <f t="shared" si="4"/>
        <v>75</v>
      </c>
      <c r="M43" s="157">
        <f t="shared" si="5"/>
        <v>18628</v>
      </c>
      <c r="N43" s="49"/>
      <c r="S43" s="105"/>
    </row>
    <row r="44" spans="1:19">
      <c r="A44" s="155" t="s">
        <v>244</v>
      </c>
      <c r="B44" s="270">
        <v>899</v>
      </c>
      <c r="C44" s="244">
        <v>0.36499999999999999</v>
      </c>
      <c r="D44" s="481">
        <f t="shared" si="0"/>
        <v>9</v>
      </c>
      <c r="E44" s="271">
        <v>2463</v>
      </c>
      <c r="F44" s="214">
        <v>1367</v>
      </c>
      <c r="G44" s="191">
        <v>0.33</v>
      </c>
      <c r="H44" s="482">
        <f t="shared" si="1"/>
        <v>41</v>
      </c>
      <c r="I44" s="271">
        <v>8272</v>
      </c>
      <c r="J44" s="214">
        <f t="shared" si="2"/>
        <v>2266</v>
      </c>
      <c r="K44" s="191">
        <f t="shared" si="3"/>
        <v>0.21108523521192363</v>
      </c>
      <c r="L44" s="482">
        <f t="shared" si="4"/>
        <v>28</v>
      </c>
      <c r="M44" s="157">
        <f t="shared" si="5"/>
        <v>10735</v>
      </c>
      <c r="N44" s="49"/>
      <c r="S44" s="105"/>
    </row>
    <row r="45" spans="1:19">
      <c r="A45" s="155" t="s">
        <v>245</v>
      </c>
      <c r="B45" s="270">
        <v>884</v>
      </c>
      <c r="C45" s="244">
        <v>0.53100000000000003</v>
      </c>
      <c r="D45" s="481">
        <f t="shared" si="0"/>
        <v>87</v>
      </c>
      <c r="E45" s="271">
        <v>1665</v>
      </c>
      <c r="F45" s="214">
        <v>1283</v>
      </c>
      <c r="G45" s="191">
        <v>0.40600000000000003</v>
      </c>
      <c r="H45" s="482">
        <f t="shared" si="1"/>
        <v>84</v>
      </c>
      <c r="I45" s="271">
        <v>7152</v>
      </c>
      <c r="J45" s="214">
        <f t="shared" si="2"/>
        <v>2167</v>
      </c>
      <c r="K45" s="191">
        <f t="shared" si="3"/>
        <v>0.24577520698650335</v>
      </c>
      <c r="L45" s="482">
        <f t="shared" si="4"/>
        <v>64</v>
      </c>
      <c r="M45" s="157">
        <f t="shared" si="5"/>
        <v>8817</v>
      </c>
      <c r="N45" s="49"/>
      <c r="S45" s="105"/>
    </row>
    <row r="46" spans="1:19">
      <c r="A46" s="155" t="s">
        <v>246</v>
      </c>
      <c r="B46" s="270">
        <v>1907</v>
      </c>
      <c r="C46" s="244">
        <v>0.371</v>
      </c>
      <c r="D46" s="481">
        <f t="shared" si="0"/>
        <v>11</v>
      </c>
      <c r="E46" s="271">
        <v>5135</v>
      </c>
      <c r="F46" s="214">
        <v>3447</v>
      </c>
      <c r="G46" s="191">
        <v>0.33199999999999996</v>
      </c>
      <c r="H46" s="482">
        <f t="shared" si="1"/>
        <v>42</v>
      </c>
      <c r="I46" s="271">
        <v>20779</v>
      </c>
      <c r="J46" s="214">
        <f t="shared" si="2"/>
        <v>5354</v>
      </c>
      <c r="K46" s="191">
        <f t="shared" si="3"/>
        <v>0.20660646754649997</v>
      </c>
      <c r="L46" s="482">
        <f t="shared" si="4"/>
        <v>20</v>
      </c>
      <c r="M46" s="157">
        <f t="shared" si="5"/>
        <v>25914</v>
      </c>
      <c r="N46" s="49"/>
      <c r="S46" s="105"/>
    </row>
    <row r="47" spans="1:19">
      <c r="A47" s="155" t="s">
        <v>247</v>
      </c>
      <c r="B47" s="270">
        <v>237</v>
      </c>
      <c r="C47" s="244">
        <v>0.43</v>
      </c>
      <c r="D47" s="481">
        <f t="shared" si="0"/>
        <v>45</v>
      </c>
      <c r="E47" s="215">
        <v>551</v>
      </c>
      <c r="F47" s="214">
        <v>696</v>
      </c>
      <c r="G47" s="191">
        <v>0.37</v>
      </c>
      <c r="H47" s="482">
        <f t="shared" si="1"/>
        <v>70</v>
      </c>
      <c r="I47" s="271">
        <v>4092</v>
      </c>
      <c r="J47" s="214">
        <f t="shared" si="2"/>
        <v>933</v>
      </c>
      <c r="K47" s="191">
        <f t="shared" si="3"/>
        <v>0.2009476631488262</v>
      </c>
      <c r="L47" s="482">
        <f t="shared" si="4"/>
        <v>15</v>
      </c>
      <c r="M47" s="157">
        <f t="shared" si="5"/>
        <v>4643</v>
      </c>
      <c r="N47" s="49"/>
      <c r="S47" s="105"/>
    </row>
    <row r="48" spans="1:19">
      <c r="A48" s="155" t="s">
        <v>248</v>
      </c>
      <c r="B48" s="270">
        <v>3593</v>
      </c>
      <c r="C48" s="244">
        <v>0.49299999999999999</v>
      </c>
      <c r="D48" s="481">
        <f t="shared" si="0"/>
        <v>81</v>
      </c>
      <c r="E48" s="271">
        <v>7284</v>
      </c>
      <c r="F48" s="214">
        <v>2365</v>
      </c>
      <c r="G48" s="191">
        <v>0.27500000000000002</v>
      </c>
      <c r="H48" s="482">
        <f t="shared" si="1"/>
        <v>6</v>
      </c>
      <c r="I48" s="271">
        <v>16695</v>
      </c>
      <c r="J48" s="214">
        <f t="shared" si="2"/>
        <v>5958</v>
      </c>
      <c r="K48" s="191">
        <f t="shared" si="3"/>
        <v>0.24846740898286002</v>
      </c>
      <c r="L48" s="482">
        <f t="shared" si="4"/>
        <v>68</v>
      </c>
      <c r="M48" s="157">
        <f t="shared" si="5"/>
        <v>23979</v>
      </c>
      <c r="N48" s="49"/>
      <c r="S48" s="105"/>
    </row>
    <row r="49" spans="1:19">
      <c r="A49" s="155" t="s">
        <v>249</v>
      </c>
      <c r="B49" s="270">
        <v>22379</v>
      </c>
      <c r="C49" s="244">
        <v>0.45100000000000001</v>
      </c>
      <c r="D49" s="481">
        <f t="shared" si="0"/>
        <v>62</v>
      </c>
      <c r="E49" s="271">
        <v>49626</v>
      </c>
      <c r="F49" s="214">
        <v>15936</v>
      </c>
      <c r="G49" s="191">
        <v>0.30800000000000005</v>
      </c>
      <c r="H49" s="482">
        <f t="shared" si="1"/>
        <v>29</v>
      </c>
      <c r="I49" s="271">
        <v>95533</v>
      </c>
      <c r="J49" s="214">
        <f t="shared" si="2"/>
        <v>38315</v>
      </c>
      <c r="K49" s="191">
        <f t="shared" si="3"/>
        <v>0.26395194235286823</v>
      </c>
      <c r="L49" s="482">
        <f t="shared" si="4"/>
        <v>78</v>
      </c>
      <c r="M49" s="157">
        <f t="shared" si="5"/>
        <v>145159</v>
      </c>
      <c r="N49" s="49"/>
      <c r="S49" s="105"/>
    </row>
    <row r="50" spans="1:19">
      <c r="A50" s="155" t="s">
        <v>250</v>
      </c>
      <c r="B50" s="270">
        <v>250</v>
      </c>
      <c r="C50" s="244">
        <v>0.51800000000000002</v>
      </c>
      <c r="D50" s="481">
        <f t="shared" si="0"/>
        <v>85</v>
      </c>
      <c r="E50" s="215">
        <v>482</v>
      </c>
      <c r="F50" s="214">
        <v>383</v>
      </c>
      <c r="G50" s="191">
        <v>0.48099999999999998</v>
      </c>
      <c r="H50" s="482">
        <f t="shared" si="1"/>
        <v>93</v>
      </c>
      <c r="I50" s="271">
        <v>2168</v>
      </c>
      <c r="J50" s="214">
        <f t="shared" si="2"/>
        <v>633</v>
      </c>
      <c r="K50" s="191">
        <f t="shared" si="3"/>
        <v>0.23886792452830188</v>
      </c>
      <c r="L50" s="482">
        <f t="shared" si="4"/>
        <v>56</v>
      </c>
      <c r="M50" s="157">
        <f t="shared" si="5"/>
        <v>2650</v>
      </c>
      <c r="N50" s="49"/>
      <c r="S50" s="105"/>
    </row>
    <row r="51" spans="1:19">
      <c r="A51" s="155" t="s">
        <v>251</v>
      </c>
      <c r="B51" s="270">
        <v>1137</v>
      </c>
      <c r="C51" s="244">
        <v>0.53600000000000003</v>
      </c>
      <c r="D51" s="481">
        <f t="shared" si="0"/>
        <v>88</v>
      </c>
      <c r="E51" s="271">
        <v>2123</v>
      </c>
      <c r="F51" s="214">
        <v>1431</v>
      </c>
      <c r="G51" s="191">
        <v>0.45600000000000002</v>
      </c>
      <c r="H51" s="482">
        <f t="shared" si="1"/>
        <v>91</v>
      </c>
      <c r="I51" s="271">
        <v>6298</v>
      </c>
      <c r="J51" s="214">
        <f t="shared" si="2"/>
        <v>2568</v>
      </c>
      <c r="K51" s="191">
        <f t="shared" si="3"/>
        <v>0.30495190594941218</v>
      </c>
      <c r="L51" s="482">
        <f t="shared" si="4"/>
        <v>90</v>
      </c>
      <c r="M51" s="157">
        <f t="shared" si="5"/>
        <v>8421</v>
      </c>
      <c r="N51" s="49"/>
      <c r="S51" s="105"/>
    </row>
    <row r="52" spans="1:19">
      <c r="A52" s="155" t="s">
        <v>252</v>
      </c>
      <c r="B52" s="270">
        <v>835</v>
      </c>
      <c r="C52" s="244">
        <v>0.38600000000000001</v>
      </c>
      <c r="D52" s="481">
        <f t="shared" si="0"/>
        <v>17</v>
      </c>
      <c r="E52" s="271">
        <v>2163</v>
      </c>
      <c r="F52" s="214">
        <v>1483</v>
      </c>
      <c r="G52" s="191">
        <v>0.38200000000000001</v>
      </c>
      <c r="H52" s="482">
        <f t="shared" si="1"/>
        <v>75</v>
      </c>
      <c r="I52" s="271">
        <v>8100</v>
      </c>
      <c r="J52" s="214">
        <f t="shared" si="2"/>
        <v>2318</v>
      </c>
      <c r="K52" s="191">
        <f t="shared" si="3"/>
        <v>0.22585988502387216</v>
      </c>
      <c r="L52" s="482">
        <f t="shared" si="4"/>
        <v>47</v>
      </c>
      <c r="M52" s="157">
        <f t="shared" si="5"/>
        <v>10263</v>
      </c>
      <c r="N52" s="49"/>
      <c r="S52" s="105"/>
    </row>
    <row r="53" spans="1:19">
      <c r="A53" s="155" t="s">
        <v>253</v>
      </c>
      <c r="B53" s="270">
        <v>1697</v>
      </c>
      <c r="C53" s="244">
        <v>0.41599999999999998</v>
      </c>
      <c r="D53" s="481">
        <f t="shared" si="0"/>
        <v>35</v>
      </c>
      <c r="E53" s="271">
        <v>4079</v>
      </c>
      <c r="F53" s="214">
        <v>2761</v>
      </c>
      <c r="G53" s="191">
        <v>0.317</v>
      </c>
      <c r="H53" s="482">
        <f t="shared" si="1"/>
        <v>32</v>
      </c>
      <c r="I53" s="271">
        <v>17479</v>
      </c>
      <c r="J53" s="214">
        <f t="shared" si="2"/>
        <v>4458</v>
      </c>
      <c r="K53" s="191">
        <f t="shared" si="3"/>
        <v>0.20679098246590594</v>
      </c>
      <c r="L53" s="482">
        <f t="shared" si="4"/>
        <v>21</v>
      </c>
      <c r="M53" s="157">
        <f t="shared" si="5"/>
        <v>21558</v>
      </c>
      <c r="N53" s="49"/>
      <c r="S53" s="105"/>
    </row>
    <row r="54" spans="1:19">
      <c r="A54" s="155" t="s">
        <v>254</v>
      </c>
      <c r="B54" s="270">
        <v>1336</v>
      </c>
      <c r="C54" s="244">
        <v>0.50700000000000001</v>
      </c>
      <c r="D54" s="481">
        <f t="shared" si="0"/>
        <v>83</v>
      </c>
      <c r="E54" s="271">
        <v>2637</v>
      </c>
      <c r="F54" s="214">
        <v>960</v>
      </c>
      <c r="G54" s="191">
        <v>0.45699999999999996</v>
      </c>
      <c r="H54" s="482">
        <f t="shared" si="1"/>
        <v>92</v>
      </c>
      <c r="I54" s="271">
        <v>4165</v>
      </c>
      <c r="J54" s="214">
        <f t="shared" si="2"/>
        <v>2296</v>
      </c>
      <c r="K54" s="191">
        <f t="shared" si="3"/>
        <v>0.33754778006468683</v>
      </c>
      <c r="L54" s="482">
        <f t="shared" si="4"/>
        <v>93</v>
      </c>
      <c r="M54" s="157">
        <f t="shared" si="5"/>
        <v>6802</v>
      </c>
      <c r="N54" s="49"/>
      <c r="S54" s="105"/>
    </row>
    <row r="55" spans="1:19">
      <c r="A55" s="155" t="s">
        <v>255</v>
      </c>
      <c r="B55" s="270">
        <v>982</v>
      </c>
      <c r="C55" s="244">
        <v>0.44</v>
      </c>
      <c r="D55" s="481">
        <f t="shared" si="0"/>
        <v>53</v>
      </c>
      <c r="E55" s="271">
        <v>2234</v>
      </c>
      <c r="F55" s="214">
        <v>1239</v>
      </c>
      <c r="G55" s="191">
        <v>0.35</v>
      </c>
      <c r="H55" s="482">
        <f t="shared" si="1"/>
        <v>56</v>
      </c>
      <c r="I55" s="271">
        <v>7602</v>
      </c>
      <c r="J55" s="214">
        <f t="shared" si="2"/>
        <v>2221</v>
      </c>
      <c r="K55" s="191">
        <f t="shared" si="3"/>
        <v>0.2258031720211468</v>
      </c>
      <c r="L55" s="482">
        <f t="shared" si="4"/>
        <v>46</v>
      </c>
      <c r="M55" s="157">
        <f t="shared" si="5"/>
        <v>9836</v>
      </c>
      <c r="N55" s="49"/>
      <c r="S55" s="105"/>
    </row>
    <row r="56" spans="1:19">
      <c r="A56" s="155" t="s">
        <v>256</v>
      </c>
      <c r="B56" s="270">
        <v>1088</v>
      </c>
      <c r="C56" s="244">
        <v>0.41299999999999998</v>
      </c>
      <c r="D56" s="481">
        <f t="shared" si="0"/>
        <v>33</v>
      </c>
      <c r="E56" s="271">
        <v>2640</v>
      </c>
      <c r="F56" s="214">
        <v>1670</v>
      </c>
      <c r="G56" s="191">
        <v>0.36399999999999999</v>
      </c>
      <c r="H56" s="482">
        <f t="shared" si="1"/>
        <v>66</v>
      </c>
      <c r="I56" s="271">
        <v>9828</v>
      </c>
      <c r="J56" s="214">
        <f t="shared" si="2"/>
        <v>2758</v>
      </c>
      <c r="K56" s="191">
        <f t="shared" si="3"/>
        <v>0.22120628809752968</v>
      </c>
      <c r="L56" s="482">
        <f t="shared" si="4"/>
        <v>41</v>
      </c>
      <c r="M56" s="157">
        <f t="shared" si="5"/>
        <v>12468</v>
      </c>
      <c r="N56" s="49"/>
      <c r="S56" s="105"/>
    </row>
    <row r="57" spans="1:19">
      <c r="A57" s="155" t="s">
        <v>257</v>
      </c>
      <c r="B57" s="270">
        <v>660</v>
      </c>
      <c r="C57" s="244">
        <v>0.41</v>
      </c>
      <c r="D57" s="481">
        <f t="shared" si="0"/>
        <v>32</v>
      </c>
      <c r="E57" s="271">
        <v>1607</v>
      </c>
      <c r="F57" s="214">
        <v>1225</v>
      </c>
      <c r="G57" s="191">
        <v>0.35299999999999998</v>
      </c>
      <c r="H57" s="482">
        <f t="shared" si="1"/>
        <v>58</v>
      </c>
      <c r="I57" s="271">
        <v>6927</v>
      </c>
      <c r="J57" s="214">
        <f t="shared" si="2"/>
        <v>1885</v>
      </c>
      <c r="K57" s="191">
        <f t="shared" si="3"/>
        <v>0.22088118115772204</v>
      </c>
      <c r="L57" s="482">
        <f t="shared" si="4"/>
        <v>40</v>
      </c>
      <c r="M57" s="157">
        <f t="shared" si="5"/>
        <v>8534</v>
      </c>
      <c r="N57" s="49"/>
      <c r="S57" s="105"/>
    </row>
    <row r="58" spans="1:19">
      <c r="A58" s="155" t="s">
        <v>258</v>
      </c>
      <c r="B58" s="270">
        <v>188</v>
      </c>
      <c r="C58" s="244">
        <v>0.41400000000000003</v>
      </c>
      <c r="D58" s="481">
        <f t="shared" si="0"/>
        <v>34</v>
      </c>
      <c r="E58" s="215">
        <v>454</v>
      </c>
      <c r="F58" s="214">
        <v>448</v>
      </c>
      <c r="G58" s="191">
        <v>0.41699999999999993</v>
      </c>
      <c r="H58" s="482">
        <f t="shared" si="1"/>
        <v>87</v>
      </c>
      <c r="I58" s="271">
        <v>2345</v>
      </c>
      <c r="J58" s="214">
        <f t="shared" si="2"/>
        <v>636</v>
      </c>
      <c r="K58" s="191">
        <f t="shared" si="3"/>
        <v>0.22722400857449088</v>
      </c>
      <c r="L58" s="482">
        <f t="shared" si="4"/>
        <v>49</v>
      </c>
      <c r="M58" s="157">
        <f t="shared" si="5"/>
        <v>2799</v>
      </c>
      <c r="N58" s="49"/>
      <c r="S58" s="105"/>
    </row>
    <row r="59" spans="1:19">
      <c r="A59" s="155" t="s">
        <v>259</v>
      </c>
      <c r="B59" s="270">
        <v>478</v>
      </c>
      <c r="C59" s="244">
        <v>0.40700000000000003</v>
      </c>
      <c r="D59" s="481">
        <f t="shared" si="0"/>
        <v>30</v>
      </c>
      <c r="E59" s="271">
        <v>1174</v>
      </c>
      <c r="F59" s="214">
        <v>953</v>
      </c>
      <c r="G59" s="191">
        <v>0.376</v>
      </c>
      <c r="H59" s="482">
        <f t="shared" si="1"/>
        <v>72</v>
      </c>
      <c r="I59" s="271">
        <v>5283</v>
      </c>
      <c r="J59" s="214">
        <f t="shared" si="2"/>
        <v>1431</v>
      </c>
      <c r="K59" s="191">
        <f t="shared" si="3"/>
        <v>0.22161994734396778</v>
      </c>
      <c r="L59" s="482">
        <f t="shared" si="4"/>
        <v>42</v>
      </c>
      <c r="M59" s="157">
        <f t="shared" si="5"/>
        <v>6457</v>
      </c>
      <c r="N59" s="49"/>
      <c r="S59" s="105"/>
    </row>
    <row r="60" spans="1:19">
      <c r="A60" s="155" t="s">
        <v>260</v>
      </c>
      <c r="B60" s="270">
        <v>259</v>
      </c>
      <c r="C60" s="244">
        <v>0.47099999999999997</v>
      </c>
      <c r="D60" s="481">
        <f t="shared" si="0"/>
        <v>71</v>
      </c>
      <c r="E60" s="215">
        <v>550</v>
      </c>
      <c r="F60" s="214">
        <v>520</v>
      </c>
      <c r="G60" s="191">
        <v>0.32600000000000001</v>
      </c>
      <c r="H60" s="482">
        <f t="shared" si="1"/>
        <v>39</v>
      </c>
      <c r="I60" s="271">
        <v>3700</v>
      </c>
      <c r="J60" s="214">
        <f t="shared" si="2"/>
        <v>779</v>
      </c>
      <c r="K60" s="191">
        <f t="shared" si="3"/>
        <v>0.18329411764705883</v>
      </c>
      <c r="L60" s="482">
        <f t="shared" si="4"/>
        <v>6</v>
      </c>
      <c r="M60" s="157">
        <f t="shared" si="5"/>
        <v>4250</v>
      </c>
      <c r="N60" s="49"/>
      <c r="S60" s="105"/>
    </row>
    <row r="61" spans="1:19">
      <c r="A61" s="155" t="s">
        <v>261</v>
      </c>
      <c r="B61" s="270">
        <v>2029</v>
      </c>
      <c r="C61" s="244">
        <v>0.42000000000000004</v>
      </c>
      <c r="D61" s="481">
        <f t="shared" si="0"/>
        <v>38</v>
      </c>
      <c r="E61" s="271">
        <v>4832</v>
      </c>
      <c r="F61" s="214">
        <v>2180</v>
      </c>
      <c r="G61" s="191">
        <v>0.27500000000000002</v>
      </c>
      <c r="H61" s="482">
        <f t="shared" si="1"/>
        <v>6</v>
      </c>
      <c r="I61" s="271">
        <v>15477</v>
      </c>
      <c r="J61" s="214">
        <f t="shared" si="2"/>
        <v>4209</v>
      </c>
      <c r="K61" s="191">
        <f t="shared" si="3"/>
        <v>0.20724801812004531</v>
      </c>
      <c r="L61" s="482">
        <f t="shared" si="4"/>
        <v>24</v>
      </c>
      <c r="M61" s="157">
        <f t="shared" si="5"/>
        <v>20309</v>
      </c>
      <c r="N61" s="49"/>
      <c r="S61" s="105"/>
    </row>
    <row r="62" spans="1:19">
      <c r="A62" s="155" t="s">
        <v>262</v>
      </c>
      <c r="B62" s="270">
        <v>519</v>
      </c>
      <c r="C62" s="244">
        <v>0.44900000000000001</v>
      </c>
      <c r="D62" s="481">
        <f t="shared" si="0"/>
        <v>57</v>
      </c>
      <c r="E62" s="271">
        <v>1157</v>
      </c>
      <c r="F62" s="214">
        <v>675</v>
      </c>
      <c r="G62" s="191">
        <v>0.28200000000000003</v>
      </c>
      <c r="H62" s="482">
        <f t="shared" si="1"/>
        <v>11</v>
      </c>
      <c r="I62" s="271">
        <v>5169</v>
      </c>
      <c r="J62" s="214">
        <f t="shared" si="2"/>
        <v>1194</v>
      </c>
      <c r="K62" s="191">
        <f t="shared" si="3"/>
        <v>0.18874486247233638</v>
      </c>
      <c r="L62" s="482">
        <f t="shared" si="4"/>
        <v>7</v>
      </c>
      <c r="M62" s="157">
        <f t="shared" si="5"/>
        <v>6326</v>
      </c>
      <c r="N62" s="49"/>
      <c r="S62" s="105"/>
    </row>
    <row r="63" spans="1:19">
      <c r="A63" s="155" t="s">
        <v>263</v>
      </c>
      <c r="B63" s="270">
        <v>30328</v>
      </c>
      <c r="C63" s="244">
        <v>0.48</v>
      </c>
      <c r="D63" s="481">
        <f t="shared" si="0"/>
        <v>74</v>
      </c>
      <c r="E63" s="271">
        <v>63145</v>
      </c>
      <c r="F63" s="214">
        <v>19922</v>
      </c>
      <c r="G63" s="191">
        <v>0.28599999999999998</v>
      </c>
      <c r="H63" s="482">
        <f t="shared" si="1"/>
        <v>13</v>
      </c>
      <c r="I63" s="271">
        <v>125714</v>
      </c>
      <c r="J63" s="214">
        <f t="shared" si="2"/>
        <v>50250</v>
      </c>
      <c r="K63" s="191">
        <f t="shared" si="3"/>
        <v>0.26607151366892762</v>
      </c>
      <c r="L63" s="482">
        <f t="shared" si="4"/>
        <v>80</v>
      </c>
      <c r="M63" s="157">
        <f t="shared" si="5"/>
        <v>188859</v>
      </c>
      <c r="N63" s="49"/>
      <c r="S63" s="105"/>
    </row>
    <row r="64" spans="1:19">
      <c r="A64" s="155" t="s">
        <v>264</v>
      </c>
      <c r="B64" s="270">
        <v>308</v>
      </c>
      <c r="C64" s="244">
        <v>0.374</v>
      </c>
      <c r="D64" s="481">
        <f t="shared" si="0"/>
        <v>13</v>
      </c>
      <c r="E64" s="215">
        <v>825</v>
      </c>
      <c r="F64" s="214">
        <v>120</v>
      </c>
      <c r="G64" s="191">
        <v>0.29499999999999998</v>
      </c>
      <c r="H64" s="482">
        <f t="shared" si="1"/>
        <v>17</v>
      </c>
      <c r="I64" s="271">
        <v>906</v>
      </c>
      <c r="J64" s="214">
        <f t="shared" si="2"/>
        <v>428</v>
      </c>
      <c r="K64" s="191">
        <f t="shared" si="3"/>
        <v>0.24725592143269787</v>
      </c>
      <c r="L64" s="482">
        <f t="shared" si="4"/>
        <v>67</v>
      </c>
      <c r="M64" s="157">
        <f t="shared" si="5"/>
        <v>1731</v>
      </c>
      <c r="N64" s="49"/>
      <c r="S64" s="105"/>
    </row>
    <row r="65" spans="1:19">
      <c r="A65" s="155" t="s">
        <v>265</v>
      </c>
      <c r="B65" s="270">
        <v>1319</v>
      </c>
      <c r="C65" s="244">
        <v>0.44999999999999996</v>
      </c>
      <c r="D65" s="481">
        <f t="shared" si="0"/>
        <v>60</v>
      </c>
      <c r="E65" s="271">
        <v>2932</v>
      </c>
      <c r="F65" s="214">
        <v>1140</v>
      </c>
      <c r="G65" s="191">
        <v>0.41400000000000003</v>
      </c>
      <c r="H65" s="482">
        <f t="shared" si="1"/>
        <v>85</v>
      </c>
      <c r="I65" s="271">
        <v>5604</v>
      </c>
      <c r="J65" s="214">
        <f t="shared" si="2"/>
        <v>2459</v>
      </c>
      <c r="K65" s="191">
        <f t="shared" si="3"/>
        <v>0.28807403936269915</v>
      </c>
      <c r="L65" s="482">
        <f t="shared" si="4"/>
        <v>86</v>
      </c>
      <c r="M65" s="157">
        <f t="shared" si="5"/>
        <v>8536</v>
      </c>
      <c r="N65" s="49"/>
      <c r="S65" s="105"/>
    </row>
    <row r="66" spans="1:19">
      <c r="A66" s="155" t="s">
        <v>266</v>
      </c>
      <c r="B66" s="270">
        <v>1424</v>
      </c>
      <c r="C66" s="244">
        <v>0.44800000000000001</v>
      </c>
      <c r="D66" s="481">
        <f t="shared" si="0"/>
        <v>56</v>
      </c>
      <c r="E66" s="271">
        <v>3176</v>
      </c>
      <c r="F66" s="214">
        <v>2344</v>
      </c>
      <c r="G66" s="191">
        <v>0.38600000000000001</v>
      </c>
      <c r="H66" s="482">
        <f t="shared" si="1"/>
        <v>79</v>
      </c>
      <c r="I66" s="271">
        <v>12168</v>
      </c>
      <c r="J66" s="214">
        <f t="shared" si="2"/>
        <v>3768</v>
      </c>
      <c r="K66" s="191">
        <f t="shared" si="3"/>
        <v>0.24556830031282587</v>
      </c>
      <c r="L66" s="482">
        <f t="shared" si="4"/>
        <v>63</v>
      </c>
      <c r="M66" s="157">
        <f t="shared" si="5"/>
        <v>15344</v>
      </c>
      <c r="N66" s="49"/>
      <c r="S66" s="105"/>
    </row>
    <row r="67" spans="1:19">
      <c r="A67" s="155" t="s">
        <v>267</v>
      </c>
      <c r="B67" s="270">
        <v>522</v>
      </c>
      <c r="C67" s="244">
        <v>0.56099999999999994</v>
      </c>
      <c r="D67" s="481">
        <f t="shared" si="0"/>
        <v>95</v>
      </c>
      <c r="E67" s="215">
        <v>931</v>
      </c>
      <c r="F67" s="214">
        <v>696</v>
      </c>
      <c r="G67" s="191">
        <v>0.35899999999999999</v>
      </c>
      <c r="H67" s="482">
        <f t="shared" si="1"/>
        <v>59</v>
      </c>
      <c r="I67" s="271">
        <v>3945</v>
      </c>
      <c r="J67" s="214">
        <f t="shared" si="2"/>
        <v>1218</v>
      </c>
      <c r="K67" s="191">
        <f t="shared" si="3"/>
        <v>0.2497949138638228</v>
      </c>
      <c r="L67" s="482">
        <f t="shared" si="4"/>
        <v>71</v>
      </c>
      <c r="M67" s="157">
        <f t="shared" si="5"/>
        <v>4876</v>
      </c>
      <c r="N67" s="49"/>
      <c r="S67" s="105"/>
    </row>
    <row r="68" spans="1:19">
      <c r="A68" s="155" t="s">
        <v>268</v>
      </c>
      <c r="B68" s="270">
        <v>1438</v>
      </c>
      <c r="C68" s="244">
        <v>0.51100000000000001</v>
      </c>
      <c r="D68" s="481">
        <f t="shared" si="0"/>
        <v>84</v>
      </c>
      <c r="E68" s="271">
        <v>2815</v>
      </c>
      <c r="F68" s="214">
        <v>1470</v>
      </c>
      <c r="G68" s="191">
        <v>0.27499999999999997</v>
      </c>
      <c r="H68" s="482">
        <f t="shared" si="1"/>
        <v>5</v>
      </c>
      <c r="I68" s="271">
        <v>10587</v>
      </c>
      <c r="J68" s="214">
        <f t="shared" si="2"/>
        <v>2908</v>
      </c>
      <c r="K68" s="191">
        <f t="shared" si="3"/>
        <v>0.21698253991941502</v>
      </c>
      <c r="L68" s="482">
        <f t="shared" si="4"/>
        <v>34</v>
      </c>
      <c r="M68" s="157">
        <f t="shared" si="5"/>
        <v>13402</v>
      </c>
      <c r="N68" s="49"/>
      <c r="S68" s="105"/>
    </row>
    <row r="69" spans="1:19">
      <c r="A69" s="155" t="s">
        <v>269</v>
      </c>
      <c r="B69" s="270">
        <v>1356</v>
      </c>
      <c r="C69" s="244">
        <v>0.38900000000000001</v>
      </c>
      <c r="D69" s="481">
        <f t="shared" si="0"/>
        <v>19</v>
      </c>
      <c r="E69" s="271">
        <v>3486</v>
      </c>
      <c r="F69" s="214">
        <v>2878</v>
      </c>
      <c r="G69" s="191">
        <v>0.307</v>
      </c>
      <c r="H69" s="482">
        <f t="shared" si="1"/>
        <v>27</v>
      </c>
      <c r="I69" s="271">
        <v>18262</v>
      </c>
      <c r="J69" s="214">
        <f t="shared" si="2"/>
        <v>4234</v>
      </c>
      <c r="K69" s="191">
        <f t="shared" si="3"/>
        <v>0.19468456869597203</v>
      </c>
      <c r="L69" s="482">
        <f t="shared" si="4"/>
        <v>11</v>
      </c>
      <c r="M69" s="157">
        <f t="shared" si="5"/>
        <v>21748</v>
      </c>
      <c r="N69" s="49"/>
      <c r="S69" s="105"/>
    </row>
    <row r="70" spans="1:19">
      <c r="A70" s="155" t="s">
        <v>270</v>
      </c>
      <c r="B70" s="270">
        <v>2121</v>
      </c>
      <c r="C70" s="244">
        <v>0.434</v>
      </c>
      <c r="D70" s="481">
        <f t="shared" si="0"/>
        <v>50</v>
      </c>
      <c r="E70" s="271">
        <v>4890</v>
      </c>
      <c r="F70" s="214">
        <v>2096</v>
      </c>
      <c r="G70" s="191">
        <v>0.26200000000000001</v>
      </c>
      <c r="H70" s="482">
        <f t="shared" si="1"/>
        <v>3</v>
      </c>
      <c r="I70" s="271">
        <v>15585</v>
      </c>
      <c r="J70" s="214">
        <f t="shared" si="2"/>
        <v>4217</v>
      </c>
      <c r="K70" s="191">
        <f t="shared" si="3"/>
        <v>0.20595848595848595</v>
      </c>
      <c r="L70" s="482">
        <f t="shared" si="4"/>
        <v>19</v>
      </c>
      <c r="M70" s="157">
        <f t="shared" si="5"/>
        <v>20475</v>
      </c>
      <c r="N70" s="49"/>
      <c r="S70" s="105"/>
    </row>
    <row r="71" spans="1:19">
      <c r="A71" s="155" t="s">
        <v>271</v>
      </c>
      <c r="B71" s="270">
        <v>638</v>
      </c>
      <c r="C71" s="244">
        <v>0.38300000000000001</v>
      </c>
      <c r="D71" s="481">
        <f t="shared" si="0"/>
        <v>15</v>
      </c>
      <c r="E71" s="271">
        <v>1666</v>
      </c>
      <c r="F71" s="214">
        <v>1201</v>
      </c>
      <c r="G71" s="191">
        <v>0.33999999999999997</v>
      </c>
      <c r="H71" s="482">
        <f t="shared" si="1"/>
        <v>48</v>
      </c>
      <c r="I71" s="271">
        <v>7526</v>
      </c>
      <c r="J71" s="214">
        <f t="shared" si="2"/>
        <v>1839</v>
      </c>
      <c r="K71" s="191">
        <f t="shared" si="3"/>
        <v>0.20006527415143602</v>
      </c>
      <c r="L71" s="482">
        <f t="shared" si="4"/>
        <v>14</v>
      </c>
      <c r="M71" s="157">
        <f t="shared" si="5"/>
        <v>9192</v>
      </c>
      <c r="N71" s="49"/>
      <c r="S71" s="105"/>
    </row>
    <row r="72" spans="1:19">
      <c r="A72" s="155" t="s">
        <v>272</v>
      </c>
      <c r="B72" s="270">
        <v>1066</v>
      </c>
      <c r="C72" s="244">
        <v>0.45999999999999996</v>
      </c>
      <c r="D72" s="481">
        <f t="shared" si="0"/>
        <v>68</v>
      </c>
      <c r="E72" s="271">
        <v>2319</v>
      </c>
      <c r="F72" s="214">
        <v>1130</v>
      </c>
      <c r="G72" s="191">
        <v>0.34500000000000003</v>
      </c>
      <c r="H72" s="482">
        <f t="shared" si="1"/>
        <v>50</v>
      </c>
      <c r="I72" s="271">
        <v>6425</v>
      </c>
      <c r="J72" s="214">
        <f t="shared" si="2"/>
        <v>2196</v>
      </c>
      <c r="K72" s="191">
        <f t="shared" si="3"/>
        <v>0.25114364135407136</v>
      </c>
      <c r="L72" s="482">
        <f t="shared" si="4"/>
        <v>74</v>
      </c>
      <c r="M72" s="157">
        <f t="shared" si="5"/>
        <v>8744</v>
      </c>
      <c r="N72" s="49"/>
      <c r="S72" s="105"/>
    </row>
    <row r="73" spans="1:19">
      <c r="A73" s="155" t="s">
        <v>273</v>
      </c>
      <c r="B73" s="270">
        <v>7627</v>
      </c>
      <c r="C73" s="244">
        <v>0.55800000000000005</v>
      </c>
      <c r="D73" s="481">
        <f t="shared" si="0"/>
        <v>94</v>
      </c>
      <c r="E73" s="271">
        <v>13667</v>
      </c>
      <c r="F73" s="214">
        <v>4495</v>
      </c>
      <c r="G73" s="191">
        <v>0.35000000000000003</v>
      </c>
      <c r="H73" s="482">
        <f t="shared" si="1"/>
        <v>57</v>
      </c>
      <c r="I73" s="271">
        <v>24150</v>
      </c>
      <c r="J73" s="214">
        <f t="shared" si="2"/>
        <v>12122</v>
      </c>
      <c r="K73" s="191">
        <f t="shared" si="3"/>
        <v>0.32054367083586749</v>
      </c>
      <c r="L73" s="482">
        <f t="shared" si="4"/>
        <v>92</v>
      </c>
      <c r="M73" s="157">
        <f t="shared" si="5"/>
        <v>37817</v>
      </c>
      <c r="N73" s="49"/>
      <c r="S73" s="105"/>
    </row>
    <row r="74" spans="1:19">
      <c r="A74" s="155" t="s">
        <v>274</v>
      </c>
      <c r="B74" s="270">
        <v>785</v>
      </c>
      <c r="C74" s="244">
        <v>0.36899999999999999</v>
      </c>
      <c r="D74" s="481">
        <f t="shared" si="0"/>
        <v>10</v>
      </c>
      <c r="E74" s="271">
        <v>2124</v>
      </c>
      <c r="F74" s="214">
        <v>1475</v>
      </c>
      <c r="G74" s="191">
        <v>0.32899999999999996</v>
      </c>
      <c r="H74" s="482">
        <f t="shared" si="1"/>
        <v>40</v>
      </c>
      <c r="I74" s="271">
        <v>8965</v>
      </c>
      <c r="J74" s="214">
        <f t="shared" si="2"/>
        <v>2260</v>
      </c>
      <c r="K74" s="191">
        <f t="shared" si="3"/>
        <v>0.20380557309045</v>
      </c>
      <c r="L74" s="482">
        <f t="shared" si="4"/>
        <v>17</v>
      </c>
      <c r="M74" s="157">
        <f t="shared" si="5"/>
        <v>11089</v>
      </c>
      <c r="N74" s="49"/>
      <c r="S74" s="105"/>
    </row>
    <row r="75" spans="1:19">
      <c r="A75" s="155" t="s">
        <v>275</v>
      </c>
      <c r="B75" s="270">
        <v>1056</v>
      </c>
      <c r="C75" s="244">
        <v>0.39500000000000002</v>
      </c>
      <c r="D75" s="481">
        <f t="shared" si="0"/>
        <v>24</v>
      </c>
      <c r="E75" s="271">
        <v>2679</v>
      </c>
      <c r="F75" s="214">
        <v>1832</v>
      </c>
      <c r="G75" s="191">
        <v>0.34500000000000003</v>
      </c>
      <c r="H75" s="482">
        <f t="shared" si="1"/>
        <v>50</v>
      </c>
      <c r="I75" s="271">
        <v>9998</v>
      </c>
      <c r="J75" s="214">
        <f t="shared" si="2"/>
        <v>2888</v>
      </c>
      <c r="K75" s="191">
        <f t="shared" si="3"/>
        <v>0.22781415161315768</v>
      </c>
      <c r="L75" s="482">
        <f t="shared" si="4"/>
        <v>51</v>
      </c>
      <c r="M75" s="157">
        <f t="shared" si="5"/>
        <v>12677</v>
      </c>
      <c r="N75" s="49"/>
      <c r="S75" s="105"/>
    </row>
    <row r="76" spans="1:19">
      <c r="A76" s="155" t="s">
        <v>276</v>
      </c>
      <c r="B76" s="270">
        <v>4428</v>
      </c>
      <c r="C76" s="244">
        <v>0.43099999999999999</v>
      </c>
      <c r="D76" s="481">
        <f t="shared" si="0"/>
        <v>47</v>
      </c>
      <c r="E76" s="271">
        <v>10265</v>
      </c>
      <c r="F76" s="214">
        <v>5590</v>
      </c>
      <c r="G76" s="191">
        <v>0.36099999999999999</v>
      </c>
      <c r="H76" s="482">
        <f t="shared" si="1"/>
        <v>62</v>
      </c>
      <c r="I76" s="271">
        <v>28346</v>
      </c>
      <c r="J76" s="214">
        <f t="shared" si="2"/>
        <v>10018</v>
      </c>
      <c r="K76" s="191">
        <f t="shared" si="3"/>
        <v>0.25945973945248763</v>
      </c>
      <c r="L76" s="482">
        <f t="shared" si="4"/>
        <v>77</v>
      </c>
      <c r="M76" s="157">
        <f t="shared" si="5"/>
        <v>38611</v>
      </c>
      <c r="N76" s="49"/>
      <c r="S76" s="105"/>
    </row>
    <row r="77" spans="1:19">
      <c r="A77" s="155" t="s">
        <v>277</v>
      </c>
      <c r="B77" s="270">
        <v>456</v>
      </c>
      <c r="C77" s="244">
        <v>0.48599999999999999</v>
      </c>
      <c r="D77" s="481">
        <f t="shared" si="0"/>
        <v>77</v>
      </c>
      <c r="E77" s="215">
        <v>938</v>
      </c>
      <c r="F77" s="214">
        <v>575</v>
      </c>
      <c r="G77" s="191">
        <v>0.32400000000000001</v>
      </c>
      <c r="H77" s="482">
        <f t="shared" si="1"/>
        <v>38</v>
      </c>
      <c r="I77" s="271">
        <v>3864</v>
      </c>
      <c r="J77" s="214">
        <f t="shared" si="2"/>
        <v>1031</v>
      </c>
      <c r="K77" s="191">
        <f t="shared" si="3"/>
        <v>0.21470220741357768</v>
      </c>
      <c r="L77" s="482">
        <f t="shared" si="4"/>
        <v>33</v>
      </c>
      <c r="M77" s="157">
        <f t="shared" si="5"/>
        <v>4802</v>
      </c>
      <c r="N77" s="49"/>
      <c r="S77" s="105"/>
    </row>
    <row r="78" spans="1:19">
      <c r="A78" s="155" t="s">
        <v>278</v>
      </c>
      <c r="B78" s="270">
        <v>1861</v>
      </c>
      <c r="C78" s="244">
        <v>0.42799999999999999</v>
      </c>
      <c r="D78" s="481">
        <f t="shared" si="0"/>
        <v>44</v>
      </c>
      <c r="E78" s="271">
        <v>4346</v>
      </c>
      <c r="F78" s="214">
        <v>2443</v>
      </c>
      <c r="G78" s="191">
        <v>0.38100000000000001</v>
      </c>
      <c r="H78" s="482">
        <f t="shared" si="1"/>
        <v>73</v>
      </c>
      <c r="I78" s="271">
        <v>13604</v>
      </c>
      <c r="J78" s="214">
        <f t="shared" si="2"/>
        <v>4304</v>
      </c>
      <c r="K78" s="191">
        <f t="shared" si="3"/>
        <v>0.23977715877437325</v>
      </c>
      <c r="L78" s="482">
        <f t="shared" si="4"/>
        <v>57</v>
      </c>
      <c r="M78" s="157">
        <f t="shared" si="5"/>
        <v>17950</v>
      </c>
      <c r="N78" s="49"/>
      <c r="S78" s="105"/>
    </row>
    <row r="79" spans="1:19">
      <c r="A79" s="155" t="s">
        <v>279</v>
      </c>
      <c r="B79" s="270">
        <v>12978</v>
      </c>
      <c r="C79" s="244">
        <v>0.45999999999999996</v>
      </c>
      <c r="D79" s="481">
        <f t="shared" si="0"/>
        <v>68</v>
      </c>
      <c r="E79" s="271">
        <v>28234</v>
      </c>
      <c r="F79" s="214">
        <v>9674</v>
      </c>
      <c r="G79" s="191">
        <v>0.318</v>
      </c>
      <c r="H79" s="482">
        <f t="shared" si="1"/>
        <v>33</v>
      </c>
      <c r="I79" s="271">
        <v>49958</v>
      </c>
      <c r="J79" s="214">
        <f t="shared" si="2"/>
        <v>22652</v>
      </c>
      <c r="K79" s="191">
        <f t="shared" si="3"/>
        <v>0.28969715571925514</v>
      </c>
      <c r="L79" s="482">
        <f t="shared" si="4"/>
        <v>87</v>
      </c>
      <c r="M79" s="157">
        <f t="shared" si="5"/>
        <v>78192</v>
      </c>
      <c r="N79" s="49"/>
      <c r="S79" s="105"/>
    </row>
    <row r="80" spans="1:19">
      <c r="A80" s="155" t="s">
        <v>280</v>
      </c>
      <c r="B80" s="270">
        <v>138</v>
      </c>
      <c r="C80" s="244">
        <v>0.42499999999999999</v>
      </c>
      <c r="D80" s="481">
        <f t="shared" si="0"/>
        <v>41</v>
      </c>
      <c r="E80" s="215">
        <v>325</v>
      </c>
      <c r="F80" s="214">
        <v>570</v>
      </c>
      <c r="G80" s="191">
        <v>0.505</v>
      </c>
      <c r="H80" s="482">
        <f t="shared" si="1"/>
        <v>94</v>
      </c>
      <c r="I80" s="271">
        <v>2139</v>
      </c>
      <c r="J80" s="214">
        <f t="shared" si="2"/>
        <v>708</v>
      </c>
      <c r="K80" s="191">
        <f t="shared" si="3"/>
        <v>0.28733766233766234</v>
      </c>
      <c r="L80" s="482">
        <f t="shared" si="4"/>
        <v>85</v>
      </c>
      <c r="M80" s="157">
        <f t="shared" si="5"/>
        <v>2464</v>
      </c>
      <c r="N80" s="49"/>
      <c r="S80" s="105"/>
    </row>
    <row r="81" spans="1:19">
      <c r="A81" s="155" t="s">
        <v>281</v>
      </c>
      <c r="B81" s="270">
        <v>483</v>
      </c>
      <c r="C81" s="244">
        <v>0.48599999999999999</v>
      </c>
      <c r="D81" s="481">
        <f t="shared" si="0"/>
        <v>77</v>
      </c>
      <c r="E81" s="215">
        <v>994</v>
      </c>
      <c r="F81" s="214">
        <v>1058</v>
      </c>
      <c r="G81" s="191">
        <v>0.38200000000000001</v>
      </c>
      <c r="H81" s="482">
        <f t="shared" si="1"/>
        <v>75</v>
      </c>
      <c r="I81" s="271">
        <v>5760</v>
      </c>
      <c r="J81" s="214">
        <f t="shared" si="2"/>
        <v>1541</v>
      </c>
      <c r="K81" s="191">
        <f t="shared" si="3"/>
        <v>0.22816108972460764</v>
      </c>
      <c r="L81" s="482">
        <f t="shared" si="4"/>
        <v>53</v>
      </c>
      <c r="M81" s="157">
        <f t="shared" si="5"/>
        <v>6754</v>
      </c>
      <c r="N81" s="49"/>
      <c r="S81" s="105"/>
    </row>
    <row r="82" spans="1:19">
      <c r="A82" s="155" t="s">
        <v>282</v>
      </c>
      <c r="B82" s="270">
        <v>1385</v>
      </c>
      <c r="C82" s="244">
        <v>0.39</v>
      </c>
      <c r="D82" s="481">
        <f t="shared" ref="D82:D111" si="6">RANK(C82,$C$17:$C$111,1)</f>
        <v>21</v>
      </c>
      <c r="E82" s="271">
        <v>3552</v>
      </c>
      <c r="F82" s="214">
        <v>1171</v>
      </c>
      <c r="G82" s="191">
        <v>0.29100000000000004</v>
      </c>
      <c r="H82" s="482">
        <f t="shared" ref="H82:H111" si="7">RANK(G82,$G$17:$G$111,1)</f>
        <v>16</v>
      </c>
      <c r="I82" s="271">
        <v>8113</v>
      </c>
      <c r="J82" s="214">
        <f t="shared" ref="J82:J111" si="8">F82+B82</f>
        <v>2556</v>
      </c>
      <c r="K82" s="191">
        <f t="shared" ref="K82:K111" si="9">J82/M82</f>
        <v>0.2191170167166738</v>
      </c>
      <c r="L82" s="482">
        <f t="shared" ref="L82:L111" si="10">RANK(K82,$K$17:$K$111,1)</f>
        <v>38</v>
      </c>
      <c r="M82" s="157">
        <f t="shared" ref="M82:M111" si="11">SUM(I82+E82)</f>
        <v>11665</v>
      </c>
      <c r="N82" s="49"/>
      <c r="S82" s="105"/>
    </row>
    <row r="83" spans="1:19">
      <c r="A83" s="155" t="s">
        <v>283</v>
      </c>
      <c r="B83" s="270">
        <v>524</v>
      </c>
      <c r="C83" s="244">
        <v>0.38900000000000001</v>
      </c>
      <c r="D83" s="481">
        <f t="shared" si="6"/>
        <v>19</v>
      </c>
      <c r="E83" s="271">
        <v>1347</v>
      </c>
      <c r="F83" s="214">
        <v>1165</v>
      </c>
      <c r="G83" s="191">
        <v>0.36399999999999999</v>
      </c>
      <c r="H83" s="482">
        <f t="shared" si="7"/>
        <v>66</v>
      </c>
      <c r="I83" s="271">
        <v>6820</v>
      </c>
      <c r="J83" s="214">
        <f t="shared" si="8"/>
        <v>1689</v>
      </c>
      <c r="K83" s="191">
        <f t="shared" si="9"/>
        <v>0.20680788539243297</v>
      </c>
      <c r="L83" s="482">
        <f t="shared" si="10"/>
        <v>22</v>
      </c>
      <c r="M83" s="157">
        <f t="shared" si="11"/>
        <v>8167</v>
      </c>
      <c r="N83" s="49"/>
      <c r="S83" s="105"/>
    </row>
    <row r="84" spans="1:19">
      <c r="A84" s="155" t="s">
        <v>284</v>
      </c>
      <c r="B84" s="270">
        <v>210</v>
      </c>
      <c r="C84" s="244">
        <v>0.45300000000000001</v>
      </c>
      <c r="D84" s="481">
        <f t="shared" si="6"/>
        <v>64</v>
      </c>
      <c r="E84" s="215">
        <v>463</v>
      </c>
      <c r="F84" s="214">
        <v>305</v>
      </c>
      <c r="G84" s="191">
        <v>0.34899999999999998</v>
      </c>
      <c r="H84" s="482">
        <f t="shared" si="7"/>
        <v>55</v>
      </c>
      <c r="I84" s="271">
        <v>2203</v>
      </c>
      <c r="J84" s="214">
        <f t="shared" si="8"/>
        <v>515</v>
      </c>
      <c r="K84" s="191">
        <f t="shared" si="9"/>
        <v>0.19317329332333083</v>
      </c>
      <c r="L84" s="482">
        <f t="shared" si="10"/>
        <v>10</v>
      </c>
      <c r="M84" s="157">
        <f t="shared" si="11"/>
        <v>2666</v>
      </c>
      <c r="N84" s="49"/>
      <c r="S84" s="105"/>
    </row>
    <row r="85" spans="1:19">
      <c r="A85" s="155" t="s">
        <v>285</v>
      </c>
      <c r="B85" s="270">
        <v>93</v>
      </c>
      <c r="C85" s="244">
        <v>0.29600000000000004</v>
      </c>
      <c r="D85" s="481">
        <f t="shared" si="6"/>
        <v>1</v>
      </c>
      <c r="E85" s="215">
        <v>314</v>
      </c>
      <c r="F85" s="214">
        <v>243</v>
      </c>
      <c r="G85" s="191">
        <v>0.36299999999999999</v>
      </c>
      <c r="H85" s="482">
        <f t="shared" si="7"/>
        <v>64</v>
      </c>
      <c r="I85" s="271">
        <v>1733</v>
      </c>
      <c r="J85" s="214">
        <f t="shared" si="8"/>
        <v>336</v>
      </c>
      <c r="K85" s="191">
        <f t="shared" si="9"/>
        <v>0.16414264777723497</v>
      </c>
      <c r="L85" s="482">
        <f t="shared" si="10"/>
        <v>1</v>
      </c>
      <c r="M85" s="157">
        <f t="shared" si="11"/>
        <v>2047</v>
      </c>
      <c r="N85" s="49"/>
      <c r="S85" s="105"/>
    </row>
    <row r="86" spans="1:19">
      <c r="A86" s="155" t="s">
        <v>286</v>
      </c>
      <c r="B86" s="270">
        <v>450</v>
      </c>
      <c r="C86" s="244">
        <v>0.42699999999999999</v>
      </c>
      <c r="D86" s="481">
        <f t="shared" si="6"/>
        <v>43</v>
      </c>
      <c r="E86" s="271">
        <v>1054</v>
      </c>
      <c r="F86" s="214">
        <v>711</v>
      </c>
      <c r="G86" s="191">
        <v>0.28100000000000003</v>
      </c>
      <c r="H86" s="482">
        <f t="shared" si="7"/>
        <v>10</v>
      </c>
      <c r="I86" s="271">
        <v>5482</v>
      </c>
      <c r="J86" s="214">
        <f t="shared" si="8"/>
        <v>1161</v>
      </c>
      <c r="K86" s="191">
        <f t="shared" si="9"/>
        <v>0.17763157894736842</v>
      </c>
      <c r="L86" s="482">
        <f t="shared" si="10"/>
        <v>4</v>
      </c>
      <c r="M86" s="157">
        <f t="shared" si="11"/>
        <v>6536</v>
      </c>
      <c r="N86" s="49"/>
      <c r="S86" s="105"/>
    </row>
    <row r="87" spans="1:19">
      <c r="A87" s="155" t="s">
        <v>287</v>
      </c>
      <c r="B87" s="270">
        <v>5685</v>
      </c>
      <c r="C87" s="244">
        <v>0.48</v>
      </c>
      <c r="D87" s="481">
        <f t="shared" si="6"/>
        <v>74</v>
      </c>
      <c r="E87" s="271">
        <v>11859</v>
      </c>
      <c r="F87" s="214">
        <v>3671</v>
      </c>
      <c r="G87" s="191">
        <v>0.34699999999999998</v>
      </c>
      <c r="H87" s="482">
        <f t="shared" si="7"/>
        <v>53</v>
      </c>
      <c r="I87" s="271">
        <v>19782</v>
      </c>
      <c r="J87" s="214">
        <f t="shared" si="8"/>
        <v>9356</v>
      </c>
      <c r="K87" s="191">
        <f t="shared" si="9"/>
        <v>0.29569229796782653</v>
      </c>
      <c r="L87" s="482">
        <f t="shared" si="10"/>
        <v>89</v>
      </c>
      <c r="M87" s="157">
        <f t="shared" si="11"/>
        <v>31641</v>
      </c>
      <c r="N87" s="49"/>
      <c r="S87" s="105"/>
    </row>
    <row r="88" spans="1:19">
      <c r="A88" s="155" t="s">
        <v>288</v>
      </c>
      <c r="B88" s="270">
        <v>847</v>
      </c>
      <c r="C88" s="244">
        <v>0.312</v>
      </c>
      <c r="D88" s="481">
        <f t="shared" si="6"/>
        <v>4</v>
      </c>
      <c r="E88" s="271">
        <v>2710</v>
      </c>
      <c r="F88" s="214">
        <v>1241</v>
      </c>
      <c r="G88" s="191">
        <v>0.27500000000000002</v>
      </c>
      <c r="H88" s="482">
        <f t="shared" si="7"/>
        <v>6</v>
      </c>
      <c r="I88" s="271">
        <v>9249</v>
      </c>
      <c r="J88" s="214">
        <f t="shared" si="8"/>
        <v>2088</v>
      </c>
      <c r="K88" s="191">
        <f t="shared" si="9"/>
        <v>0.17459653817208798</v>
      </c>
      <c r="L88" s="482">
        <f t="shared" si="10"/>
        <v>3</v>
      </c>
      <c r="M88" s="157">
        <f t="shared" si="11"/>
        <v>11959</v>
      </c>
      <c r="N88" s="49"/>
      <c r="S88" s="105"/>
    </row>
    <row r="89" spans="1:19">
      <c r="A89" s="155" t="s">
        <v>289</v>
      </c>
      <c r="B89" s="270">
        <v>1893</v>
      </c>
      <c r="C89" s="244">
        <v>0.43100000000000005</v>
      </c>
      <c r="D89" s="481">
        <f t="shared" si="6"/>
        <v>48</v>
      </c>
      <c r="E89" s="271">
        <v>4389</v>
      </c>
      <c r="F89" s="214">
        <v>2733</v>
      </c>
      <c r="G89" s="191">
        <v>0.32100000000000001</v>
      </c>
      <c r="H89" s="482">
        <f t="shared" si="7"/>
        <v>36</v>
      </c>
      <c r="I89" s="271">
        <v>16897</v>
      </c>
      <c r="J89" s="214">
        <f t="shared" si="8"/>
        <v>4626</v>
      </c>
      <c r="K89" s="191">
        <f t="shared" si="9"/>
        <v>0.21732594193366531</v>
      </c>
      <c r="L89" s="482">
        <f t="shared" si="10"/>
        <v>35</v>
      </c>
      <c r="M89" s="157">
        <f t="shared" si="11"/>
        <v>21286</v>
      </c>
      <c r="N89" s="49"/>
      <c r="S89" s="105"/>
    </row>
    <row r="90" spans="1:19">
      <c r="A90" s="155" t="s">
        <v>290</v>
      </c>
      <c r="B90" s="270">
        <v>2557</v>
      </c>
      <c r="C90" s="244">
        <v>0.43899999999999995</v>
      </c>
      <c r="D90" s="481">
        <f t="shared" si="6"/>
        <v>52</v>
      </c>
      <c r="E90" s="271">
        <v>5823</v>
      </c>
      <c r="F90" s="214">
        <v>3672</v>
      </c>
      <c r="G90" s="191">
        <v>0.308</v>
      </c>
      <c r="H90" s="482">
        <f t="shared" si="7"/>
        <v>28</v>
      </c>
      <c r="I90" s="271">
        <v>20665</v>
      </c>
      <c r="J90" s="214">
        <f t="shared" si="8"/>
        <v>6229</v>
      </c>
      <c r="K90" s="191">
        <f t="shared" si="9"/>
        <v>0.23516309272123226</v>
      </c>
      <c r="L90" s="482">
        <f t="shared" si="10"/>
        <v>54</v>
      </c>
      <c r="M90" s="157">
        <f t="shared" si="11"/>
        <v>26488</v>
      </c>
      <c r="N90" s="49"/>
      <c r="S90" s="105"/>
    </row>
    <row r="91" spans="1:19">
      <c r="A91" s="155" t="s">
        <v>291</v>
      </c>
      <c r="B91" s="270">
        <v>19851</v>
      </c>
      <c r="C91" s="244">
        <v>0.49</v>
      </c>
      <c r="D91" s="481">
        <f t="shared" si="6"/>
        <v>80</v>
      </c>
      <c r="E91" s="271">
        <v>40566</v>
      </c>
      <c r="F91" s="214">
        <v>13644</v>
      </c>
      <c r="G91" s="191">
        <v>0.27600000000000002</v>
      </c>
      <c r="H91" s="482">
        <f t="shared" si="7"/>
        <v>9</v>
      </c>
      <c r="I91" s="271">
        <v>79396</v>
      </c>
      <c r="J91" s="214">
        <f t="shared" si="8"/>
        <v>33495</v>
      </c>
      <c r="K91" s="191">
        <f t="shared" si="9"/>
        <v>0.27921341758223439</v>
      </c>
      <c r="L91" s="482">
        <f t="shared" si="10"/>
        <v>84</v>
      </c>
      <c r="M91" s="157">
        <f t="shared" si="11"/>
        <v>119962</v>
      </c>
      <c r="N91" s="49"/>
      <c r="S91" s="105"/>
    </row>
    <row r="92" spans="1:19">
      <c r="A92" s="155" t="s">
        <v>292</v>
      </c>
      <c r="B92" s="270">
        <v>839</v>
      </c>
      <c r="C92" s="244">
        <v>0.40799999999999997</v>
      </c>
      <c r="D92" s="481">
        <f t="shared" si="6"/>
        <v>31</v>
      </c>
      <c r="E92" s="271">
        <v>2059</v>
      </c>
      <c r="F92" s="214">
        <v>1201</v>
      </c>
      <c r="G92" s="191">
        <v>0.42099999999999999</v>
      </c>
      <c r="H92" s="482">
        <f t="shared" si="7"/>
        <v>89</v>
      </c>
      <c r="I92" s="271">
        <v>6124</v>
      </c>
      <c r="J92" s="214">
        <f t="shared" si="8"/>
        <v>2040</v>
      </c>
      <c r="K92" s="191">
        <f t="shared" si="9"/>
        <v>0.24929732371990712</v>
      </c>
      <c r="L92" s="482">
        <f t="shared" si="10"/>
        <v>69</v>
      </c>
      <c r="M92" s="157">
        <f t="shared" si="11"/>
        <v>8183</v>
      </c>
      <c r="N92" s="49"/>
      <c r="S92" s="105"/>
    </row>
    <row r="93" spans="1:19">
      <c r="A93" s="155" t="s">
        <v>293</v>
      </c>
      <c r="B93" s="270">
        <v>627</v>
      </c>
      <c r="C93" s="244">
        <v>0.55400000000000005</v>
      </c>
      <c r="D93" s="481">
        <f t="shared" si="6"/>
        <v>93</v>
      </c>
      <c r="E93" s="271">
        <v>1131</v>
      </c>
      <c r="F93" s="214">
        <v>629</v>
      </c>
      <c r="G93" s="191">
        <v>0.29499999999999998</v>
      </c>
      <c r="H93" s="482">
        <f t="shared" si="7"/>
        <v>17</v>
      </c>
      <c r="I93" s="271">
        <v>4386</v>
      </c>
      <c r="J93" s="214">
        <f t="shared" si="8"/>
        <v>1256</v>
      </c>
      <c r="K93" s="191">
        <f t="shared" si="9"/>
        <v>0.2276599601232554</v>
      </c>
      <c r="L93" s="482">
        <f t="shared" si="10"/>
        <v>50</v>
      </c>
      <c r="M93" s="157">
        <f t="shared" si="11"/>
        <v>5517</v>
      </c>
      <c r="N93" s="49"/>
      <c r="S93" s="105"/>
    </row>
    <row r="94" spans="1:19">
      <c r="A94" s="155" t="s">
        <v>294</v>
      </c>
      <c r="B94" s="270">
        <v>3769</v>
      </c>
      <c r="C94" s="244">
        <v>0.39500000000000002</v>
      </c>
      <c r="D94" s="481">
        <f t="shared" si="6"/>
        <v>24</v>
      </c>
      <c r="E94" s="271">
        <v>9537</v>
      </c>
      <c r="F94" s="214">
        <v>5470</v>
      </c>
      <c r="G94" s="191">
        <v>0.38500000000000001</v>
      </c>
      <c r="H94" s="482">
        <f t="shared" si="7"/>
        <v>78</v>
      </c>
      <c r="I94" s="271">
        <v>27440</v>
      </c>
      <c r="J94" s="214">
        <f t="shared" si="8"/>
        <v>9239</v>
      </c>
      <c r="K94" s="191">
        <f t="shared" si="9"/>
        <v>0.24985801985017714</v>
      </c>
      <c r="L94" s="482">
        <f t="shared" si="10"/>
        <v>72</v>
      </c>
      <c r="M94" s="157">
        <f t="shared" si="11"/>
        <v>36977</v>
      </c>
      <c r="N94" s="49"/>
      <c r="S94" s="105"/>
    </row>
    <row r="95" spans="1:19">
      <c r="A95" s="155" t="s">
        <v>295</v>
      </c>
      <c r="B95" s="270">
        <v>80540</v>
      </c>
      <c r="C95" s="244">
        <v>0.54200000000000004</v>
      </c>
      <c r="D95" s="481">
        <f t="shared" si="6"/>
        <v>91</v>
      </c>
      <c r="E95" s="271">
        <v>148485</v>
      </c>
      <c r="F95" s="214">
        <v>42040</v>
      </c>
      <c r="G95" s="191">
        <v>0.39200000000000002</v>
      </c>
      <c r="H95" s="482">
        <f t="shared" si="7"/>
        <v>81</v>
      </c>
      <c r="I95" s="271">
        <v>195413</v>
      </c>
      <c r="J95" s="214">
        <f t="shared" si="8"/>
        <v>122580</v>
      </c>
      <c r="K95" s="191">
        <f t="shared" si="9"/>
        <v>0.35644289876649471</v>
      </c>
      <c r="L95" s="482">
        <f t="shared" si="10"/>
        <v>95</v>
      </c>
      <c r="M95" s="157">
        <f t="shared" si="11"/>
        <v>343898</v>
      </c>
      <c r="N95" s="49"/>
      <c r="S95" s="105"/>
    </row>
    <row r="96" spans="1:19">
      <c r="A96" s="155" t="s">
        <v>296</v>
      </c>
      <c r="B96" s="270">
        <v>568</v>
      </c>
      <c r="C96" s="244">
        <v>0.38100000000000001</v>
      </c>
      <c r="D96" s="481">
        <f t="shared" si="6"/>
        <v>14</v>
      </c>
      <c r="E96" s="271">
        <v>1492</v>
      </c>
      <c r="F96" s="214">
        <v>1042</v>
      </c>
      <c r="G96" s="191">
        <v>0.36</v>
      </c>
      <c r="H96" s="482">
        <f t="shared" si="7"/>
        <v>60</v>
      </c>
      <c r="I96" s="271">
        <v>5726</v>
      </c>
      <c r="J96" s="214">
        <f t="shared" si="8"/>
        <v>1610</v>
      </c>
      <c r="K96" s="191">
        <f t="shared" si="9"/>
        <v>0.2230534774175672</v>
      </c>
      <c r="L96" s="482">
        <f t="shared" si="10"/>
        <v>43</v>
      </c>
      <c r="M96" s="157">
        <f t="shared" si="11"/>
        <v>7218</v>
      </c>
      <c r="N96" s="49"/>
      <c r="S96" s="105"/>
    </row>
    <row r="97" spans="1:19">
      <c r="A97" s="155" t="s">
        <v>297</v>
      </c>
      <c r="B97" s="270">
        <v>219</v>
      </c>
      <c r="C97" s="244">
        <v>0.31</v>
      </c>
      <c r="D97" s="481">
        <f t="shared" si="6"/>
        <v>3</v>
      </c>
      <c r="E97" s="215">
        <v>707</v>
      </c>
      <c r="F97" s="214">
        <v>766</v>
      </c>
      <c r="G97" s="191">
        <v>0.40299999999999997</v>
      </c>
      <c r="H97" s="482">
        <f t="shared" si="7"/>
        <v>83</v>
      </c>
      <c r="I97" s="271">
        <v>4052</v>
      </c>
      <c r="J97" s="214">
        <f t="shared" si="8"/>
        <v>985</v>
      </c>
      <c r="K97" s="191">
        <f t="shared" si="9"/>
        <v>0.20697625551586468</v>
      </c>
      <c r="L97" s="482">
        <f t="shared" si="10"/>
        <v>23</v>
      </c>
      <c r="M97" s="157">
        <f t="shared" si="11"/>
        <v>4759</v>
      </c>
      <c r="N97" s="49"/>
      <c r="S97" s="105"/>
    </row>
    <row r="98" spans="1:19">
      <c r="A98" s="155" t="s">
        <v>298</v>
      </c>
      <c r="B98" s="270">
        <v>7074</v>
      </c>
      <c r="C98" s="244">
        <v>0.43000000000000005</v>
      </c>
      <c r="D98" s="481">
        <f t="shared" si="6"/>
        <v>46</v>
      </c>
      <c r="E98" s="271">
        <v>16441</v>
      </c>
      <c r="F98" s="214">
        <v>8321</v>
      </c>
      <c r="G98" s="191">
        <v>0.33899999999999997</v>
      </c>
      <c r="H98" s="482">
        <f t="shared" si="7"/>
        <v>47</v>
      </c>
      <c r="I98" s="271">
        <v>48529</v>
      </c>
      <c r="J98" s="214">
        <f t="shared" si="8"/>
        <v>15395</v>
      </c>
      <c r="K98" s="191">
        <f t="shared" si="9"/>
        <v>0.23695551793135294</v>
      </c>
      <c r="L98" s="482">
        <f t="shared" si="10"/>
        <v>55</v>
      </c>
      <c r="M98" s="157">
        <f t="shared" si="11"/>
        <v>64970</v>
      </c>
      <c r="N98" s="49"/>
      <c r="S98" s="105"/>
    </row>
    <row r="99" spans="1:19">
      <c r="A99" s="155" t="s">
        <v>299</v>
      </c>
      <c r="B99" s="270">
        <v>9024</v>
      </c>
      <c r="C99" s="244">
        <v>0.47899999999999998</v>
      </c>
      <c r="D99" s="481">
        <f t="shared" si="6"/>
        <v>73</v>
      </c>
      <c r="E99" s="271">
        <v>18848</v>
      </c>
      <c r="F99" s="214">
        <v>11036</v>
      </c>
      <c r="G99" s="191">
        <v>0.36</v>
      </c>
      <c r="H99" s="482">
        <f t="shared" si="7"/>
        <v>60</v>
      </c>
      <c r="I99" s="271">
        <v>54288</v>
      </c>
      <c r="J99" s="214">
        <f t="shared" si="8"/>
        <v>20060</v>
      </c>
      <c r="K99" s="191">
        <f t="shared" si="9"/>
        <v>0.27428352658061694</v>
      </c>
      <c r="L99" s="482">
        <f t="shared" si="10"/>
        <v>83</v>
      </c>
      <c r="M99" s="157">
        <f t="shared" si="11"/>
        <v>73136</v>
      </c>
      <c r="N99" s="49"/>
      <c r="S99" s="105"/>
    </row>
    <row r="100" spans="1:19">
      <c r="A100" s="155" t="s">
        <v>300</v>
      </c>
      <c r="B100" s="270">
        <v>1890</v>
      </c>
      <c r="C100" s="244">
        <v>0.39399999999999996</v>
      </c>
      <c r="D100" s="481">
        <f t="shared" si="6"/>
        <v>22</v>
      </c>
      <c r="E100" s="271">
        <v>4802</v>
      </c>
      <c r="F100" s="214">
        <v>2736</v>
      </c>
      <c r="G100" s="191">
        <v>0.29000000000000004</v>
      </c>
      <c r="H100" s="482">
        <f t="shared" si="7"/>
        <v>15</v>
      </c>
      <c r="I100" s="271">
        <v>16811</v>
      </c>
      <c r="J100" s="214">
        <f t="shared" si="8"/>
        <v>4626</v>
      </c>
      <c r="K100" s="191">
        <f t="shared" si="9"/>
        <v>0.2140378475917272</v>
      </c>
      <c r="L100" s="482">
        <f t="shared" si="10"/>
        <v>32</v>
      </c>
      <c r="M100" s="157">
        <f t="shared" si="11"/>
        <v>21613</v>
      </c>
      <c r="N100" s="49"/>
      <c r="S100" s="105"/>
    </row>
    <row r="101" spans="1:19">
      <c r="A101" s="155" t="s">
        <v>301</v>
      </c>
      <c r="B101" s="270">
        <v>231</v>
      </c>
      <c r="C101" s="244">
        <v>0.316</v>
      </c>
      <c r="D101" s="481">
        <f t="shared" si="6"/>
        <v>5</v>
      </c>
      <c r="E101" s="215">
        <v>729</v>
      </c>
      <c r="F101" s="214">
        <v>843</v>
      </c>
      <c r="G101" s="191">
        <v>0.55500000000000005</v>
      </c>
      <c r="H101" s="482">
        <f t="shared" si="7"/>
        <v>95</v>
      </c>
      <c r="I101" s="271">
        <v>2723</v>
      </c>
      <c r="J101" s="214">
        <f t="shared" si="8"/>
        <v>1074</v>
      </c>
      <c r="K101" s="191">
        <f t="shared" si="9"/>
        <v>0.3111239860950174</v>
      </c>
      <c r="L101" s="482">
        <f t="shared" si="10"/>
        <v>91</v>
      </c>
      <c r="M101" s="157">
        <f t="shared" si="11"/>
        <v>3452</v>
      </c>
      <c r="N101" s="49"/>
      <c r="S101" s="105"/>
    </row>
    <row r="102" spans="1:19">
      <c r="A102" s="155" t="s">
        <v>302</v>
      </c>
      <c r="B102" s="270">
        <v>942</v>
      </c>
      <c r="C102" s="244">
        <v>0.54</v>
      </c>
      <c r="D102" s="481">
        <f t="shared" si="6"/>
        <v>89</v>
      </c>
      <c r="E102" s="271">
        <v>1744</v>
      </c>
      <c r="F102" s="214">
        <v>696</v>
      </c>
      <c r="G102" s="191">
        <v>0.26200000000000001</v>
      </c>
      <c r="H102" s="482">
        <f t="shared" si="7"/>
        <v>3</v>
      </c>
      <c r="I102" s="271">
        <v>5545</v>
      </c>
      <c r="J102" s="214">
        <f t="shared" si="8"/>
        <v>1638</v>
      </c>
      <c r="K102" s="191">
        <f t="shared" si="9"/>
        <v>0.22472218411304706</v>
      </c>
      <c r="L102" s="482">
        <f t="shared" si="10"/>
        <v>45</v>
      </c>
      <c r="M102" s="157">
        <f t="shared" si="11"/>
        <v>7289</v>
      </c>
      <c r="N102" s="49"/>
      <c r="S102" s="105"/>
    </row>
    <row r="103" spans="1:19">
      <c r="A103" s="155" t="s">
        <v>303</v>
      </c>
      <c r="B103" s="270">
        <v>441</v>
      </c>
      <c r="C103" s="244">
        <v>0.40500000000000003</v>
      </c>
      <c r="D103" s="481">
        <f t="shared" si="6"/>
        <v>29</v>
      </c>
      <c r="E103" s="271">
        <v>1090</v>
      </c>
      <c r="F103" s="214">
        <v>920</v>
      </c>
      <c r="G103" s="191">
        <v>0.29899999999999999</v>
      </c>
      <c r="H103" s="482">
        <f t="shared" si="7"/>
        <v>21</v>
      </c>
      <c r="I103" s="271">
        <v>6003</v>
      </c>
      <c r="J103" s="214">
        <f t="shared" si="8"/>
        <v>1361</v>
      </c>
      <c r="K103" s="191">
        <f t="shared" si="9"/>
        <v>0.191879317637107</v>
      </c>
      <c r="L103" s="482">
        <f t="shared" si="10"/>
        <v>9</v>
      </c>
      <c r="M103" s="157">
        <f t="shared" si="11"/>
        <v>7093</v>
      </c>
      <c r="N103" s="49"/>
      <c r="S103" s="105"/>
    </row>
    <row r="104" spans="1:19">
      <c r="A104" s="155" t="s">
        <v>304</v>
      </c>
      <c r="B104" s="270">
        <v>116</v>
      </c>
      <c r="C104" s="244">
        <v>0.38300000000000001</v>
      </c>
      <c r="D104" s="481">
        <f t="shared" si="6"/>
        <v>15</v>
      </c>
      <c r="E104" s="215">
        <v>303</v>
      </c>
      <c r="F104" s="214">
        <v>356</v>
      </c>
      <c r="G104" s="191">
        <v>0.44</v>
      </c>
      <c r="H104" s="482">
        <f t="shared" si="7"/>
        <v>90</v>
      </c>
      <c r="I104" s="271">
        <v>1908</v>
      </c>
      <c r="J104" s="214">
        <f t="shared" si="8"/>
        <v>472</v>
      </c>
      <c r="K104" s="191">
        <f t="shared" si="9"/>
        <v>0.21347806422433288</v>
      </c>
      <c r="L104" s="482">
        <f t="shared" si="10"/>
        <v>30</v>
      </c>
      <c r="M104" s="157">
        <f t="shared" si="11"/>
        <v>2211</v>
      </c>
      <c r="N104" s="49"/>
      <c r="S104" s="105"/>
    </row>
    <row r="105" spans="1:19">
      <c r="A105" s="155" t="s">
        <v>305</v>
      </c>
      <c r="B105" s="270">
        <v>1776</v>
      </c>
      <c r="C105" s="244">
        <v>0.45800000000000002</v>
      </c>
      <c r="D105" s="481">
        <f t="shared" si="6"/>
        <v>67</v>
      </c>
      <c r="E105" s="271">
        <v>3878</v>
      </c>
      <c r="F105" s="214">
        <v>1534</v>
      </c>
      <c r="G105" s="191">
        <v>0.28800000000000003</v>
      </c>
      <c r="H105" s="482">
        <f t="shared" si="7"/>
        <v>14</v>
      </c>
      <c r="I105" s="271">
        <v>11173</v>
      </c>
      <c r="J105" s="214">
        <f t="shared" si="8"/>
        <v>3310</v>
      </c>
      <c r="K105" s="191">
        <f t="shared" si="9"/>
        <v>0.21991894226297257</v>
      </c>
      <c r="L105" s="482">
        <f t="shared" si="10"/>
        <v>39</v>
      </c>
      <c r="M105" s="157">
        <f t="shared" si="11"/>
        <v>15051</v>
      </c>
      <c r="N105" s="49"/>
      <c r="S105" s="105"/>
    </row>
    <row r="106" spans="1:19">
      <c r="A106" s="155" t="s">
        <v>306</v>
      </c>
      <c r="B106" s="270">
        <v>7966</v>
      </c>
      <c r="C106" s="244">
        <v>0.44900000000000001</v>
      </c>
      <c r="D106" s="481">
        <f t="shared" si="6"/>
        <v>57</v>
      </c>
      <c r="E106" s="271">
        <v>17760</v>
      </c>
      <c r="F106" s="214">
        <v>5652</v>
      </c>
      <c r="G106" s="191">
        <v>0.30299999999999999</v>
      </c>
      <c r="H106" s="482">
        <f t="shared" si="7"/>
        <v>23</v>
      </c>
      <c r="I106" s="271">
        <v>35459</v>
      </c>
      <c r="J106" s="214">
        <f t="shared" si="8"/>
        <v>13618</v>
      </c>
      <c r="K106" s="191">
        <f t="shared" si="9"/>
        <v>0.25588605573197543</v>
      </c>
      <c r="L106" s="482">
        <f t="shared" si="10"/>
        <v>76</v>
      </c>
      <c r="M106" s="157">
        <f t="shared" si="11"/>
        <v>53219</v>
      </c>
      <c r="N106" s="49"/>
      <c r="S106" s="105"/>
    </row>
    <row r="107" spans="1:19">
      <c r="A107" s="155" t="s">
        <v>307</v>
      </c>
      <c r="B107" s="270">
        <v>453</v>
      </c>
      <c r="C107" s="244">
        <v>0.55100000000000005</v>
      </c>
      <c r="D107" s="481">
        <f t="shared" si="6"/>
        <v>92</v>
      </c>
      <c r="E107" s="215">
        <v>822</v>
      </c>
      <c r="F107" s="214">
        <v>698</v>
      </c>
      <c r="G107" s="191">
        <v>0.30599999999999999</v>
      </c>
      <c r="H107" s="482">
        <f t="shared" si="7"/>
        <v>26</v>
      </c>
      <c r="I107" s="271">
        <v>4560</v>
      </c>
      <c r="J107" s="214">
        <f t="shared" si="8"/>
        <v>1151</v>
      </c>
      <c r="K107" s="191">
        <f t="shared" si="9"/>
        <v>0.21386101820884429</v>
      </c>
      <c r="L107" s="482">
        <f t="shared" si="10"/>
        <v>31</v>
      </c>
      <c r="M107" s="157">
        <f t="shared" si="11"/>
        <v>5382</v>
      </c>
      <c r="N107" s="49"/>
      <c r="S107" s="105"/>
    </row>
    <row r="108" spans="1:19">
      <c r="A108" s="155" t="s">
        <v>308</v>
      </c>
      <c r="B108" s="270">
        <v>1764</v>
      </c>
      <c r="C108" s="244">
        <v>0.44500000000000001</v>
      </c>
      <c r="D108" s="481">
        <f t="shared" si="6"/>
        <v>55</v>
      </c>
      <c r="E108" s="271">
        <v>3965</v>
      </c>
      <c r="F108" s="214">
        <v>1006</v>
      </c>
      <c r="G108" s="191">
        <v>0.23799999999999999</v>
      </c>
      <c r="H108" s="482">
        <f t="shared" si="7"/>
        <v>2</v>
      </c>
      <c r="I108" s="271">
        <v>8390</v>
      </c>
      <c r="J108" s="214">
        <f t="shared" si="8"/>
        <v>2770</v>
      </c>
      <c r="K108" s="191">
        <f t="shared" si="9"/>
        <v>0.22420072845002023</v>
      </c>
      <c r="L108" s="482">
        <f t="shared" si="10"/>
        <v>44</v>
      </c>
      <c r="M108" s="157">
        <f t="shared" si="11"/>
        <v>12355</v>
      </c>
      <c r="N108" s="49"/>
      <c r="S108" s="105"/>
    </row>
    <row r="109" spans="1:19">
      <c r="A109" s="155" t="s">
        <v>309</v>
      </c>
      <c r="B109" s="270">
        <v>955</v>
      </c>
      <c r="C109" s="244">
        <v>0.44299999999999995</v>
      </c>
      <c r="D109" s="481">
        <f t="shared" si="6"/>
        <v>54</v>
      </c>
      <c r="E109" s="271">
        <v>2156</v>
      </c>
      <c r="F109" s="214">
        <v>1561</v>
      </c>
      <c r="G109" s="191">
        <v>0.41500000000000004</v>
      </c>
      <c r="H109" s="482">
        <f t="shared" si="7"/>
        <v>86</v>
      </c>
      <c r="I109" s="271">
        <v>8043</v>
      </c>
      <c r="J109" s="214">
        <f t="shared" si="8"/>
        <v>2516</v>
      </c>
      <c r="K109" s="191">
        <f t="shared" si="9"/>
        <v>0.24669085204431807</v>
      </c>
      <c r="L109" s="482">
        <f t="shared" si="10"/>
        <v>66</v>
      </c>
      <c r="M109" s="157">
        <f t="shared" si="11"/>
        <v>10199</v>
      </c>
      <c r="N109" s="49"/>
      <c r="S109" s="105"/>
    </row>
    <row r="110" spans="1:19">
      <c r="A110" s="155" t="s">
        <v>310</v>
      </c>
      <c r="B110" s="270">
        <v>7371</v>
      </c>
      <c r="C110" s="244">
        <v>0.438</v>
      </c>
      <c r="D110" s="481">
        <f t="shared" si="6"/>
        <v>51</v>
      </c>
      <c r="E110" s="271">
        <v>16823</v>
      </c>
      <c r="F110" s="214">
        <v>13715</v>
      </c>
      <c r="G110" s="191">
        <v>0.33299999999999996</v>
      </c>
      <c r="H110" s="482">
        <f t="shared" si="7"/>
        <v>43</v>
      </c>
      <c r="I110" s="271">
        <v>70202</v>
      </c>
      <c r="J110" s="214">
        <f t="shared" si="8"/>
        <v>21086</v>
      </c>
      <c r="K110" s="191">
        <f t="shared" si="9"/>
        <v>0.24229819017523699</v>
      </c>
      <c r="L110" s="482">
        <f t="shared" si="10"/>
        <v>59</v>
      </c>
      <c r="M110" s="157">
        <f t="shared" si="11"/>
        <v>87025</v>
      </c>
      <c r="N110" s="49"/>
      <c r="S110" s="105"/>
    </row>
    <row r="111" spans="1:19">
      <c r="A111" s="155" t="s">
        <v>311</v>
      </c>
      <c r="B111" s="270">
        <v>5621</v>
      </c>
      <c r="C111" s="244">
        <v>0.48699999999999999</v>
      </c>
      <c r="D111" s="481">
        <f t="shared" si="6"/>
        <v>79</v>
      </c>
      <c r="E111" s="271">
        <v>11540</v>
      </c>
      <c r="F111" s="214">
        <v>7616</v>
      </c>
      <c r="G111" s="191">
        <v>0.315</v>
      </c>
      <c r="H111" s="482">
        <f t="shared" si="7"/>
        <v>31</v>
      </c>
      <c r="I111" s="271">
        <v>42120</v>
      </c>
      <c r="J111" s="214">
        <f t="shared" si="8"/>
        <v>13237</v>
      </c>
      <c r="K111" s="191">
        <f t="shared" si="9"/>
        <v>0.24668281774133433</v>
      </c>
      <c r="L111" s="482">
        <f t="shared" si="10"/>
        <v>65</v>
      </c>
      <c r="M111" s="157">
        <f t="shared" si="11"/>
        <v>53660</v>
      </c>
      <c r="N111" s="49"/>
    </row>
    <row r="112" spans="1:19">
      <c r="A112" s="155" t="s">
        <v>561</v>
      </c>
      <c r="E112" s="106"/>
      <c r="I112" s="106"/>
      <c r="J112" s="209"/>
      <c r="K112" s="209"/>
      <c r="L112" s="209"/>
      <c r="M112" s="209"/>
    </row>
    <row r="113" spans="1:13">
      <c r="A113" s="155" t="s">
        <v>3</v>
      </c>
      <c r="B113" s="272">
        <f>AVERAGE(B17:B111)</f>
        <v>4085.136842105263</v>
      </c>
      <c r="C113" s="273">
        <f t="shared" ref="C113:E113" si="12">AVERAGE(C17:C111)</f>
        <v>0.43534736842105287</v>
      </c>
      <c r="D113" s="273"/>
      <c r="E113" s="274">
        <f t="shared" si="12"/>
        <v>8523</v>
      </c>
      <c r="F113" s="214">
        <f t="shared" ref="F113:M113" si="13">AVERAGE(F17:F111)</f>
        <v>3425.7894736842104</v>
      </c>
      <c r="G113" s="247">
        <f t="shared" si="13"/>
        <v>0.34431578947368424</v>
      </c>
      <c r="H113" s="247"/>
      <c r="I113" s="271">
        <f t="shared" si="13"/>
        <v>18981.042105263157</v>
      </c>
      <c r="J113" s="214">
        <f t="shared" si="13"/>
        <v>7510.9263157894738</v>
      </c>
      <c r="K113" s="247">
        <f t="shared" si="13"/>
        <v>0.23440665602869432</v>
      </c>
      <c r="L113" s="247"/>
      <c r="M113" s="214">
        <f t="shared" si="13"/>
        <v>27504.042105263157</v>
      </c>
    </row>
  </sheetData>
  <mergeCells count="23">
    <mergeCell ref="B10:E10"/>
    <mergeCell ref="A11:A13"/>
    <mergeCell ref="B11:E13"/>
    <mergeCell ref="F1:I1"/>
    <mergeCell ref="F2:I2"/>
    <mergeCell ref="F3:I7"/>
    <mergeCell ref="F8:I8"/>
    <mergeCell ref="F9:I9"/>
    <mergeCell ref="F10:I10"/>
    <mergeCell ref="F11:I13"/>
    <mergeCell ref="B1:E1"/>
    <mergeCell ref="B2:E2"/>
    <mergeCell ref="A3:A7"/>
    <mergeCell ref="B3:E7"/>
    <mergeCell ref="B8:E8"/>
    <mergeCell ref="B9:E9"/>
    <mergeCell ref="J11:M13"/>
    <mergeCell ref="J1:M1"/>
    <mergeCell ref="J2:M2"/>
    <mergeCell ref="J3:M7"/>
    <mergeCell ref="J8:M8"/>
    <mergeCell ref="J9:M9"/>
    <mergeCell ref="J10:M10"/>
  </mergeCells>
  <hyperlinks>
    <hyperlink ref="B9:E9" r:id="rId1" display="US Census Bureau, ACS 5-year Estimates" xr:uid="{238F85C6-6004-4D1F-A0C3-5EC209D508CC}"/>
    <hyperlink ref="F9:I9" r:id="rId2" display="US Census Bureau, ACS 5-year Estimates" xr:uid="{00F7CB9F-D8B2-4D0B-BB99-0DD145D2027C}"/>
    <hyperlink ref="J9:M9" r:id="rId3" display="US Census Bureau, ACS 5-year Estimates" xr:uid="{D605F965-3061-4B3D-80A1-14BC9B6B0CB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BE41B-9446-4408-86CB-F70C2687B87D}">
  <sheetPr>
    <tabColor rgb="FF7030A0"/>
  </sheetPr>
  <dimension ref="A1:L113"/>
  <sheetViews>
    <sheetView workbookViewId="0">
      <selection activeCell="D17" sqref="D17:D111"/>
    </sheetView>
  </sheetViews>
  <sheetFormatPr defaultRowHeight="12.75"/>
  <cols>
    <col min="1" max="1" width="20" customWidth="1"/>
    <col min="2" max="2" width="10.28515625" bestFit="1" customWidth="1"/>
    <col min="4" max="4" width="11.28515625" customWidth="1"/>
    <col min="10" max="10" width="19.5703125" customWidth="1"/>
  </cols>
  <sheetData>
    <row r="1" spans="1:11">
      <c r="A1" s="168" t="s">
        <v>189</v>
      </c>
      <c r="B1" s="568" t="s">
        <v>540</v>
      </c>
      <c r="C1" s="569"/>
      <c r="D1" s="570"/>
    </row>
    <row r="2" spans="1:11">
      <c r="A2" s="168" t="s">
        <v>194</v>
      </c>
      <c r="B2" s="538" t="s">
        <v>125</v>
      </c>
      <c r="C2" s="566"/>
      <c r="D2" s="567"/>
    </row>
    <row r="3" spans="1:11">
      <c r="A3" s="579" t="s">
        <v>196</v>
      </c>
      <c r="B3" s="514" t="s">
        <v>126</v>
      </c>
      <c r="C3" s="515"/>
      <c r="D3" s="516"/>
    </row>
    <row r="4" spans="1:11">
      <c r="A4" s="580"/>
      <c r="B4" s="517"/>
      <c r="C4" s="518"/>
      <c r="D4" s="519"/>
    </row>
    <row r="5" spans="1:11">
      <c r="A5" s="580"/>
      <c r="B5" s="517"/>
      <c r="C5" s="518"/>
      <c r="D5" s="519"/>
    </row>
    <row r="6" spans="1:11">
      <c r="A6" s="580"/>
      <c r="B6" s="517"/>
      <c r="C6" s="518"/>
      <c r="D6" s="519"/>
    </row>
    <row r="7" spans="1:11">
      <c r="A7" s="581"/>
      <c r="B7" s="520"/>
      <c r="C7" s="521"/>
      <c r="D7" s="522"/>
    </row>
    <row r="8" spans="1:11" ht="25.5">
      <c r="A8" s="169" t="s">
        <v>198</v>
      </c>
      <c r="B8" s="535" t="s">
        <v>199</v>
      </c>
      <c r="C8" s="590"/>
      <c r="D8" s="591"/>
    </row>
    <row r="9" spans="1:11">
      <c r="A9" s="323" t="s">
        <v>200</v>
      </c>
      <c r="B9" s="551" t="s">
        <v>541</v>
      </c>
      <c r="C9" s="552"/>
      <c r="D9" s="553"/>
    </row>
    <row r="10" spans="1:11">
      <c r="A10" s="338" t="s">
        <v>314</v>
      </c>
      <c r="B10" s="582" t="s">
        <v>118</v>
      </c>
      <c r="C10" s="536"/>
      <c r="D10" s="537"/>
    </row>
    <row r="11" spans="1:11">
      <c r="A11" s="511" t="s">
        <v>202</v>
      </c>
      <c r="B11" s="514" t="s">
        <v>543</v>
      </c>
      <c r="C11" s="515"/>
      <c r="D11" s="516"/>
    </row>
    <row r="12" spans="1:11">
      <c r="A12" s="578"/>
      <c r="B12" s="517"/>
      <c r="C12" s="518"/>
      <c r="D12" s="519"/>
    </row>
    <row r="13" spans="1:11">
      <c r="A13" s="513"/>
      <c r="B13" s="520"/>
      <c r="C13" s="521"/>
      <c r="D13" s="522"/>
      <c r="I13" s="256"/>
      <c r="J13" s="256"/>
      <c r="K13" s="256"/>
    </row>
    <row r="14" spans="1:11">
      <c r="I14" s="612" t="s">
        <v>1558</v>
      </c>
      <c r="J14" s="612"/>
      <c r="K14" s="612"/>
    </row>
    <row r="15" spans="1:11" ht="33.75">
      <c r="B15" s="199" t="s">
        <v>546</v>
      </c>
      <c r="C15" s="199" t="s">
        <v>547</v>
      </c>
      <c r="D15" s="199"/>
      <c r="F15" s="275"/>
      <c r="G15" s="97"/>
      <c r="J15" s="98" t="s">
        <v>562</v>
      </c>
    </row>
    <row r="16" spans="1:11" ht="45.75">
      <c r="B16" s="199" t="s">
        <v>563</v>
      </c>
      <c r="C16" s="199" t="s">
        <v>563</v>
      </c>
      <c r="D16" s="502" t="s">
        <v>1607</v>
      </c>
      <c r="E16" s="455" t="s">
        <v>564</v>
      </c>
      <c r="F16" s="455" t="s">
        <v>927</v>
      </c>
      <c r="J16" s="161" t="s">
        <v>565</v>
      </c>
    </row>
    <row r="17" spans="1:12">
      <c r="A17" s="155" t="s">
        <v>216</v>
      </c>
      <c r="B17" s="276">
        <v>719</v>
      </c>
      <c r="C17" s="276">
        <v>937</v>
      </c>
      <c r="D17" s="507">
        <f>C17-B17</f>
        <v>218</v>
      </c>
      <c r="E17" s="99">
        <f t="shared" ref="E17:E48" si="0">((C17-B17)/B17)*100</f>
        <v>30.319888734353267</v>
      </c>
      <c r="F17">
        <f>RANK(E17,$E$17:$E$111,1)</f>
        <v>69</v>
      </c>
      <c r="J17" t="s">
        <v>566</v>
      </c>
      <c r="L17" s="278">
        <v>1050.2212047202499</v>
      </c>
    </row>
    <row r="18" spans="1:12">
      <c r="A18" s="155" t="s">
        <v>217</v>
      </c>
      <c r="B18" s="276">
        <v>734</v>
      </c>
      <c r="C18" s="276">
        <v>863</v>
      </c>
      <c r="D18" s="507">
        <f t="shared" ref="D18:D81" si="1">C18-B18</f>
        <v>129</v>
      </c>
      <c r="E18" s="99">
        <f t="shared" si="0"/>
        <v>17.574931880108995</v>
      </c>
      <c r="F18">
        <f t="shared" ref="F18:F81" si="2">RANK(E18,$E$17:$E$111,1)</f>
        <v>21</v>
      </c>
      <c r="J18" t="s">
        <v>567</v>
      </c>
      <c r="L18" s="278">
        <v>1060.0895441682501</v>
      </c>
    </row>
    <row r="19" spans="1:12">
      <c r="A19" s="155" t="s">
        <v>218</v>
      </c>
      <c r="B19" s="276">
        <v>606</v>
      </c>
      <c r="C19" s="276">
        <v>779</v>
      </c>
      <c r="D19" s="507">
        <f t="shared" si="1"/>
        <v>173</v>
      </c>
      <c r="E19" s="99">
        <f t="shared" si="0"/>
        <v>28.547854785478549</v>
      </c>
      <c r="F19">
        <f t="shared" si="2"/>
        <v>60</v>
      </c>
      <c r="J19" t="s">
        <v>568</v>
      </c>
      <c r="L19" s="278">
        <v>794.90595655849995</v>
      </c>
    </row>
    <row r="20" spans="1:12">
      <c r="A20" s="155" t="s">
        <v>219</v>
      </c>
      <c r="B20" s="276">
        <v>602</v>
      </c>
      <c r="C20" s="276">
        <v>751</v>
      </c>
      <c r="D20" s="507">
        <f t="shared" si="1"/>
        <v>149</v>
      </c>
      <c r="E20" s="99">
        <f t="shared" si="0"/>
        <v>24.750830564784053</v>
      </c>
      <c r="F20">
        <f t="shared" si="2"/>
        <v>49</v>
      </c>
      <c r="J20" t="s">
        <v>569</v>
      </c>
      <c r="L20" s="278">
        <v>717.36099373699994</v>
      </c>
    </row>
    <row r="21" spans="1:12">
      <c r="A21" s="155" t="s">
        <v>220</v>
      </c>
      <c r="B21" s="276">
        <v>744</v>
      </c>
      <c r="C21" s="276">
        <v>957</v>
      </c>
      <c r="D21" s="507">
        <f t="shared" si="1"/>
        <v>213</v>
      </c>
      <c r="E21" s="99">
        <f t="shared" si="0"/>
        <v>28.62903225806452</v>
      </c>
      <c r="F21">
        <f t="shared" si="2"/>
        <v>62</v>
      </c>
      <c r="J21" t="s">
        <v>570</v>
      </c>
      <c r="L21" s="278">
        <v>1130.037007017</v>
      </c>
    </row>
    <row r="22" spans="1:12">
      <c r="A22" s="155" t="s">
        <v>221</v>
      </c>
      <c r="B22" s="276">
        <v>746</v>
      </c>
      <c r="C22" s="276">
        <v>917</v>
      </c>
      <c r="D22" s="507">
        <f t="shared" si="1"/>
        <v>171</v>
      </c>
      <c r="E22" s="99">
        <f t="shared" si="0"/>
        <v>22.922252010723859</v>
      </c>
      <c r="F22">
        <f t="shared" si="2"/>
        <v>42</v>
      </c>
      <c r="J22" t="s">
        <v>571</v>
      </c>
      <c r="L22" s="278">
        <v>955.23843753325002</v>
      </c>
    </row>
    <row r="23" spans="1:12">
      <c r="A23" s="155" t="s">
        <v>223</v>
      </c>
      <c r="B23" s="276">
        <v>571</v>
      </c>
      <c r="C23" s="276">
        <v>704</v>
      </c>
      <c r="D23" s="507">
        <f t="shared" si="1"/>
        <v>133</v>
      </c>
      <c r="E23" s="99">
        <f t="shared" si="0"/>
        <v>23.29246935201401</v>
      </c>
      <c r="F23">
        <f t="shared" si="2"/>
        <v>44</v>
      </c>
      <c r="J23" t="s">
        <v>572</v>
      </c>
      <c r="L23" s="278">
        <v>918.989111095</v>
      </c>
    </row>
    <row r="24" spans="1:12">
      <c r="A24" s="155" t="s">
        <v>224</v>
      </c>
      <c r="B24" s="276">
        <v>633</v>
      </c>
      <c r="C24" s="276">
        <v>689</v>
      </c>
      <c r="D24" s="507">
        <f t="shared" si="1"/>
        <v>56</v>
      </c>
      <c r="E24" s="99">
        <f t="shared" si="0"/>
        <v>8.8467614533965246</v>
      </c>
      <c r="F24">
        <f t="shared" si="2"/>
        <v>6</v>
      </c>
      <c r="J24" t="s">
        <v>573</v>
      </c>
      <c r="L24" s="278">
        <v>750.30218365575001</v>
      </c>
    </row>
    <row r="25" spans="1:12">
      <c r="A25" s="155" t="s">
        <v>225</v>
      </c>
      <c r="B25" s="276">
        <v>589</v>
      </c>
      <c r="C25" s="276">
        <v>723</v>
      </c>
      <c r="D25" s="507">
        <f t="shared" si="1"/>
        <v>134</v>
      </c>
      <c r="E25" s="99">
        <f t="shared" si="0"/>
        <v>22.75042444821732</v>
      </c>
      <c r="F25">
        <f t="shared" si="2"/>
        <v>41</v>
      </c>
      <c r="J25" t="s">
        <v>574</v>
      </c>
      <c r="L25" s="278">
        <v>813.71747863124995</v>
      </c>
    </row>
    <row r="26" spans="1:12">
      <c r="A26" s="155" t="s">
        <v>226</v>
      </c>
      <c r="B26" s="276">
        <v>606</v>
      </c>
      <c r="C26" s="276">
        <v>727</v>
      </c>
      <c r="D26" s="507">
        <f t="shared" si="1"/>
        <v>121</v>
      </c>
      <c r="E26" s="99">
        <f t="shared" si="0"/>
        <v>19.966996699669966</v>
      </c>
      <c r="F26">
        <f t="shared" si="2"/>
        <v>28</v>
      </c>
      <c r="J26" t="s">
        <v>575</v>
      </c>
      <c r="L26" s="278">
        <v>850.94803200324998</v>
      </c>
    </row>
    <row r="27" spans="1:12">
      <c r="A27" s="155" t="s">
        <v>227</v>
      </c>
      <c r="B27" s="276">
        <v>948</v>
      </c>
      <c r="C27" s="276">
        <v>1190</v>
      </c>
      <c r="D27" s="507">
        <f t="shared" si="1"/>
        <v>242</v>
      </c>
      <c r="E27" s="99">
        <f t="shared" si="0"/>
        <v>25.527426160337551</v>
      </c>
      <c r="F27">
        <f t="shared" si="2"/>
        <v>55</v>
      </c>
      <c r="J27" t="s">
        <v>576</v>
      </c>
      <c r="L27" s="278">
        <v>1443.5249948225</v>
      </c>
    </row>
    <row r="28" spans="1:12">
      <c r="A28" s="155" t="s">
        <v>228</v>
      </c>
      <c r="B28" s="276">
        <v>690</v>
      </c>
      <c r="C28" s="276">
        <v>658</v>
      </c>
      <c r="D28" s="507">
        <f t="shared" si="1"/>
        <v>-32</v>
      </c>
      <c r="E28" s="99">
        <f t="shared" si="0"/>
        <v>-4.63768115942029</v>
      </c>
      <c r="F28">
        <f t="shared" si="2"/>
        <v>2</v>
      </c>
      <c r="J28" t="s">
        <v>577</v>
      </c>
      <c r="L28" s="278">
        <v>841.24790288675001</v>
      </c>
    </row>
    <row r="29" spans="1:12">
      <c r="A29" s="155" t="s">
        <v>229</v>
      </c>
      <c r="B29" s="276">
        <v>588</v>
      </c>
      <c r="C29" s="276">
        <v>710</v>
      </c>
      <c r="D29" s="507">
        <f t="shared" si="1"/>
        <v>122</v>
      </c>
      <c r="E29" s="99">
        <f t="shared" si="0"/>
        <v>20.748299319727892</v>
      </c>
      <c r="F29">
        <f t="shared" si="2"/>
        <v>34</v>
      </c>
      <c r="J29" t="s">
        <v>578</v>
      </c>
      <c r="L29" s="278">
        <v>777.80457285600005</v>
      </c>
    </row>
    <row r="30" spans="1:12">
      <c r="A30" s="155" t="s">
        <v>230</v>
      </c>
      <c r="B30" s="276">
        <v>501</v>
      </c>
      <c r="C30" s="276">
        <v>588</v>
      </c>
      <c r="D30" s="507">
        <f t="shared" si="1"/>
        <v>87</v>
      </c>
      <c r="E30" s="99">
        <f t="shared" si="0"/>
        <v>17.365269461077844</v>
      </c>
      <c r="F30">
        <f t="shared" si="2"/>
        <v>20</v>
      </c>
      <c r="J30" t="s">
        <v>579</v>
      </c>
      <c r="L30" s="278">
        <v>684.47587392875005</v>
      </c>
    </row>
    <row r="31" spans="1:12">
      <c r="A31" s="155" t="s">
        <v>231</v>
      </c>
      <c r="B31" s="276">
        <v>547</v>
      </c>
      <c r="C31" s="276">
        <v>763</v>
      </c>
      <c r="D31" s="507">
        <f t="shared" si="1"/>
        <v>216</v>
      </c>
      <c r="E31" s="99">
        <f t="shared" si="0"/>
        <v>39.488117001828158</v>
      </c>
      <c r="F31">
        <f t="shared" si="2"/>
        <v>85</v>
      </c>
      <c r="J31" t="s">
        <v>580</v>
      </c>
      <c r="L31" s="278">
        <v>899.44867758575003</v>
      </c>
    </row>
    <row r="32" spans="1:12">
      <c r="A32" s="155" t="s">
        <v>232</v>
      </c>
      <c r="B32" s="276">
        <v>690</v>
      </c>
      <c r="C32" s="276">
        <v>844</v>
      </c>
      <c r="D32" s="507">
        <f t="shared" si="1"/>
        <v>154</v>
      </c>
      <c r="E32" s="99">
        <f t="shared" si="0"/>
        <v>22.318840579710145</v>
      </c>
      <c r="F32">
        <f t="shared" si="2"/>
        <v>38</v>
      </c>
      <c r="J32" t="s">
        <v>581</v>
      </c>
      <c r="L32" s="278">
        <v>984.17061455124997</v>
      </c>
    </row>
    <row r="33" spans="1:12">
      <c r="A33" s="155" t="s">
        <v>233</v>
      </c>
      <c r="B33" s="276">
        <v>668</v>
      </c>
      <c r="C33" s="276">
        <v>852</v>
      </c>
      <c r="D33" s="507">
        <f t="shared" si="1"/>
        <v>184</v>
      </c>
      <c r="E33" s="99">
        <f t="shared" si="0"/>
        <v>27.54491017964072</v>
      </c>
      <c r="F33">
        <f t="shared" si="2"/>
        <v>57</v>
      </c>
      <c r="J33" t="s">
        <v>582</v>
      </c>
      <c r="L33" s="278">
        <v>827.76304131150005</v>
      </c>
    </row>
    <row r="34" spans="1:12">
      <c r="A34" s="155" t="s">
        <v>234</v>
      </c>
      <c r="B34" s="276">
        <v>666</v>
      </c>
      <c r="C34" s="276">
        <v>786</v>
      </c>
      <c r="D34" s="507">
        <f t="shared" si="1"/>
        <v>120</v>
      </c>
      <c r="E34" s="99">
        <f t="shared" si="0"/>
        <v>18.018018018018019</v>
      </c>
      <c r="F34">
        <f t="shared" si="2"/>
        <v>22</v>
      </c>
      <c r="J34" t="s">
        <v>583</v>
      </c>
      <c r="L34" s="278">
        <v>917.64342844299995</v>
      </c>
    </row>
    <row r="35" spans="1:12">
      <c r="A35" s="155" t="s">
        <v>235</v>
      </c>
      <c r="B35" s="276">
        <v>971</v>
      </c>
      <c r="C35" s="276">
        <v>1394</v>
      </c>
      <c r="D35" s="507">
        <f t="shared" si="1"/>
        <v>423</v>
      </c>
      <c r="E35" s="99">
        <f t="shared" si="0"/>
        <v>43.563336766220388</v>
      </c>
      <c r="F35">
        <f t="shared" si="2"/>
        <v>90</v>
      </c>
      <c r="J35" t="s">
        <v>584</v>
      </c>
      <c r="L35" s="278">
        <v>1341.869884486</v>
      </c>
    </row>
    <row r="36" spans="1:12">
      <c r="A36" s="155" t="s">
        <v>236</v>
      </c>
      <c r="B36" s="276">
        <v>550</v>
      </c>
      <c r="C36" s="276">
        <v>705</v>
      </c>
      <c r="D36" s="507">
        <f t="shared" si="1"/>
        <v>155</v>
      </c>
      <c r="E36" s="99">
        <f t="shared" si="0"/>
        <v>28.18181818181818</v>
      </c>
      <c r="F36">
        <f t="shared" si="2"/>
        <v>59</v>
      </c>
      <c r="J36" t="s">
        <v>585</v>
      </c>
      <c r="L36" s="278">
        <v>725.40705459374999</v>
      </c>
    </row>
    <row r="37" spans="1:12">
      <c r="A37" s="155" t="s">
        <v>237</v>
      </c>
      <c r="B37" s="276">
        <v>624</v>
      </c>
      <c r="C37" s="276">
        <v>745</v>
      </c>
      <c r="D37" s="507">
        <f t="shared" si="1"/>
        <v>121</v>
      </c>
      <c r="E37" s="99">
        <f t="shared" si="0"/>
        <v>19.391025641025642</v>
      </c>
      <c r="F37">
        <f t="shared" si="2"/>
        <v>26</v>
      </c>
      <c r="J37" t="s">
        <v>586</v>
      </c>
      <c r="L37" s="278">
        <v>847.86417592575003</v>
      </c>
    </row>
    <row r="38" spans="1:12">
      <c r="A38" s="155" t="s">
        <v>238</v>
      </c>
      <c r="B38" s="276">
        <v>736</v>
      </c>
      <c r="C38" s="276">
        <v>947</v>
      </c>
      <c r="D38" s="507">
        <f t="shared" si="1"/>
        <v>211</v>
      </c>
      <c r="E38" s="99">
        <f t="shared" si="0"/>
        <v>28.668478260869566</v>
      </c>
      <c r="F38">
        <f t="shared" si="2"/>
        <v>63</v>
      </c>
      <c r="J38" t="s">
        <v>587</v>
      </c>
      <c r="L38" s="278">
        <v>1052.211693643</v>
      </c>
    </row>
    <row r="39" spans="1:12">
      <c r="A39" s="155" t="s">
        <v>239</v>
      </c>
      <c r="B39" s="276">
        <v>654</v>
      </c>
      <c r="C39" s="276">
        <v>734</v>
      </c>
      <c r="D39" s="507">
        <f t="shared" si="1"/>
        <v>80</v>
      </c>
      <c r="E39" s="99">
        <f t="shared" si="0"/>
        <v>12.232415902140673</v>
      </c>
      <c r="F39">
        <f t="shared" si="2"/>
        <v>12</v>
      </c>
      <c r="J39" t="s">
        <v>588</v>
      </c>
      <c r="L39" s="278">
        <v>872.39484926950001</v>
      </c>
    </row>
    <row r="40" spans="1:12">
      <c r="A40" s="155" t="s">
        <v>240</v>
      </c>
      <c r="B40" s="276">
        <v>661</v>
      </c>
      <c r="C40" s="276">
        <v>871</v>
      </c>
      <c r="D40" s="507">
        <f t="shared" si="1"/>
        <v>210</v>
      </c>
      <c r="E40" s="99">
        <f t="shared" si="0"/>
        <v>31.77004538577912</v>
      </c>
      <c r="F40">
        <f t="shared" si="2"/>
        <v>72</v>
      </c>
      <c r="J40" t="s">
        <v>589</v>
      </c>
      <c r="L40" s="278">
        <v>957.17285634550001</v>
      </c>
    </row>
    <row r="41" spans="1:12">
      <c r="A41" s="155" t="s">
        <v>241</v>
      </c>
      <c r="B41" s="276">
        <v>490</v>
      </c>
      <c r="C41" s="276">
        <v>645</v>
      </c>
      <c r="D41" s="507">
        <f t="shared" si="1"/>
        <v>155</v>
      </c>
      <c r="E41" s="99">
        <f t="shared" si="0"/>
        <v>31.632653061224492</v>
      </c>
      <c r="F41">
        <f t="shared" si="2"/>
        <v>71</v>
      </c>
      <c r="J41" t="s">
        <v>590</v>
      </c>
      <c r="L41" s="278">
        <v>745.87264492625002</v>
      </c>
    </row>
    <row r="42" spans="1:12">
      <c r="A42" s="155" t="s">
        <v>242</v>
      </c>
      <c r="B42" s="276">
        <v>622</v>
      </c>
      <c r="C42" s="276">
        <v>828</v>
      </c>
      <c r="D42" s="507">
        <f t="shared" si="1"/>
        <v>206</v>
      </c>
      <c r="E42" s="99">
        <f t="shared" si="0"/>
        <v>33.118971061093248</v>
      </c>
      <c r="F42">
        <f t="shared" si="2"/>
        <v>77</v>
      </c>
      <c r="J42" t="s">
        <v>591</v>
      </c>
      <c r="L42" s="278">
        <v>865.41412051224995</v>
      </c>
    </row>
    <row r="43" spans="1:12">
      <c r="A43" s="155" t="s">
        <v>243</v>
      </c>
      <c r="B43" s="276">
        <v>660</v>
      </c>
      <c r="C43" s="276">
        <v>756</v>
      </c>
      <c r="D43" s="507">
        <f t="shared" si="1"/>
        <v>96</v>
      </c>
      <c r="E43" s="99">
        <f t="shared" si="0"/>
        <v>14.545454545454545</v>
      </c>
      <c r="F43">
        <f t="shared" si="2"/>
        <v>14</v>
      </c>
      <c r="J43" t="s">
        <v>592</v>
      </c>
      <c r="L43" s="278">
        <v>780.74825365724996</v>
      </c>
    </row>
    <row r="44" spans="1:12">
      <c r="A44" s="155" t="s">
        <v>244</v>
      </c>
      <c r="B44" s="276">
        <v>627</v>
      </c>
      <c r="C44" s="276">
        <v>817</v>
      </c>
      <c r="D44" s="507">
        <f t="shared" si="1"/>
        <v>190</v>
      </c>
      <c r="E44" s="99">
        <f t="shared" si="0"/>
        <v>30.303030303030305</v>
      </c>
      <c r="F44">
        <f t="shared" si="2"/>
        <v>68</v>
      </c>
      <c r="J44" t="s">
        <v>593</v>
      </c>
      <c r="L44" s="278">
        <v>914.4474321445</v>
      </c>
    </row>
    <row r="45" spans="1:12">
      <c r="A45" s="155" t="s">
        <v>245</v>
      </c>
      <c r="B45" s="276">
        <v>604</v>
      </c>
      <c r="C45" s="276">
        <v>648</v>
      </c>
      <c r="D45" s="507">
        <f t="shared" si="1"/>
        <v>44</v>
      </c>
      <c r="E45" s="99">
        <f t="shared" si="0"/>
        <v>7.2847682119205297</v>
      </c>
      <c r="F45">
        <f t="shared" si="2"/>
        <v>5</v>
      </c>
      <c r="J45" t="s">
        <v>594</v>
      </c>
      <c r="L45" s="278">
        <v>743.54573534049996</v>
      </c>
    </row>
    <row r="46" spans="1:12">
      <c r="A46" s="155" t="s">
        <v>246</v>
      </c>
      <c r="B46" s="276">
        <v>572</v>
      </c>
      <c r="C46" s="276">
        <v>689</v>
      </c>
      <c r="D46" s="507">
        <f t="shared" si="1"/>
        <v>117</v>
      </c>
      <c r="E46" s="99">
        <f t="shared" si="0"/>
        <v>20.454545454545457</v>
      </c>
      <c r="F46">
        <f t="shared" si="2"/>
        <v>31</v>
      </c>
      <c r="J46" t="s">
        <v>595</v>
      </c>
      <c r="L46" s="278">
        <v>819.38055979174999</v>
      </c>
    </row>
    <row r="47" spans="1:12">
      <c r="A47" s="155" t="s">
        <v>247</v>
      </c>
      <c r="B47" s="276">
        <v>573</v>
      </c>
      <c r="C47" s="276">
        <v>694</v>
      </c>
      <c r="D47" s="507">
        <f t="shared" si="1"/>
        <v>121</v>
      </c>
      <c r="E47" s="99">
        <f t="shared" si="0"/>
        <v>21.116928446771379</v>
      </c>
      <c r="F47">
        <f t="shared" si="2"/>
        <v>35</v>
      </c>
      <c r="J47" t="s">
        <v>596</v>
      </c>
      <c r="L47" s="278">
        <v>845.98582722399999</v>
      </c>
    </row>
    <row r="48" spans="1:12">
      <c r="A48" s="155" t="s">
        <v>248</v>
      </c>
      <c r="B48" s="276">
        <v>686</v>
      </c>
      <c r="C48" s="276">
        <v>799</v>
      </c>
      <c r="D48" s="507">
        <f t="shared" si="1"/>
        <v>113</v>
      </c>
      <c r="E48" s="99">
        <f t="shared" si="0"/>
        <v>16.472303206997086</v>
      </c>
      <c r="F48">
        <f t="shared" si="2"/>
        <v>18</v>
      </c>
      <c r="J48" t="s">
        <v>597</v>
      </c>
      <c r="L48" s="278">
        <v>808.81134396250002</v>
      </c>
    </row>
    <row r="49" spans="1:12">
      <c r="A49" s="155" t="s">
        <v>249</v>
      </c>
      <c r="B49" s="276">
        <v>795</v>
      </c>
      <c r="C49" s="276">
        <v>1079</v>
      </c>
      <c r="D49" s="507">
        <f t="shared" si="1"/>
        <v>284</v>
      </c>
      <c r="E49" s="99">
        <f t="shared" ref="E49:E80" si="3">((C49-B49)/B49)*100</f>
        <v>35.723270440251568</v>
      </c>
      <c r="F49">
        <f t="shared" si="2"/>
        <v>83</v>
      </c>
      <c r="J49" t="s">
        <v>598</v>
      </c>
      <c r="L49" s="278">
        <v>1061.3791567097501</v>
      </c>
    </row>
    <row r="50" spans="1:12">
      <c r="A50" s="155" t="s">
        <v>250</v>
      </c>
      <c r="B50" s="276">
        <v>401</v>
      </c>
      <c r="C50" s="276">
        <v>571</v>
      </c>
      <c r="D50" s="507">
        <f t="shared" si="1"/>
        <v>170</v>
      </c>
      <c r="E50" s="99">
        <f t="shared" si="3"/>
        <v>42.394014962593516</v>
      </c>
      <c r="F50">
        <f t="shared" si="2"/>
        <v>89</v>
      </c>
      <c r="J50" t="s">
        <v>599</v>
      </c>
      <c r="L50" s="278">
        <v>636.17147373299997</v>
      </c>
    </row>
    <row r="51" spans="1:12">
      <c r="A51" s="155" t="s">
        <v>251</v>
      </c>
      <c r="B51" s="276">
        <v>621</v>
      </c>
      <c r="C51" s="276">
        <v>773</v>
      </c>
      <c r="D51" s="507">
        <f t="shared" si="1"/>
        <v>152</v>
      </c>
      <c r="E51" s="99">
        <f t="shared" si="3"/>
        <v>24.476650563607087</v>
      </c>
      <c r="F51">
        <f t="shared" si="2"/>
        <v>48</v>
      </c>
      <c r="J51" t="s">
        <v>600</v>
      </c>
      <c r="L51" s="278">
        <v>902.92502443675005</v>
      </c>
    </row>
    <row r="52" spans="1:12">
      <c r="A52" s="155" t="s">
        <v>252</v>
      </c>
      <c r="B52" s="276">
        <v>609</v>
      </c>
      <c r="C52" s="276">
        <v>735</v>
      </c>
      <c r="D52" s="507">
        <f t="shared" si="1"/>
        <v>126</v>
      </c>
      <c r="E52" s="99">
        <f t="shared" si="3"/>
        <v>20.689655172413794</v>
      </c>
      <c r="F52">
        <f t="shared" si="2"/>
        <v>33</v>
      </c>
      <c r="J52" t="s">
        <v>601</v>
      </c>
      <c r="L52" s="278">
        <v>782.09393630925001</v>
      </c>
    </row>
    <row r="53" spans="1:12">
      <c r="A53" s="155" t="s">
        <v>253</v>
      </c>
      <c r="B53" s="276">
        <v>613</v>
      </c>
      <c r="C53" s="276">
        <v>737</v>
      </c>
      <c r="D53" s="507">
        <f t="shared" si="1"/>
        <v>124</v>
      </c>
      <c r="E53" s="99">
        <f t="shared" si="3"/>
        <v>20.228384991843392</v>
      </c>
      <c r="F53">
        <f t="shared" si="2"/>
        <v>30</v>
      </c>
      <c r="J53" t="s">
        <v>602</v>
      </c>
      <c r="L53" s="278">
        <v>769.30995111524999</v>
      </c>
    </row>
    <row r="54" spans="1:12">
      <c r="A54" s="155" t="s">
        <v>254</v>
      </c>
      <c r="B54" s="276">
        <v>613</v>
      </c>
      <c r="C54" s="276">
        <v>715</v>
      </c>
      <c r="D54" s="507">
        <f t="shared" si="1"/>
        <v>102</v>
      </c>
      <c r="E54" s="99">
        <f t="shared" si="3"/>
        <v>16.639477977161501</v>
      </c>
      <c r="F54">
        <f t="shared" si="2"/>
        <v>19</v>
      </c>
      <c r="J54" t="s">
        <v>603</v>
      </c>
      <c r="L54" s="278">
        <v>737.15374274349995</v>
      </c>
    </row>
    <row r="55" spans="1:12">
      <c r="A55" s="155" t="s">
        <v>255</v>
      </c>
      <c r="B55" s="276">
        <v>632</v>
      </c>
      <c r="C55" s="276">
        <v>759</v>
      </c>
      <c r="D55" s="507">
        <f t="shared" si="1"/>
        <v>127</v>
      </c>
      <c r="E55" s="99">
        <f t="shared" si="3"/>
        <v>20.094936708860757</v>
      </c>
      <c r="F55">
        <f t="shared" si="2"/>
        <v>29</v>
      </c>
      <c r="J55" t="s">
        <v>604</v>
      </c>
      <c r="L55" s="278">
        <v>816.77329965349998</v>
      </c>
    </row>
    <row r="56" spans="1:12">
      <c r="A56" s="155" t="s">
        <v>256</v>
      </c>
      <c r="B56" s="276">
        <v>611</v>
      </c>
      <c r="C56" s="276">
        <v>727</v>
      </c>
      <c r="D56" s="507">
        <f t="shared" si="1"/>
        <v>116</v>
      </c>
      <c r="E56" s="99">
        <f t="shared" si="3"/>
        <v>18.985270049099835</v>
      </c>
      <c r="F56">
        <f t="shared" si="2"/>
        <v>25</v>
      </c>
      <c r="J56" t="s">
        <v>605</v>
      </c>
      <c r="L56" s="278">
        <v>777.18780164049997</v>
      </c>
    </row>
    <row r="57" spans="1:12">
      <c r="A57" s="155" t="s">
        <v>257</v>
      </c>
      <c r="B57" s="276">
        <v>666</v>
      </c>
      <c r="C57" s="276">
        <v>796</v>
      </c>
      <c r="D57" s="507">
        <f t="shared" si="1"/>
        <v>130</v>
      </c>
      <c r="E57" s="99">
        <f t="shared" si="3"/>
        <v>19.51951951951952</v>
      </c>
      <c r="F57">
        <f t="shared" si="2"/>
        <v>27</v>
      </c>
      <c r="J57" t="s">
        <v>606</v>
      </c>
      <c r="L57" s="278">
        <v>833.03363169850002</v>
      </c>
    </row>
    <row r="58" spans="1:12">
      <c r="A58" s="155" t="s">
        <v>258</v>
      </c>
      <c r="B58" s="276">
        <v>654</v>
      </c>
      <c r="C58" s="276">
        <v>719</v>
      </c>
      <c r="D58" s="507">
        <f t="shared" si="1"/>
        <v>65</v>
      </c>
      <c r="E58" s="99">
        <f t="shared" si="3"/>
        <v>9.9388379204892967</v>
      </c>
      <c r="F58">
        <f t="shared" si="2"/>
        <v>8</v>
      </c>
      <c r="J58" t="s">
        <v>607</v>
      </c>
      <c r="L58" s="278">
        <v>679.51366914949995</v>
      </c>
    </row>
    <row r="59" spans="1:12">
      <c r="A59" s="155" t="s">
        <v>259</v>
      </c>
      <c r="B59" s="276">
        <v>632</v>
      </c>
      <c r="C59" s="276">
        <v>814</v>
      </c>
      <c r="D59" s="507">
        <f t="shared" si="1"/>
        <v>182</v>
      </c>
      <c r="E59" s="99">
        <f t="shared" si="3"/>
        <v>28.797468354430379</v>
      </c>
      <c r="F59">
        <f t="shared" si="2"/>
        <v>65</v>
      </c>
      <c r="J59" t="s">
        <v>608</v>
      </c>
      <c r="L59" s="278">
        <v>1019.66299449775</v>
      </c>
    </row>
    <row r="60" spans="1:12">
      <c r="A60" s="155" t="s">
        <v>260</v>
      </c>
      <c r="B60" s="276">
        <v>533</v>
      </c>
      <c r="C60" s="276">
        <v>777</v>
      </c>
      <c r="D60" s="507">
        <f t="shared" si="1"/>
        <v>244</v>
      </c>
      <c r="E60" s="99">
        <f t="shared" si="3"/>
        <v>45.778611632270163</v>
      </c>
      <c r="F60">
        <f t="shared" si="2"/>
        <v>91</v>
      </c>
      <c r="J60" t="s">
        <v>609</v>
      </c>
      <c r="L60" s="278">
        <v>557.64528397774995</v>
      </c>
    </row>
    <row r="61" spans="1:12">
      <c r="A61" s="155" t="s">
        <v>261</v>
      </c>
      <c r="B61" s="276">
        <v>669</v>
      </c>
      <c r="C61" s="276">
        <v>832</v>
      </c>
      <c r="D61" s="507">
        <f t="shared" si="1"/>
        <v>163</v>
      </c>
      <c r="E61" s="99">
        <f t="shared" si="3"/>
        <v>24.364723467862483</v>
      </c>
      <c r="F61">
        <f t="shared" si="2"/>
        <v>47</v>
      </c>
      <c r="J61" t="s">
        <v>610</v>
      </c>
      <c r="L61" s="278">
        <v>1057.9028098587501</v>
      </c>
    </row>
    <row r="62" spans="1:12">
      <c r="A62" s="155" t="s">
        <v>262</v>
      </c>
      <c r="B62" s="276">
        <v>491</v>
      </c>
      <c r="C62" s="276">
        <v>647</v>
      </c>
      <c r="D62" s="507">
        <f t="shared" si="1"/>
        <v>156</v>
      </c>
      <c r="E62" s="99">
        <f t="shared" si="3"/>
        <v>31.771894093686353</v>
      </c>
      <c r="F62">
        <f t="shared" si="2"/>
        <v>73</v>
      </c>
      <c r="J62" t="s">
        <v>611</v>
      </c>
      <c r="L62" s="278">
        <v>579.70887245949996</v>
      </c>
    </row>
    <row r="63" spans="1:12">
      <c r="A63" s="155" t="s">
        <v>263</v>
      </c>
      <c r="B63" s="276">
        <v>839</v>
      </c>
      <c r="C63" s="276">
        <v>1097</v>
      </c>
      <c r="D63" s="507">
        <f t="shared" si="1"/>
        <v>258</v>
      </c>
      <c r="E63" s="99">
        <f t="shared" si="3"/>
        <v>30.750893921334921</v>
      </c>
      <c r="F63">
        <f t="shared" si="2"/>
        <v>70</v>
      </c>
      <c r="J63" t="s">
        <v>612</v>
      </c>
      <c r="L63" s="278">
        <v>1073.0137046385</v>
      </c>
    </row>
    <row r="64" spans="1:12">
      <c r="A64" s="155" t="s">
        <v>264</v>
      </c>
      <c r="B64" s="276">
        <v>524</v>
      </c>
      <c r="C64" s="276">
        <v>432</v>
      </c>
      <c r="D64" s="507">
        <f t="shared" si="1"/>
        <v>-92</v>
      </c>
      <c r="E64" s="99">
        <f t="shared" si="3"/>
        <v>-17.557251908396946</v>
      </c>
      <c r="F64">
        <f t="shared" si="2"/>
        <v>1</v>
      </c>
      <c r="J64" t="s">
        <v>613</v>
      </c>
      <c r="L64" s="278">
        <v>486.23999825599998</v>
      </c>
    </row>
    <row r="65" spans="1:12">
      <c r="A65" s="155" t="s">
        <v>265</v>
      </c>
      <c r="B65" s="276">
        <v>634</v>
      </c>
      <c r="C65" s="276">
        <v>694</v>
      </c>
      <c r="D65" s="507">
        <f t="shared" si="1"/>
        <v>60</v>
      </c>
      <c r="E65" s="99">
        <f t="shared" si="3"/>
        <v>9.4637223974763405</v>
      </c>
      <c r="F65">
        <f t="shared" si="2"/>
        <v>7</v>
      </c>
      <c r="J65" t="s">
        <v>614</v>
      </c>
      <c r="L65" s="278">
        <v>871.27344705949997</v>
      </c>
    </row>
    <row r="66" spans="1:12">
      <c r="A66" s="155" t="s">
        <v>266</v>
      </c>
      <c r="B66" s="276">
        <v>621</v>
      </c>
      <c r="C66" s="276">
        <v>715</v>
      </c>
      <c r="D66" s="507">
        <f t="shared" si="1"/>
        <v>94</v>
      </c>
      <c r="E66" s="99">
        <f t="shared" si="3"/>
        <v>15.136876006441224</v>
      </c>
      <c r="F66">
        <f t="shared" si="2"/>
        <v>16</v>
      </c>
      <c r="J66" t="s">
        <v>615</v>
      </c>
      <c r="L66" s="278">
        <v>736.90142724625002</v>
      </c>
    </row>
    <row r="67" spans="1:12">
      <c r="A67" s="155" t="s">
        <v>267</v>
      </c>
      <c r="B67" s="276">
        <v>492</v>
      </c>
      <c r="C67" s="276">
        <v>744</v>
      </c>
      <c r="D67" s="507">
        <f t="shared" si="1"/>
        <v>252</v>
      </c>
      <c r="E67" s="99">
        <f t="shared" si="3"/>
        <v>51.219512195121951</v>
      </c>
      <c r="F67">
        <f t="shared" si="2"/>
        <v>92</v>
      </c>
      <c r="J67" t="s">
        <v>616</v>
      </c>
      <c r="L67" s="278">
        <v>809.34401001225001</v>
      </c>
    </row>
    <row r="68" spans="1:12">
      <c r="A68" s="155" t="s">
        <v>268</v>
      </c>
      <c r="B68" s="276">
        <v>666</v>
      </c>
      <c r="C68" s="276">
        <v>755</v>
      </c>
      <c r="D68" s="507">
        <f t="shared" si="1"/>
        <v>89</v>
      </c>
      <c r="E68" s="99">
        <f t="shared" si="3"/>
        <v>13.363363363363364</v>
      </c>
      <c r="F68">
        <f t="shared" si="2"/>
        <v>13</v>
      </c>
      <c r="J68" t="s">
        <v>617</v>
      </c>
      <c r="L68" s="278">
        <v>1041.4742674822501</v>
      </c>
    </row>
    <row r="69" spans="1:12">
      <c r="A69" s="155" t="s">
        <v>269</v>
      </c>
      <c r="B69" s="276">
        <v>740</v>
      </c>
      <c r="C69" s="276">
        <v>960</v>
      </c>
      <c r="D69" s="507">
        <f t="shared" si="1"/>
        <v>220</v>
      </c>
      <c r="E69" s="99">
        <f t="shared" si="3"/>
        <v>29.72972972972973</v>
      </c>
      <c r="F69">
        <f t="shared" si="2"/>
        <v>67</v>
      </c>
      <c r="J69" t="s">
        <v>618</v>
      </c>
      <c r="L69" s="278">
        <v>1023.6159372880001</v>
      </c>
    </row>
    <row r="70" spans="1:12">
      <c r="A70" s="155" t="s">
        <v>270</v>
      </c>
      <c r="B70" s="276">
        <v>624</v>
      </c>
      <c r="C70" s="276">
        <v>803</v>
      </c>
      <c r="D70" s="507">
        <f t="shared" si="1"/>
        <v>179</v>
      </c>
      <c r="E70" s="99">
        <f t="shared" si="3"/>
        <v>28.685897435897434</v>
      </c>
      <c r="F70">
        <f t="shared" si="2"/>
        <v>64</v>
      </c>
      <c r="J70" t="s">
        <v>619</v>
      </c>
      <c r="L70" s="278">
        <v>970.85396330749995</v>
      </c>
    </row>
    <row r="71" spans="1:12">
      <c r="A71" s="155" t="s">
        <v>271</v>
      </c>
      <c r="B71" s="276">
        <v>574</v>
      </c>
      <c r="C71" s="276">
        <v>706</v>
      </c>
      <c r="D71" s="507">
        <f t="shared" si="1"/>
        <v>132</v>
      </c>
      <c r="E71" s="99">
        <f t="shared" si="3"/>
        <v>22.99651567944251</v>
      </c>
      <c r="F71">
        <f t="shared" si="2"/>
        <v>43</v>
      </c>
      <c r="J71" t="s">
        <v>620</v>
      </c>
      <c r="L71" s="278">
        <v>726.52845680375003</v>
      </c>
    </row>
    <row r="72" spans="1:12">
      <c r="A72" s="155" t="s">
        <v>272</v>
      </c>
      <c r="B72" s="276">
        <v>585</v>
      </c>
      <c r="C72" s="276">
        <v>789</v>
      </c>
      <c r="D72" s="507">
        <f t="shared" si="1"/>
        <v>204</v>
      </c>
      <c r="E72" s="99">
        <f t="shared" si="3"/>
        <v>34.871794871794869</v>
      </c>
      <c r="F72">
        <f t="shared" si="2"/>
        <v>82</v>
      </c>
      <c r="J72" t="s">
        <v>621</v>
      </c>
      <c r="L72" s="278">
        <v>922.82991366424994</v>
      </c>
    </row>
    <row r="73" spans="1:12">
      <c r="A73" s="155" t="s">
        <v>273</v>
      </c>
      <c r="B73" s="276">
        <v>837</v>
      </c>
      <c r="C73" s="276">
        <v>994</v>
      </c>
      <c r="D73" s="507">
        <f t="shared" si="1"/>
        <v>157</v>
      </c>
      <c r="E73" s="99">
        <f t="shared" si="3"/>
        <v>18.757467144563918</v>
      </c>
      <c r="F73">
        <f t="shared" si="2"/>
        <v>24</v>
      </c>
      <c r="J73" t="s">
        <v>622</v>
      </c>
      <c r="L73" s="278">
        <v>844.02337335649997</v>
      </c>
    </row>
    <row r="74" spans="1:12">
      <c r="A74" s="155" t="s">
        <v>274</v>
      </c>
      <c r="B74" s="276">
        <v>665</v>
      </c>
      <c r="C74" s="276">
        <v>824</v>
      </c>
      <c r="D74" s="507">
        <f t="shared" si="1"/>
        <v>159</v>
      </c>
      <c r="E74" s="99">
        <f t="shared" si="3"/>
        <v>23.909774436090224</v>
      </c>
      <c r="F74">
        <f t="shared" si="2"/>
        <v>46</v>
      </c>
      <c r="J74" t="s">
        <v>623</v>
      </c>
      <c r="L74" s="278">
        <v>874.74979391049999</v>
      </c>
    </row>
    <row r="75" spans="1:12">
      <c r="A75" s="155" t="s">
        <v>275</v>
      </c>
      <c r="B75" s="276">
        <v>690</v>
      </c>
      <c r="C75" s="276">
        <v>887</v>
      </c>
      <c r="D75" s="507">
        <f t="shared" si="1"/>
        <v>197</v>
      </c>
      <c r="E75" s="99">
        <f t="shared" si="3"/>
        <v>28.550724637681157</v>
      </c>
      <c r="F75">
        <f t="shared" si="2"/>
        <v>61</v>
      </c>
      <c r="J75" t="s">
        <v>624</v>
      </c>
      <c r="L75" s="278">
        <v>964.46197071050005</v>
      </c>
    </row>
    <row r="76" spans="1:12">
      <c r="A76" s="155" t="s">
        <v>276</v>
      </c>
      <c r="B76" s="276">
        <v>796</v>
      </c>
      <c r="C76" s="276">
        <v>1126</v>
      </c>
      <c r="D76" s="507">
        <f t="shared" si="1"/>
        <v>330</v>
      </c>
      <c r="E76" s="99">
        <f t="shared" si="3"/>
        <v>41.457286432160807</v>
      </c>
      <c r="F76">
        <f t="shared" si="2"/>
        <v>88</v>
      </c>
      <c r="J76" t="s">
        <v>625</v>
      </c>
      <c r="L76" s="278">
        <v>1162.92212682525</v>
      </c>
    </row>
    <row r="77" spans="1:12">
      <c r="A77" s="155" t="s">
        <v>277</v>
      </c>
      <c r="B77" s="276">
        <v>651</v>
      </c>
      <c r="C77" s="276">
        <v>832</v>
      </c>
      <c r="D77" s="507">
        <f t="shared" si="1"/>
        <v>181</v>
      </c>
      <c r="E77" s="99">
        <f t="shared" si="3"/>
        <v>27.803379416282642</v>
      </c>
      <c r="F77">
        <f t="shared" si="2"/>
        <v>58</v>
      </c>
      <c r="J77" t="s">
        <v>626</v>
      </c>
      <c r="L77" s="278">
        <v>720.50091992499995</v>
      </c>
    </row>
    <row r="78" spans="1:12">
      <c r="A78" s="155" t="s">
        <v>278</v>
      </c>
      <c r="B78" s="276">
        <v>627</v>
      </c>
      <c r="C78" s="276">
        <v>668</v>
      </c>
      <c r="D78" s="507">
        <f t="shared" si="1"/>
        <v>41</v>
      </c>
      <c r="E78" s="99">
        <f t="shared" si="3"/>
        <v>6.5390749601275919</v>
      </c>
      <c r="F78">
        <f t="shared" si="2"/>
        <v>4</v>
      </c>
      <c r="J78" t="s">
        <v>627</v>
      </c>
      <c r="L78" s="278">
        <v>833.70647302450004</v>
      </c>
    </row>
    <row r="79" spans="1:12">
      <c r="A79" s="155" t="s">
        <v>279</v>
      </c>
      <c r="B79" s="276">
        <v>931</v>
      </c>
      <c r="C79" s="276">
        <v>1128</v>
      </c>
      <c r="D79" s="507">
        <f t="shared" si="1"/>
        <v>197</v>
      </c>
      <c r="E79" s="99">
        <f t="shared" si="3"/>
        <v>21.160042964554243</v>
      </c>
      <c r="F79">
        <f t="shared" si="2"/>
        <v>36</v>
      </c>
      <c r="J79" t="s">
        <v>628</v>
      </c>
      <c r="L79" s="278">
        <v>1230.5146450330001</v>
      </c>
    </row>
    <row r="80" spans="1:12">
      <c r="A80" s="155" t="s">
        <v>280</v>
      </c>
      <c r="B80" s="276">
        <v>632</v>
      </c>
      <c r="C80" s="276">
        <v>769</v>
      </c>
      <c r="D80" s="507">
        <f t="shared" si="1"/>
        <v>137</v>
      </c>
      <c r="E80" s="99">
        <f t="shared" si="3"/>
        <v>21.677215189873415</v>
      </c>
      <c r="F80">
        <f t="shared" si="2"/>
        <v>37</v>
      </c>
      <c r="J80" t="s">
        <v>629</v>
      </c>
      <c r="L80" s="278">
        <v>938.6697198805</v>
      </c>
    </row>
    <row r="81" spans="1:12">
      <c r="A81" s="155" t="s">
        <v>281</v>
      </c>
      <c r="B81" s="276">
        <v>669</v>
      </c>
      <c r="C81" s="276">
        <v>742</v>
      </c>
      <c r="D81" s="507">
        <f t="shared" si="1"/>
        <v>73</v>
      </c>
      <c r="E81" s="99">
        <f t="shared" ref="E81:E111" si="4">((C81-B81)/B81)*100</f>
        <v>10.911808669656203</v>
      </c>
      <c r="F81">
        <f t="shared" si="2"/>
        <v>10</v>
      </c>
      <c r="J81" t="s">
        <v>630</v>
      </c>
      <c r="L81" s="278">
        <v>996.50603886124998</v>
      </c>
    </row>
    <row r="82" spans="1:12">
      <c r="A82" s="155" t="s">
        <v>282</v>
      </c>
      <c r="B82" s="276">
        <v>584</v>
      </c>
      <c r="C82" s="276">
        <v>732</v>
      </c>
      <c r="D82" s="507">
        <f t="shared" ref="D82:D111" si="5">C82-B82</f>
        <v>148</v>
      </c>
      <c r="E82" s="99">
        <f t="shared" si="4"/>
        <v>25.342465753424658</v>
      </c>
      <c r="F82">
        <f t="shared" ref="F82:F111" si="6">RANK(E82,$E$17:$E$111,1)</f>
        <v>54</v>
      </c>
      <c r="J82" t="s">
        <v>631</v>
      </c>
      <c r="L82" s="278">
        <v>813.96979412849998</v>
      </c>
    </row>
    <row r="83" spans="1:12">
      <c r="A83" s="155" t="s">
        <v>283</v>
      </c>
      <c r="B83" s="276">
        <v>500</v>
      </c>
      <c r="C83" s="276">
        <v>777</v>
      </c>
      <c r="D83" s="507">
        <f t="shared" si="5"/>
        <v>277</v>
      </c>
      <c r="E83" s="99">
        <f t="shared" si="4"/>
        <v>55.400000000000006</v>
      </c>
      <c r="F83">
        <f t="shared" si="6"/>
        <v>93</v>
      </c>
      <c r="J83" t="s">
        <v>632</v>
      </c>
      <c r="L83" s="278">
        <v>782.20607653025002</v>
      </c>
    </row>
    <row r="84" spans="1:12">
      <c r="A84" s="155" t="s">
        <v>284</v>
      </c>
      <c r="B84" s="276">
        <v>554</v>
      </c>
      <c r="C84" s="276">
        <v>699</v>
      </c>
      <c r="D84" s="507">
        <f t="shared" si="5"/>
        <v>145</v>
      </c>
      <c r="E84" s="99">
        <f t="shared" si="4"/>
        <v>26.173285198555956</v>
      </c>
      <c r="F84">
        <f t="shared" si="6"/>
        <v>56</v>
      </c>
      <c r="J84" t="s">
        <v>633</v>
      </c>
      <c r="L84" s="278">
        <v>920.05444319449998</v>
      </c>
    </row>
    <row r="85" spans="1:12">
      <c r="A85" s="155" t="s">
        <v>285</v>
      </c>
      <c r="B85" s="276">
        <v>457</v>
      </c>
      <c r="C85" s="276">
        <v>720</v>
      </c>
      <c r="D85" s="507">
        <f t="shared" si="5"/>
        <v>263</v>
      </c>
      <c r="E85" s="99">
        <f t="shared" si="4"/>
        <v>57.54923413566739</v>
      </c>
      <c r="F85">
        <f t="shared" si="6"/>
        <v>94</v>
      </c>
      <c r="J85" t="s">
        <v>634</v>
      </c>
      <c r="L85" s="278">
        <v>606.06182439450004</v>
      </c>
    </row>
    <row r="86" spans="1:12">
      <c r="A86" s="155" t="s">
        <v>286</v>
      </c>
      <c r="B86" s="276">
        <v>672</v>
      </c>
      <c r="C86" s="276">
        <v>678</v>
      </c>
      <c r="D86" s="507">
        <f t="shared" si="5"/>
        <v>6</v>
      </c>
      <c r="E86" s="99">
        <f t="shared" si="4"/>
        <v>0.89285714285714279</v>
      </c>
      <c r="F86">
        <f t="shared" si="6"/>
        <v>3</v>
      </c>
      <c r="J86" t="s">
        <v>635</v>
      </c>
      <c r="L86" s="278">
        <v>814.89495095175005</v>
      </c>
    </row>
    <row r="87" spans="1:12">
      <c r="A87" s="155" t="s">
        <v>287</v>
      </c>
      <c r="B87" s="276">
        <v>652</v>
      </c>
      <c r="C87" s="276">
        <v>842</v>
      </c>
      <c r="D87" s="507">
        <f t="shared" si="5"/>
        <v>190</v>
      </c>
      <c r="E87" s="99">
        <f t="shared" si="4"/>
        <v>29.141104294478527</v>
      </c>
      <c r="F87">
        <f t="shared" si="6"/>
        <v>66</v>
      </c>
      <c r="J87" t="s">
        <v>636</v>
      </c>
      <c r="L87" s="278">
        <v>916.60613139874999</v>
      </c>
    </row>
    <row r="88" spans="1:12">
      <c r="A88" s="155" t="s">
        <v>288</v>
      </c>
      <c r="B88" s="276">
        <v>637</v>
      </c>
      <c r="C88" s="276">
        <v>780</v>
      </c>
      <c r="D88" s="507">
        <f t="shared" si="5"/>
        <v>143</v>
      </c>
      <c r="E88" s="99">
        <f t="shared" si="4"/>
        <v>22.448979591836736</v>
      </c>
      <c r="F88">
        <f t="shared" si="6"/>
        <v>39</v>
      </c>
      <c r="J88" t="s">
        <v>637</v>
      </c>
      <c r="L88" s="278">
        <v>792.99957280149999</v>
      </c>
    </row>
    <row r="89" spans="1:12">
      <c r="A89" s="155" t="s">
        <v>289</v>
      </c>
      <c r="B89" s="276">
        <v>674</v>
      </c>
      <c r="C89" s="276">
        <v>753</v>
      </c>
      <c r="D89" s="507">
        <f t="shared" si="5"/>
        <v>79</v>
      </c>
      <c r="E89" s="99">
        <f t="shared" si="4"/>
        <v>11.72106824925816</v>
      </c>
      <c r="F89">
        <f t="shared" si="6"/>
        <v>11</v>
      </c>
      <c r="J89" t="s">
        <v>638</v>
      </c>
      <c r="L89" s="278">
        <v>909.76557791774997</v>
      </c>
    </row>
    <row r="90" spans="1:12">
      <c r="A90" s="155" t="s">
        <v>290</v>
      </c>
      <c r="B90" s="276">
        <v>851</v>
      </c>
      <c r="C90" s="276">
        <v>1065</v>
      </c>
      <c r="D90" s="507">
        <f t="shared" si="5"/>
        <v>214</v>
      </c>
      <c r="E90" s="99">
        <f t="shared" si="4"/>
        <v>25.146886016451237</v>
      </c>
      <c r="F90">
        <f t="shared" si="6"/>
        <v>52</v>
      </c>
      <c r="J90" t="s">
        <v>639</v>
      </c>
      <c r="L90" s="278">
        <v>1160.9596729577499</v>
      </c>
    </row>
    <row r="91" spans="1:12">
      <c r="A91" s="155" t="s">
        <v>291</v>
      </c>
      <c r="B91" s="276">
        <v>958</v>
      </c>
      <c r="C91" s="276">
        <v>1311</v>
      </c>
      <c r="D91" s="507">
        <f t="shared" si="5"/>
        <v>353</v>
      </c>
      <c r="E91" s="99">
        <f t="shared" si="4"/>
        <v>36.847599164926933</v>
      </c>
      <c r="F91">
        <f t="shared" si="6"/>
        <v>84</v>
      </c>
      <c r="J91" t="s">
        <v>640</v>
      </c>
      <c r="L91" s="278">
        <v>1370.1011851227499</v>
      </c>
    </row>
    <row r="92" spans="1:12">
      <c r="A92" s="155" t="s">
        <v>292</v>
      </c>
      <c r="B92" s="276">
        <v>517</v>
      </c>
      <c r="C92" s="276">
        <v>646</v>
      </c>
      <c r="D92" s="507">
        <f t="shared" si="5"/>
        <v>129</v>
      </c>
      <c r="E92" s="99">
        <f t="shared" si="4"/>
        <v>24.951644100580271</v>
      </c>
      <c r="F92">
        <f t="shared" si="6"/>
        <v>51</v>
      </c>
      <c r="J92" t="s">
        <v>641</v>
      </c>
      <c r="L92" s="278">
        <v>731.23834608574998</v>
      </c>
    </row>
    <row r="93" spans="1:12">
      <c r="A93" s="155" t="s">
        <v>293</v>
      </c>
      <c r="B93" s="276">
        <v>683</v>
      </c>
      <c r="C93" s="276">
        <v>786</v>
      </c>
      <c r="D93" s="507">
        <f t="shared" si="5"/>
        <v>103</v>
      </c>
      <c r="E93" s="99">
        <f t="shared" si="4"/>
        <v>15.080527086383603</v>
      </c>
      <c r="F93">
        <f t="shared" si="6"/>
        <v>15</v>
      </c>
      <c r="J93" t="s">
        <v>642</v>
      </c>
      <c r="L93" s="278">
        <v>777.9727831875</v>
      </c>
    </row>
    <row r="94" spans="1:12">
      <c r="A94" s="155" t="s">
        <v>294</v>
      </c>
      <c r="B94" s="276">
        <v>734</v>
      </c>
      <c r="C94" s="276">
        <v>968</v>
      </c>
      <c r="D94" s="507">
        <f t="shared" si="5"/>
        <v>234</v>
      </c>
      <c r="E94" s="99">
        <f t="shared" si="4"/>
        <v>31.880108991825612</v>
      </c>
      <c r="F94">
        <f t="shared" si="6"/>
        <v>74</v>
      </c>
      <c r="J94" t="s">
        <v>643</v>
      </c>
      <c r="L94" s="278">
        <v>1094.600697181</v>
      </c>
    </row>
    <row r="95" spans="1:12">
      <c r="A95" s="155" t="s">
        <v>295</v>
      </c>
      <c r="B95" s="276">
        <v>894</v>
      </c>
      <c r="C95" s="276">
        <v>1103</v>
      </c>
      <c r="D95" s="507">
        <f t="shared" si="5"/>
        <v>209</v>
      </c>
      <c r="E95" s="99">
        <f t="shared" si="4"/>
        <v>23.378076062639821</v>
      </c>
      <c r="F95">
        <f t="shared" si="6"/>
        <v>45</v>
      </c>
      <c r="J95" t="s">
        <v>644</v>
      </c>
      <c r="L95" s="278">
        <v>1010.719811873</v>
      </c>
    </row>
    <row r="96" spans="1:12">
      <c r="A96" s="155" t="s">
        <v>296</v>
      </c>
      <c r="B96" s="276">
        <v>577</v>
      </c>
      <c r="C96" s="276">
        <v>809</v>
      </c>
      <c r="D96" s="507">
        <f t="shared" si="5"/>
        <v>232</v>
      </c>
      <c r="E96" s="99">
        <f t="shared" si="4"/>
        <v>40.207972270363953</v>
      </c>
      <c r="F96">
        <f t="shared" si="6"/>
        <v>86</v>
      </c>
      <c r="J96" t="s">
        <v>645</v>
      </c>
      <c r="L96" s="278">
        <v>966.92905557250003</v>
      </c>
    </row>
    <row r="97" spans="1:12">
      <c r="A97" s="155" t="s">
        <v>297</v>
      </c>
      <c r="B97" s="276">
        <v>628</v>
      </c>
      <c r="C97" s="276">
        <v>725</v>
      </c>
      <c r="D97" s="507">
        <f t="shared" si="5"/>
        <v>97</v>
      </c>
      <c r="E97" s="99">
        <f t="shared" si="4"/>
        <v>15.445859872611464</v>
      </c>
      <c r="F97">
        <f t="shared" si="6"/>
        <v>17</v>
      </c>
      <c r="J97" t="s">
        <v>646</v>
      </c>
      <c r="L97" s="278">
        <v>968.58312383224995</v>
      </c>
    </row>
    <row r="98" spans="1:12">
      <c r="A98" s="155" t="s">
        <v>298</v>
      </c>
      <c r="B98" s="276">
        <v>633</v>
      </c>
      <c r="C98" s="276">
        <v>793</v>
      </c>
      <c r="D98" s="507">
        <f t="shared" si="5"/>
        <v>160</v>
      </c>
      <c r="E98" s="99">
        <f t="shared" si="4"/>
        <v>25.276461295418638</v>
      </c>
      <c r="F98">
        <f t="shared" si="6"/>
        <v>53</v>
      </c>
      <c r="J98" t="s">
        <v>647</v>
      </c>
      <c r="L98" s="278">
        <v>835.80910216824998</v>
      </c>
    </row>
    <row r="99" spans="1:12">
      <c r="A99" s="155" t="s">
        <v>299</v>
      </c>
      <c r="B99" s="276">
        <v>930</v>
      </c>
      <c r="C99" s="276">
        <v>1245</v>
      </c>
      <c r="D99" s="507">
        <f t="shared" si="5"/>
        <v>315</v>
      </c>
      <c r="E99" s="99">
        <f t="shared" si="4"/>
        <v>33.87096774193548</v>
      </c>
      <c r="F99">
        <f t="shared" si="6"/>
        <v>80</v>
      </c>
      <c r="J99" t="s">
        <v>648</v>
      </c>
      <c r="L99" s="278">
        <v>1316.1617388217501</v>
      </c>
    </row>
    <row r="100" spans="1:12">
      <c r="A100" s="155" t="s">
        <v>300</v>
      </c>
      <c r="B100" s="276">
        <v>768</v>
      </c>
      <c r="C100" s="276">
        <v>1013</v>
      </c>
      <c r="D100" s="507">
        <f t="shared" si="5"/>
        <v>245</v>
      </c>
      <c r="E100" s="99">
        <f t="shared" si="4"/>
        <v>31.901041666666668</v>
      </c>
      <c r="F100">
        <f t="shared" si="6"/>
        <v>75</v>
      </c>
      <c r="J100" t="s">
        <v>649</v>
      </c>
      <c r="L100" s="278">
        <v>1002.0289447455</v>
      </c>
    </row>
    <row r="101" spans="1:12">
      <c r="A101" s="155" t="s">
        <v>301</v>
      </c>
      <c r="B101" s="276">
        <v>613</v>
      </c>
      <c r="C101" s="276">
        <v>822</v>
      </c>
      <c r="D101" s="507">
        <f t="shared" si="5"/>
        <v>209</v>
      </c>
      <c r="E101" s="99">
        <f t="shared" si="4"/>
        <v>34.094616639477977</v>
      </c>
      <c r="F101">
        <f t="shared" si="6"/>
        <v>81</v>
      </c>
      <c r="J101" t="s">
        <v>650</v>
      </c>
      <c r="L101" s="278">
        <v>1154.5396453055</v>
      </c>
    </row>
    <row r="102" spans="1:12">
      <c r="A102" s="155" t="s">
        <v>302</v>
      </c>
      <c r="B102" s="276">
        <v>599</v>
      </c>
      <c r="C102" s="276">
        <v>664</v>
      </c>
      <c r="D102" s="507">
        <f t="shared" si="5"/>
        <v>65</v>
      </c>
      <c r="E102" s="99">
        <f t="shared" si="4"/>
        <v>10.851419031719532</v>
      </c>
      <c r="F102">
        <f t="shared" si="6"/>
        <v>9</v>
      </c>
      <c r="J102" t="s">
        <v>651</v>
      </c>
      <c r="L102" s="278">
        <v>708.50191627799995</v>
      </c>
    </row>
    <row r="103" spans="1:12">
      <c r="A103" s="155" t="s">
        <v>303</v>
      </c>
      <c r="B103" s="276">
        <v>594</v>
      </c>
      <c r="C103" s="276">
        <v>838</v>
      </c>
      <c r="D103" s="507">
        <f t="shared" si="5"/>
        <v>244</v>
      </c>
      <c r="E103" s="99">
        <f t="shared" si="4"/>
        <v>41.07744107744108</v>
      </c>
      <c r="F103">
        <f t="shared" si="6"/>
        <v>87</v>
      </c>
      <c r="J103" t="s">
        <v>652</v>
      </c>
      <c r="L103" s="278">
        <v>905.11175874624996</v>
      </c>
    </row>
    <row r="104" spans="1:12">
      <c r="A104" s="155" t="s">
        <v>304</v>
      </c>
      <c r="B104" s="276">
        <v>402</v>
      </c>
      <c r="C104" s="276">
        <v>658</v>
      </c>
      <c r="D104" s="507">
        <f t="shared" si="5"/>
        <v>256</v>
      </c>
      <c r="E104" s="99">
        <f t="shared" si="4"/>
        <v>63.681592039800996</v>
      </c>
      <c r="F104">
        <f t="shared" si="6"/>
        <v>95</v>
      </c>
      <c r="J104" t="s">
        <v>653</v>
      </c>
      <c r="L104" s="278">
        <v>549.40297773425004</v>
      </c>
    </row>
    <row r="105" spans="1:12">
      <c r="A105" s="155" t="s">
        <v>305</v>
      </c>
      <c r="B105" s="276">
        <v>619</v>
      </c>
      <c r="C105" s="276">
        <v>734</v>
      </c>
      <c r="D105" s="507">
        <f t="shared" si="5"/>
        <v>115</v>
      </c>
      <c r="E105" s="99">
        <f t="shared" si="4"/>
        <v>18.578352180936992</v>
      </c>
      <c r="F105">
        <f t="shared" si="6"/>
        <v>23</v>
      </c>
      <c r="J105" t="s">
        <v>654</v>
      </c>
      <c r="L105" s="278">
        <v>805.16678678000005</v>
      </c>
    </row>
    <row r="106" spans="1:12">
      <c r="A106" s="155" t="s">
        <v>306</v>
      </c>
      <c r="B106" s="276">
        <v>713</v>
      </c>
      <c r="C106" s="276">
        <v>890</v>
      </c>
      <c r="D106" s="507">
        <f t="shared" si="5"/>
        <v>177</v>
      </c>
      <c r="E106" s="99">
        <f t="shared" si="4"/>
        <v>24.824684431977559</v>
      </c>
      <c r="F106">
        <f t="shared" si="6"/>
        <v>50</v>
      </c>
      <c r="J106" t="s">
        <v>655</v>
      </c>
      <c r="L106" s="278">
        <v>799.84012628250002</v>
      </c>
    </row>
    <row r="107" spans="1:12">
      <c r="A107" s="155" t="s">
        <v>307</v>
      </c>
      <c r="B107" s="276">
        <v>503</v>
      </c>
      <c r="C107" s="276">
        <v>606</v>
      </c>
      <c r="D107" s="507">
        <f t="shared" si="5"/>
        <v>103</v>
      </c>
      <c r="E107" s="99">
        <f t="shared" si="4"/>
        <v>20.477137176938371</v>
      </c>
      <c r="F107">
        <f t="shared" si="6"/>
        <v>32</v>
      </c>
      <c r="J107" t="s">
        <v>656</v>
      </c>
      <c r="L107" s="278">
        <v>639.92817113650005</v>
      </c>
    </row>
    <row r="108" spans="1:12">
      <c r="A108" s="155" t="s">
        <v>308</v>
      </c>
      <c r="B108" s="276">
        <v>590</v>
      </c>
      <c r="C108" s="276">
        <v>723</v>
      </c>
      <c r="D108" s="507">
        <f t="shared" si="5"/>
        <v>133</v>
      </c>
      <c r="E108" s="99">
        <f t="shared" si="4"/>
        <v>22.542372881355931</v>
      </c>
      <c r="F108">
        <f t="shared" si="6"/>
        <v>40</v>
      </c>
      <c r="J108" t="s">
        <v>657</v>
      </c>
      <c r="L108" s="278">
        <v>741.89166708075004</v>
      </c>
    </row>
    <row r="109" spans="1:12">
      <c r="A109" s="155" t="s">
        <v>309</v>
      </c>
      <c r="B109" s="276">
        <v>628</v>
      </c>
      <c r="C109" s="276">
        <v>835</v>
      </c>
      <c r="D109" s="507">
        <f t="shared" si="5"/>
        <v>207</v>
      </c>
      <c r="E109" s="99">
        <f t="shared" si="4"/>
        <v>32.961783439490446</v>
      </c>
      <c r="F109">
        <f t="shared" si="6"/>
        <v>76</v>
      </c>
      <c r="J109" t="s">
        <v>658</v>
      </c>
      <c r="L109" s="278">
        <v>813.80158379700003</v>
      </c>
    </row>
    <row r="110" spans="1:12">
      <c r="A110" s="155" t="s">
        <v>310</v>
      </c>
      <c r="B110" s="276">
        <v>1364</v>
      </c>
      <c r="C110" s="276">
        <v>1817</v>
      </c>
      <c r="D110" s="507">
        <f t="shared" si="5"/>
        <v>453</v>
      </c>
      <c r="E110" s="99">
        <f t="shared" si="4"/>
        <v>33.211143695014663</v>
      </c>
      <c r="F110">
        <f t="shared" si="6"/>
        <v>78</v>
      </c>
      <c r="J110" t="s">
        <v>659</v>
      </c>
      <c r="L110" s="278">
        <v>1969.9111921965</v>
      </c>
    </row>
    <row r="111" spans="1:12">
      <c r="A111" s="155" t="s">
        <v>311</v>
      </c>
      <c r="B111" s="276">
        <v>950</v>
      </c>
      <c r="C111" s="276">
        <v>1268</v>
      </c>
      <c r="D111" s="507">
        <f t="shared" si="5"/>
        <v>318</v>
      </c>
      <c r="E111" s="99">
        <f t="shared" si="4"/>
        <v>33.473684210526315</v>
      </c>
      <c r="F111">
        <f t="shared" si="6"/>
        <v>79</v>
      </c>
      <c r="J111" t="s">
        <v>660</v>
      </c>
      <c r="L111" s="278">
        <v>1385.2401149577499</v>
      </c>
    </row>
    <row r="112" spans="1:12">
      <c r="A112" s="155"/>
    </row>
    <row r="113" spans="1:5">
      <c r="A113" s="155" t="s">
        <v>3</v>
      </c>
      <c r="B113" s="277">
        <f>AVERAGE(B17:B111)</f>
        <v>659.92631578947373</v>
      </c>
      <c r="C113" s="277">
        <f>AVERAGE(C17:C111)</f>
        <v>824.8</v>
      </c>
      <c r="D113" s="277"/>
      <c r="E113" s="100">
        <f>AVERAGE(E17:E111)</f>
        <v>25.052329736994416</v>
      </c>
    </row>
  </sheetData>
  <mergeCells count="10">
    <mergeCell ref="I14:K14"/>
    <mergeCell ref="B10:D10"/>
    <mergeCell ref="A11:A13"/>
    <mergeCell ref="B11:D13"/>
    <mergeCell ref="B1:D1"/>
    <mergeCell ref="B2:D2"/>
    <mergeCell ref="A3:A7"/>
    <mergeCell ref="B3:D7"/>
    <mergeCell ref="B8:D8"/>
    <mergeCell ref="B9:D9"/>
  </mergeCells>
  <hyperlinks>
    <hyperlink ref="B9:D9" r:id="rId1" display="US Census Bureau, ACS 5-year Estimates" xr:uid="{986451C2-61EE-4B98-B076-26D64C57C8AC}"/>
    <hyperlink ref="J15" r:id="rId2" xr:uid="{F7018779-C2FA-4F3B-AD57-6748A676B6E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65A7-97D9-4BBC-8261-DB0DBB6C0078}">
  <sheetPr>
    <tabColor rgb="FF7030A0"/>
  </sheetPr>
  <dimension ref="A1:D112"/>
  <sheetViews>
    <sheetView workbookViewId="0">
      <selection activeCell="C106" sqref="C106"/>
    </sheetView>
  </sheetViews>
  <sheetFormatPr defaultRowHeight="12.75"/>
  <cols>
    <col min="1" max="1" width="18.42578125" customWidth="1"/>
    <col min="2" max="2" width="13.42578125" customWidth="1"/>
  </cols>
  <sheetData>
    <row r="1" spans="1:4" ht="25.5">
      <c r="A1" s="168" t="s">
        <v>189</v>
      </c>
      <c r="B1" s="568" t="s">
        <v>540</v>
      </c>
      <c r="C1" s="569"/>
      <c r="D1" s="570"/>
    </row>
    <row r="2" spans="1:4">
      <c r="A2" s="168" t="s">
        <v>194</v>
      </c>
      <c r="B2" s="538" t="s">
        <v>145</v>
      </c>
      <c r="C2" s="566"/>
      <c r="D2" s="567"/>
    </row>
    <row r="3" spans="1:4">
      <c r="A3" s="579" t="s">
        <v>196</v>
      </c>
      <c r="B3" s="514" t="s">
        <v>146</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661</v>
      </c>
      <c r="C8" s="590"/>
      <c r="D8" s="591"/>
    </row>
    <row r="9" spans="1:4" ht="28.5" customHeight="1">
      <c r="A9" s="323" t="s">
        <v>200</v>
      </c>
      <c r="B9" s="551" t="s">
        <v>129</v>
      </c>
      <c r="C9" s="552"/>
      <c r="D9" s="553"/>
    </row>
    <row r="10" spans="1:4">
      <c r="A10" s="338" t="s">
        <v>314</v>
      </c>
      <c r="B10" s="582">
        <v>2022</v>
      </c>
      <c r="C10" s="536"/>
      <c r="D10" s="537"/>
    </row>
    <row r="11" spans="1:4">
      <c r="A11" s="511" t="s">
        <v>202</v>
      </c>
      <c r="B11" s="514" t="s">
        <v>662</v>
      </c>
      <c r="C11" s="515"/>
      <c r="D11" s="516"/>
    </row>
    <row r="12" spans="1:4">
      <c r="A12" s="578"/>
      <c r="B12" s="517"/>
      <c r="C12" s="518"/>
      <c r="D12" s="519"/>
    </row>
    <row r="13" spans="1:4">
      <c r="A13" s="513"/>
      <c r="B13" s="520"/>
      <c r="C13" s="521"/>
      <c r="D13" s="522"/>
    </row>
    <row r="15" spans="1:4" ht="42.75">
      <c r="B15" s="432" t="s">
        <v>663</v>
      </c>
      <c r="C15" s="440" t="s">
        <v>927</v>
      </c>
    </row>
    <row r="16" spans="1:4">
      <c r="A16" s="155" t="s">
        <v>216</v>
      </c>
      <c r="B16" s="285">
        <v>275236</v>
      </c>
      <c r="C16">
        <f>RANK(B16,$B$16:$B$110,1)</f>
        <v>57</v>
      </c>
    </row>
    <row r="17" spans="1:3">
      <c r="A17" s="155" t="s">
        <v>217</v>
      </c>
      <c r="B17" s="285">
        <v>313336</v>
      </c>
      <c r="C17">
        <f t="shared" ref="C17:C80" si="0">RANK(B17,$B$16:$B$110,1)</f>
        <v>73</v>
      </c>
    </row>
    <row r="18" spans="1:3">
      <c r="A18" s="155" t="s">
        <v>218</v>
      </c>
      <c r="B18" s="285">
        <v>165082</v>
      </c>
      <c r="C18">
        <f t="shared" si="0"/>
        <v>13</v>
      </c>
    </row>
    <row r="19" spans="1:3">
      <c r="A19" s="155" t="s">
        <v>219</v>
      </c>
      <c r="B19" s="285">
        <v>267174</v>
      </c>
      <c r="C19">
        <f t="shared" si="0"/>
        <v>53</v>
      </c>
    </row>
    <row r="20" spans="1:3">
      <c r="A20" s="155" t="s">
        <v>220</v>
      </c>
      <c r="B20" s="285">
        <v>377025</v>
      </c>
      <c r="C20">
        <f t="shared" si="0"/>
        <v>85</v>
      </c>
    </row>
    <row r="21" spans="1:3">
      <c r="A21" s="155" t="s">
        <v>221</v>
      </c>
      <c r="B21" s="285">
        <v>291537</v>
      </c>
      <c r="C21">
        <f t="shared" si="0"/>
        <v>63</v>
      </c>
    </row>
    <row r="22" spans="1:3">
      <c r="A22" s="155" t="s">
        <v>223</v>
      </c>
      <c r="B22" s="285">
        <v>255055</v>
      </c>
      <c r="C22">
        <f t="shared" si="0"/>
        <v>48</v>
      </c>
    </row>
    <row r="23" spans="1:3">
      <c r="A23" s="155" t="s">
        <v>224</v>
      </c>
      <c r="B23" s="285">
        <v>283781</v>
      </c>
      <c r="C23">
        <f t="shared" si="0"/>
        <v>61</v>
      </c>
    </row>
    <row r="24" spans="1:3">
      <c r="A24" s="155" t="s">
        <v>225</v>
      </c>
      <c r="B24" s="285">
        <v>144488</v>
      </c>
      <c r="C24">
        <f t="shared" si="0"/>
        <v>6</v>
      </c>
    </row>
    <row r="25" spans="1:3">
      <c r="A25" s="155" t="s">
        <v>226</v>
      </c>
      <c r="B25" s="285">
        <v>231183</v>
      </c>
      <c r="C25">
        <f t="shared" si="0"/>
        <v>35</v>
      </c>
    </row>
    <row r="26" spans="1:3">
      <c r="A26" s="155" t="s">
        <v>227</v>
      </c>
      <c r="B26" s="285">
        <v>375139</v>
      </c>
      <c r="C26">
        <f t="shared" si="0"/>
        <v>84</v>
      </c>
    </row>
    <row r="27" spans="1:3">
      <c r="A27" s="155" t="s">
        <v>228</v>
      </c>
      <c r="B27" s="285">
        <v>192360</v>
      </c>
      <c r="C27">
        <f t="shared" si="0"/>
        <v>19</v>
      </c>
    </row>
    <row r="28" spans="1:3">
      <c r="A28" s="155" t="s">
        <v>229</v>
      </c>
      <c r="B28" s="285">
        <v>243727</v>
      </c>
      <c r="C28">
        <f t="shared" si="0"/>
        <v>43</v>
      </c>
    </row>
    <row r="29" spans="1:3">
      <c r="A29" s="155" t="s">
        <v>230</v>
      </c>
      <c r="B29" s="285">
        <v>157565</v>
      </c>
      <c r="C29">
        <f t="shared" si="0"/>
        <v>10</v>
      </c>
    </row>
    <row r="30" spans="1:3">
      <c r="A30" s="155" t="s">
        <v>231</v>
      </c>
      <c r="B30" s="285">
        <v>231548</v>
      </c>
      <c r="C30">
        <f t="shared" si="0"/>
        <v>36</v>
      </c>
    </row>
    <row r="31" spans="1:3">
      <c r="A31" s="155" t="s">
        <v>232</v>
      </c>
      <c r="B31" s="285">
        <v>296965</v>
      </c>
      <c r="C31">
        <f t="shared" si="0"/>
        <v>66</v>
      </c>
    </row>
    <row r="32" spans="1:3">
      <c r="A32" s="155" t="s">
        <v>233</v>
      </c>
      <c r="B32" s="285">
        <v>152272</v>
      </c>
      <c r="C32">
        <f t="shared" si="0"/>
        <v>9</v>
      </c>
    </row>
    <row r="33" spans="1:3">
      <c r="A33" s="155" t="s">
        <v>234</v>
      </c>
      <c r="B33" s="285">
        <v>303061</v>
      </c>
      <c r="C33">
        <f t="shared" si="0"/>
        <v>69</v>
      </c>
    </row>
    <row r="34" spans="1:3">
      <c r="A34" s="155" t="s">
        <v>235</v>
      </c>
      <c r="B34" s="285">
        <v>572557</v>
      </c>
      <c r="C34">
        <f t="shared" si="0"/>
        <v>94</v>
      </c>
    </row>
    <row r="35" spans="1:3">
      <c r="A35" s="155" t="s">
        <v>236</v>
      </c>
      <c r="B35" s="285">
        <v>207719</v>
      </c>
      <c r="C35">
        <f t="shared" si="0"/>
        <v>27</v>
      </c>
    </row>
    <row r="36" spans="1:3">
      <c r="A36" s="155" t="s">
        <v>237</v>
      </c>
      <c r="B36" s="285">
        <v>292208</v>
      </c>
      <c r="C36">
        <f t="shared" si="0"/>
        <v>64</v>
      </c>
    </row>
    <row r="37" spans="1:3">
      <c r="A37" s="155" t="s">
        <v>238</v>
      </c>
      <c r="B37" s="285">
        <v>334299</v>
      </c>
      <c r="C37">
        <f t="shared" si="0"/>
        <v>80</v>
      </c>
    </row>
    <row r="38" spans="1:3">
      <c r="A38" s="155" t="s">
        <v>239</v>
      </c>
      <c r="B38" s="285">
        <v>168744</v>
      </c>
      <c r="C38">
        <f t="shared" si="0"/>
        <v>14</v>
      </c>
    </row>
    <row r="39" spans="1:3">
      <c r="A39" s="155" t="s">
        <v>240</v>
      </c>
      <c r="B39" s="285">
        <v>372682</v>
      </c>
      <c r="C39">
        <f t="shared" si="0"/>
        <v>82</v>
      </c>
    </row>
    <row r="40" spans="1:3">
      <c r="A40" s="155" t="s">
        <v>241</v>
      </c>
      <c r="B40" s="285">
        <v>249387</v>
      </c>
      <c r="C40">
        <f t="shared" si="0"/>
        <v>46</v>
      </c>
    </row>
    <row r="41" spans="1:3">
      <c r="A41" s="155" t="s">
        <v>242</v>
      </c>
      <c r="B41" s="285">
        <v>360453</v>
      </c>
      <c r="C41">
        <f t="shared" si="0"/>
        <v>81</v>
      </c>
    </row>
    <row r="42" spans="1:3">
      <c r="A42" s="155" t="s">
        <v>243</v>
      </c>
      <c r="B42" s="285">
        <v>193772</v>
      </c>
      <c r="C42">
        <f t="shared" si="0"/>
        <v>20</v>
      </c>
    </row>
    <row r="43" spans="1:3">
      <c r="A43" s="155" t="s">
        <v>244</v>
      </c>
      <c r="B43" s="285">
        <v>214337</v>
      </c>
      <c r="C43">
        <f t="shared" si="0"/>
        <v>30</v>
      </c>
    </row>
    <row r="44" spans="1:3">
      <c r="A44" s="155" t="s">
        <v>245</v>
      </c>
      <c r="B44" s="285">
        <v>262132</v>
      </c>
      <c r="C44">
        <f t="shared" si="0"/>
        <v>51</v>
      </c>
    </row>
    <row r="45" spans="1:3">
      <c r="A45" s="155" t="s">
        <v>246</v>
      </c>
      <c r="B45" s="285">
        <v>233981</v>
      </c>
      <c r="C45">
        <f t="shared" si="0"/>
        <v>37</v>
      </c>
    </row>
    <row r="46" spans="1:3">
      <c r="A46" s="155" t="s">
        <v>247</v>
      </c>
      <c r="B46" s="285">
        <v>248176</v>
      </c>
      <c r="C46">
        <f t="shared" si="0"/>
        <v>44</v>
      </c>
    </row>
    <row r="47" spans="1:3">
      <c r="A47" s="155" t="s">
        <v>248</v>
      </c>
      <c r="B47" s="285">
        <v>255481</v>
      </c>
      <c r="C47">
        <f t="shared" si="0"/>
        <v>49</v>
      </c>
    </row>
    <row r="48" spans="1:3">
      <c r="A48" s="155" t="s">
        <v>249</v>
      </c>
      <c r="B48" s="285">
        <v>373294</v>
      </c>
      <c r="C48">
        <f t="shared" si="0"/>
        <v>83</v>
      </c>
    </row>
    <row r="49" spans="1:3">
      <c r="A49" s="155" t="s">
        <v>250</v>
      </c>
      <c r="B49" s="285">
        <v>142274</v>
      </c>
      <c r="C49">
        <f t="shared" si="0"/>
        <v>5</v>
      </c>
    </row>
    <row r="50" spans="1:3">
      <c r="A50" s="155" t="s">
        <v>251</v>
      </c>
      <c r="B50" s="285">
        <v>145598</v>
      </c>
      <c r="C50">
        <f t="shared" si="0"/>
        <v>7</v>
      </c>
    </row>
    <row r="51" spans="1:3">
      <c r="A51" s="155" t="s">
        <v>252</v>
      </c>
      <c r="B51" s="285">
        <v>268388</v>
      </c>
      <c r="C51">
        <f t="shared" si="0"/>
        <v>55</v>
      </c>
    </row>
    <row r="52" spans="1:3">
      <c r="A52" s="155" t="s">
        <v>253</v>
      </c>
      <c r="B52" s="285">
        <v>214508</v>
      </c>
      <c r="C52">
        <f t="shared" si="0"/>
        <v>31</v>
      </c>
    </row>
    <row r="53" spans="1:3">
      <c r="A53" s="155" t="s">
        <v>254</v>
      </c>
      <c r="B53" s="285">
        <v>139041</v>
      </c>
      <c r="C53">
        <f t="shared" si="0"/>
        <v>4</v>
      </c>
    </row>
    <row r="54" spans="1:3">
      <c r="A54" s="155" t="s">
        <v>255</v>
      </c>
      <c r="B54" s="285">
        <v>186632</v>
      </c>
      <c r="C54">
        <f t="shared" si="0"/>
        <v>18</v>
      </c>
    </row>
    <row r="55" spans="1:3">
      <c r="A55" s="155" t="s">
        <v>256</v>
      </c>
      <c r="B55" s="285">
        <v>183011</v>
      </c>
      <c r="C55">
        <f t="shared" si="0"/>
        <v>16</v>
      </c>
    </row>
    <row r="56" spans="1:3">
      <c r="A56" s="155" t="s">
        <v>257</v>
      </c>
      <c r="B56" s="285">
        <v>220314</v>
      </c>
      <c r="C56">
        <f t="shared" si="0"/>
        <v>32</v>
      </c>
    </row>
    <row r="57" spans="1:3">
      <c r="A57" s="155" t="s">
        <v>258</v>
      </c>
      <c r="B57" s="285">
        <v>204410</v>
      </c>
      <c r="C57">
        <f t="shared" si="0"/>
        <v>24</v>
      </c>
    </row>
    <row r="58" spans="1:3">
      <c r="A58" s="155" t="s">
        <v>259</v>
      </c>
      <c r="B58" s="285">
        <v>197692</v>
      </c>
      <c r="C58">
        <f t="shared" si="0"/>
        <v>23</v>
      </c>
    </row>
    <row r="59" spans="1:3">
      <c r="A59" s="155" t="s">
        <v>260</v>
      </c>
      <c r="B59" s="285">
        <v>193992</v>
      </c>
      <c r="C59">
        <f t="shared" si="0"/>
        <v>21</v>
      </c>
    </row>
    <row r="60" spans="1:3">
      <c r="A60" s="155" t="s">
        <v>261</v>
      </c>
      <c r="B60" s="285">
        <v>326506</v>
      </c>
      <c r="C60">
        <f t="shared" si="0"/>
        <v>78</v>
      </c>
    </row>
    <row r="61" spans="1:3">
      <c r="A61" s="155" t="s">
        <v>262</v>
      </c>
      <c r="B61" s="285">
        <v>282721</v>
      </c>
      <c r="C61">
        <f t="shared" si="0"/>
        <v>60</v>
      </c>
    </row>
    <row r="62" spans="1:3">
      <c r="A62" s="155" t="s">
        <v>263</v>
      </c>
      <c r="B62" s="285">
        <v>385841</v>
      </c>
      <c r="C62">
        <f t="shared" si="0"/>
        <v>87</v>
      </c>
    </row>
    <row r="63" spans="1:3">
      <c r="A63" s="155" t="s">
        <v>264</v>
      </c>
      <c r="B63" s="285">
        <v>84371</v>
      </c>
      <c r="C63">
        <f t="shared" si="0"/>
        <v>1</v>
      </c>
    </row>
    <row r="64" spans="1:3">
      <c r="A64" s="155" t="s">
        <v>265</v>
      </c>
      <c r="B64" s="285">
        <v>133268</v>
      </c>
      <c r="C64">
        <f t="shared" si="0"/>
        <v>3</v>
      </c>
    </row>
    <row r="65" spans="1:3">
      <c r="A65" s="155" t="s">
        <v>266</v>
      </c>
      <c r="B65" s="285">
        <v>208396</v>
      </c>
      <c r="C65">
        <f t="shared" si="0"/>
        <v>28</v>
      </c>
    </row>
    <row r="66" spans="1:3">
      <c r="A66" s="155" t="s">
        <v>267</v>
      </c>
      <c r="B66" s="285">
        <v>207404</v>
      </c>
      <c r="C66">
        <f t="shared" si="0"/>
        <v>26</v>
      </c>
    </row>
    <row r="67" spans="1:3">
      <c r="A67" s="155" t="s">
        <v>268</v>
      </c>
      <c r="B67" s="285">
        <v>221263</v>
      </c>
      <c r="C67">
        <f t="shared" si="0"/>
        <v>33</v>
      </c>
    </row>
    <row r="68" spans="1:3">
      <c r="A68" s="155" t="s">
        <v>269</v>
      </c>
      <c r="B68" s="285">
        <v>441907</v>
      </c>
      <c r="C68">
        <f t="shared" si="0"/>
        <v>91</v>
      </c>
    </row>
    <row r="69" spans="1:3">
      <c r="A69" s="155" t="s">
        <v>270</v>
      </c>
      <c r="B69" s="285">
        <v>226531</v>
      </c>
      <c r="C69">
        <f t="shared" si="0"/>
        <v>34</v>
      </c>
    </row>
    <row r="70" spans="1:3">
      <c r="A70" s="155" t="s">
        <v>271</v>
      </c>
      <c r="B70" s="285">
        <v>159972</v>
      </c>
      <c r="C70">
        <f t="shared" si="0"/>
        <v>12</v>
      </c>
    </row>
    <row r="71" spans="1:3">
      <c r="A71" s="155" t="s">
        <v>272</v>
      </c>
      <c r="B71" s="285">
        <v>248398</v>
      </c>
      <c r="C71">
        <f t="shared" si="0"/>
        <v>45</v>
      </c>
    </row>
    <row r="72" spans="1:3">
      <c r="A72" s="155" t="s">
        <v>273</v>
      </c>
      <c r="B72" s="285">
        <v>238226</v>
      </c>
      <c r="C72">
        <f t="shared" si="0"/>
        <v>39</v>
      </c>
    </row>
    <row r="73" spans="1:3">
      <c r="A73" s="155" t="s">
        <v>274</v>
      </c>
      <c r="B73" s="285">
        <v>271149</v>
      </c>
      <c r="C73">
        <f t="shared" si="0"/>
        <v>56</v>
      </c>
    </row>
    <row r="74" spans="1:3">
      <c r="A74" s="155" t="s">
        <v>275</v>
      </c>
      <c r="B74" s="285">
        <v>312848</v>
      </c>
      <c r="C74">
        <f t="shared" si="0"/>
        <v>72</v>
      </c>
    </row>
    <row r="75" spans="1:3">
      <c r="A75" s="155" t="s">
        <v>276</v>
      </c>
      <c r="B75" s="285">
        <v>413245</v>
      </c>
      <c r="C75">
        <f t="shared" si="0"/>
        <v>89</v>
      </c>
    </row>
    <row r="76" spans="1:3">
      <c r="A76" s="155" t="s">
        <v>277</v>
      </c>
      <c r="B76" s="285">
        <v>285525</v>
      </c>
      <c r="C76">
        <f t="shared" si="0"/>
        <v>62</v>
      </c>
    </row>
    <row r="77" spans="1:3">
      <c r="A77" s="155" t="s">
        <v>278</v>
      </c>
      <c r="B77" s="285">
        <v>277336</v>
      </c>
      <c r="C77">
        <f t="shared" si="0"/>
        <v>59</v>
      </c>
    </row>
    <row r="78" spans="1:3">
      <c r="A78" s="155" t="s">
        <v>279</v>
      </c>
      <c r="B78" s="285">
        <v>329887</v>
      </c>
      <c r="C78">
        <f t="shared" si="0"/>
        <v>79</v>
      </c>
    </row>
    <row r="79" spans="1:3">
      <c r="A79" s="155" t="s">
        <v>280</v>
      </c>
      <c r="B79" s="285">
        <v>325490</v>
      </c>
      <c r="C79">
        <f t="shared" si="0"/>
        <v>77</v>
      </c>
    </row>
    <row r="80" spans="1:3">
      <c r="A80" s="155" t="s">
        <v>281</v>
      </c>
      <c r="B80" s="285">
        <v>194135</v>
      </c>
      <c r="C80">
        <f t="shared" si="0"/>
        <v>22</v>
      </c>
    </row>
    <row r="81" spans="1:3">
      <c r="A81" s="155" t="s">
        <v>282</v>
      </c>
      <c r="B81" s="285">
        <v>147737</v>
      </c>
      <c r="C81">
        <f t="shared" ref="C81:C110" si="1">RANK(B81,$B$16:$B$110,1)</f>
        <v>8</v>
      </c>
    </row>
    <row r="82" spans="1:3">
      <c r="A82" s="155" t="s">
        <v>283</v>
      </c>
      <c r="B82" s="285">
        <v>239981</v>
      </c>
      <c r="C82">
        <f t="shared" si="1"/>
        <v>41</v>
      </c>
    </row>
    <row r="83" spans="1:3">
      <c r="A83" s="155" t="s">
        <v>284</v>
      </c>
      <c r="B83" s="285">
        <v>185752</v>
      </c>
      <c r="C83">
        <f t="shared" si="1"/>
        <v>17</v>
      </c>
    </row>
    <row r="84" spans="1:3">
      <c r="A84" s="155" t="s">
        <v>285</v>
      </c>
      <c r="B84" s="285">
        <v>260732</v>
      </c>
      <c r="C84">
        <f t="shared" si="1"/>
        <v>50</v>
      </c>
    </row>
    <row r="85" spans="1:3">
      <c r="A85" s="155" t="s">
        <v>286</v>
      </c>
      <c r="B85" s="285">
        <v>254568</v>
      </c>
      <c r="C85">
        <f t="shared" si="1"/>
        <v>47</v>
      </c>
    </row>
    <row r="86" spans="1:3">
      <c r="A86" s="155" t="s">
        <v>287</v>
      </c>
      <c r="B86" s="285">
        <v>325016</v>
      </c>
      <c r="C86">
        <f t="shared" si="1"/>
        <v>75</v>
      </c>
    </row>
    <row r="87" spans="1:3">
      <c r="A87" s="155" t="s">
        <v>288</v>
      </c>
      <c r="B87" s="285">
        <v>296100</v>
      </c>
      <c r="C87">
        <f t="shared" si="1"/>
        <v>65</v>
      </c>
    </row>
    <row r="88" spans="1:3">
      <c r="A88" s="155" t="s">
        <v>289</v>
      </c>
      <c r="B88" s="285">
        <v>303077</v>
      </c>
      <c r="C88">
        <f t="shared" si="1"/>
        <v>70</v>
      </c>
    </row>
    <row r="89" spans="1:3">
      <c r="A89" s="155" t="s">
        <v>290</v>
      </c>
      <c r="B89" s="285">
        <v>378548</v>
      </c>
      <c r="C89">
        <f t="shared" si="1"/>
        <v>86</v>
      </c>
    </row>
    <row r="90" spans="1:3">
      <c r="A90" s="155" t="s">
        <v>291</v>
      </c>
      <c r="B90" s="285">
        <v>437856</v>
      </c>
      <c r="C90">
        <f t="shared" si="1"/>
        <v>90</v>
      </c>
    </row>
    <row r="91" spans="1:3">
      <c r="A91" s="155" t="s">
        <v>292</v>
      </c>
      <c r="B91" s="285">
        <v>175063</v>
      </c>
      <c r="C91">
        <f t="shared" si="1"/>
        <v>15</v>
      </c>
    </row>
    <row r="92" spans="1:3">
      <c r="A92" s="155" t="s">
        <v>293</v>
      </c>
      <c r="B92" s="285">
        <v>276897</v>
      </c>
      <c r="C92">
        <f t="shared" si="1"/>
        <v>58</v>
      </c>
    </row>
    <row r="93" spans="1:3">
      <c r="A93" s="155" t="s">
        <v>294</v>
      </c>
      <c r="B93" s="285">
        <v>389748</v>
      </c>
      <c r="C93">
        <f t="shared" si="1"/>
        <v>88</v>
      </c>
    </row>
    <row r="94" spans="1:3">
      <c r="A94" s="155" t="s">
        <v>295</v>
      </c>
      <c r="B94" s="285">
        <v>325117</v>
      </c>
      <c r="C94">
        <f t="shared" si="1"/>
        <v>76</v>
      </c>
    </row>
    <row r="95" spans="1:3">
      <c r="A95" s="155" t="s">
        <v>296</v>
      </c>
      <c r="B95" s="285">
        <v>267233</v>
      </c>
      <c r="C95">
        <f t="shared" si="1"/>
        <v>54</v>
      </c>
    </row>
    <row r="96" spans="1:3">
      <c r="A96" s="155" t="s">
        <v>297</v>
      </c>
      <c r="B96" s="285">
        <v>205245</v>
      </c>
      <c r="C96">
        <f t="shared" si="1"/>
        <v>25</v>
      </c>
    </row>
    <row r="97" spans="1:3">
      <c r="A97" s="155" t="s">
        <v>298</v>
      </c>
      <c r="B97" s="285">
        <v>243163</v>
      </c>
      <c r="C97">
        <f t="shared" si="1"/>
        <v>42</v>
      </c>
    </row>
    <row r="98" spans="1:3">
      <c r="A98" s="155" t="s">
        <v>299</v>
      </c>
      <c r="B98" s="285">
        <v>473168</v>
      </c>
      <c r="C98">
        <f t="shared" si="1"/>
        <v>92</v>
      </c>
    </row>
    <row r="99" spans="1:3">
      <c r="A99" s="155" t="s">
        <v>300</v>
      </c>
      <c r="B99" s="285">
        <v>263744</v>
      </c>
      <c r="C99">
        <f t="shared" si="1"/>
        <v>52</v>
      </c>
    </row>
    <row r="100" spans="1:3">
      <c r="A100" s="155" t="s">
        <v>301</v>
      </c>
      <c r="B100" s="285">
        <v>320657</v>
      </c>
      <c r="C100">
        <f t="shared" si="1"/>
        <v>74</v>
      </c>
    </row>
    <row r="101" spans="1:3">
      <c r="A101" s="155" t="s">
        <v>302</v>
      </c>
      <c r="B101" s="285">
        <v>210779</v>
      </c>
      <c r="C101">
        <f t="shared" si="1"/>
        <v>29</v>
      </c>
    </row>
    <row r="102" spans="1:3">
      <c r="A102" s="155" t="s">
        <v>303</v>
      </c>
      <c r="B102" s="285">
        <v>299546</v>
      </c>
      <c r="C102">
        <f t="shared" si="1"/>
        <v>67</v>
      </c>
    </row>
    <row r="103" spans="1:3">
      <c r="A103" s="155" t="s">
        <v>304</v>
      </c>
      <c r="B103" s="285">
        <v>300201</v>
      </c>
      <c r="C103">
        <f t="shared" si="1"/>
        <v>68</v>
      </c>
    </row>
    <row r="104" spans="1:3">
      <c r="A104" s="155" t="s">
        <v>305</v>
      </c>
      <c r="B104" s="285">
        <v>233988</v>
      </c>
      <c r="C104">
        <f t="shared" si="1"/>
        <v>38</v>
      </c>
    </row>
    <row r="105" spans="1:3">
      <c r="A105" s="155" t="s">
        <v>306</v>
      </c>
      <c r="B105" s="285">
        <v>310487</v>
      </c>
      <c r="C105">
        <f t="shared" si="1"/>
        <v>71</v>
      </c>
    </row>
    <row r="106" spans="1:3">
      <c r="A106" s="155" t="s">
        <v>307</v>
      </c>
      <c r="B106" s="285">
        <v>132590</v>
      </c>
      <c r="C106">
        <f t="shared" si="1"/>
        <v>2</v>
      </c>
    </row>
    <row r="107" spans="1:3">
      <c r="A107" s="155" t="s">
        <v>308</v>
      </c>
      <c r="B107" s="285">
        <v>158892</v>
      </c>
      <c r="C107">
        <f t="shared" si="1"/>
        <v>11</v>
      </c>
    </row>
    <row r="108" spans="1:3">
      <c r="A108" s="155" t="s">
        <v>309</v>
      </c>
      <c r="B108" s="285">
        <v>238787</v>
      </c>
      <c r="C108">
        <f t="shared" si="1"/>
        <v>40</v>
      </c>
    </row>
    <row r="109" spans="1:3">
      <c r="A109" s="155" t="s">
        <v>310</v>
      </c>
      <c r="B109" s="285">
        <v>1025815</v>
      </c>
      <c r="C109">
        <f t="shared" si="1"/>
        <v>95</v>
      </c>
    </row>
    <row r="110" spans="1:3">
      <c r="A110" s="155" t="s">
        <v>311</v>
      </c>
      <c r="B110" s="285">
        <v>487459</v>
      </c>
      <c r="C110">
        <f t="shared" si="1"/>
        <v>93</v>
      </c>
    </row>
    <row r="112" spans="1:3">
      <c r="A112" s="155" t="s">
        <v>3</v>
      </c>
      <c r="B112" s="277">
        <f>AVERAGE(B16:B110)</f>
        <v>270884.01052631577</v>
      </c>
    </row>
  </sheetData>
  <mergeCells count="9">
    <mergeCell ref="B10:D10"/>
    <mergeCell ref="A11:A13"/>
    <mergeCell ref="B11:D13"/>
    <mergeCell ref="B1:D1"/>
    <mergeCell ref="B2:D2"/>
    <mergeCell ref="A3:A7"/>
    <mergeCell ref="B3:D7"/>
    <mergeCell ref="B8:D8"/>
    <mergeCell ref="B9:D9"/>
  </mergeCells>
  <hyperlinks>
    <hyperlink ref="B9:D9" r:id="rId1" display="Tennessee Housing Development Agency" xr:uid="{700E95A1-E305-47F1-8766-EC29737E5F1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F0CC-9E97-4542-AF5C-AC86DF4EF93E}">
  <sheetPr>
    <tabColor rgb="FF7030A0"/>
  </sheetPr>
  <dimension ref="A1:E113"/>
  <sheetViews>
    <sheetView workbookViewId="0">
      <selection activeCell="B15" sqref="B15"/>
    </sheetView>
  </sheetViews>
  <sheetFormatPr defaultRowHeight="12.75"/>
  <cols>
    <col min="1" max="1" width="19.140625" customWidth="1"/>
    <col min="2" max="2" width="14.5703125" customWidth="1"/>
    <col min="3" max="3" width="14.7109375" customWidth="1"/>
    <col min="4" max="4" width="20" customWidth="1"/>
  </cols>
  <sheetData>
    <row r="1" spans="1:5">
      <c r="A1" s="168" t="s">
        <v>189</v>
      </c>
      <c r="B1" s="568" t="s">
        <v>540</v>
      </c>
      <c r="C1" s="569"/>
      <c r="D1" s="570"/>
    </row>
    <row r="2" spans="1:5">
      <c r="A2" s="168" t="s">
        <v>194</v>
      </c>
      <c r="B2" s="538" t="s">
        <v>127</v>
      </c>
      <c r="C2" s="566"/>
      <c r="D2" s="567"/>
    </row>
    <row r="3" spans="1:5" ht="12.75" customHeight="1">
      <c r="A3" s="579" t="s">
        <v>196</v>
      </c>
      <c r="B3" s="514" t="s">
        <v>128</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25.5">
      <c r="A8" s="169" t="s">
        <v>198</v>
      </c>
      <c r="B8" s="535" t="s">
        <v>199</v>
      </c>
      <c r="C8" s="590"/>
      <c r="D8" s="591"/>
    </row>
    <row r="9" spans="1:5" ht="24.75" customHeight="1">
      <c r="A9" s="323" t="s">
        <v>200</v>
      </c>
      <c r="B9" s="551" t="s">
        <v>129</v>
      </c>
      <c r="C9" s="552"/>
      <c r="D9" s="553"/>
    </row>
    <row r="10" spans="1:5">
      <c r="A10" s="338" t="s">
        <v>314</v>
      </c>
      <c r="B10" s="582">
        <v>2022</v>
      </c>
      <c r="C10" s="536"/>
      <c r="D10" s="537"/>
    </row>
    <row r="11" spans="1:5" ht="12.75" customHeight="1">
      <c r="A11" s="511" t="s">
        <v>202</v>
      </c>
      <c r="B11" s="514" t="s">
        <v>662</v>
      </c>
      <c r="C11" s="515"/>
      <c r="D11" s="516"/>
    </row>
    <row r="12" spans="1:5">
      <c r="A12" s="578"/>
      <c r="B12" s="517"/>
      <c r="C12" s="518"/>
      <c r="D12" s="519"/>
    </row>
    <row r="13" spans="1:5">
      <c r="A13" s="513"/>
      <c r="B13" s="520"/>
      <c r="C13" s="521"/>
      <c r="D13" s="522"/>
    </row>
    <row r="14" spans="1:5">
      <c r="A14" s="97"/>
      <c r="B14" s="97"/>
      <c r="C14" s="97"/>
      <c r="D14" s="97"/>
    </row>
    <row r="15" spans="1:5" s="256" customFormat="1" ht="39.75" customHeight="1">
      <c r="A15" s="286"/>
      <c r="B15" s="504" t="s">
        <v>127</v>
      </c>
      <c r="C15" s="286" t="s">
        <v>664</v>
      </c>
      <c r="D15" s="433" t="s">
        <v>665</v>
      </c>
      <c r="E15" s="440" t="s">
        <v>927</v>
      </c>
    </row>
    <row r="16" spans="1:5">
      <c r="A16" s="287" t="s">
        <v>216</v>
      </c>
      <c r="B16" s="287">
        <v>151</v>
      </c>
      <c r="C16" s="288">
        <v>1430</v>
      </c>
      <c r="D16" s="289">
        <f>B16/C16</f>
        <v>0.1055944055944056</v>
      </c>
      <c r="E16">
        <f>RANK(D16,$D$16:$D$110)</f>
        <v>43</v>
      </c>
    </row>
    <row r="17" spans="1:5">
      <c r="A17" s="287" t="s">
        <v>217</v>
      </c>
      <c r="B17" s="287">
        <v>215</v>
      </c>
      <c r="C17" s="287">
        <v>827</v>
      </c>
      <c r="D17" s="289">
        <f t="shared" ref="D17:D80" si="0">B17/C17</f>
        <v>0.25997581620314392</v>
      </c>
      <c r="E17">
        <f t="shared" ref="E17:E80" si="1">RANK(D17,$D$16:$D$110)</f>
        <v>9</v>
      </c>
    </row>
    <row r="18" spans="1:5">
      <c r="A18" s="287" t="s">
        <v>218</v>
      </c>
      <c r="B18" s="287">
        <v>7</v>
      </c>
      <c r="C18" s="287">
        <v>214</v>
      </c>
      <c r="D18" s="289">
        <f t="shared" si="0"/>
        <v>3.2710280373831772E-2</v>
      </c>
      <c r="E18">
        <f t="shared" si="1"/>
        <v>74</v>
      </c>
    </row>
    <row r="19" spans="1:5">
      <c r="A19" s="287" t="s">
        <v>219</v>
      </c>
      <c r="B19" s="287">
        <v>4</v>
      </c>
      <c r="C19" s="287">
        <v>96</v>
      </c>
      <c r="D19" s="289">
        <f t="shared" si="0"/>
        <v>4.1666666666666664E-2</v>
      </c>
      <c r="E19">
        <f t="shared" si="1"/>
        <v>68</v>
      </c>
    </row>
    <row r="20" spans="1:5">
      <c r="A20" s="287" t="s">
        <v>220</v>
      </c>
      <c r="B20" s="287">
        <v>273</v>
      </c>
      <c r="C20" s="288">
        <v>1922</v>
      </c>
      <c r="D20" s="289">
        <f t="shared" si="0"/>
        <v>0.14203954214360043</v>
      </c>
      <c r="E20">
        <f t="shared" si="1"/>
        <v>31</v>
      </c>
    </row>
    <row r="21" spans="1:5">
      <c r="A21" s="287" t="s">
        <v>221</v>
      </c>
      <c r="B21" s="287">
        <v>342</v>
      </c>
      <c r="C21" s="288">
        <v>1747</v>
      </c>
      <c r="D21" s="289">
        <f t="shared" si="0"/>
        <v>0.19576416714367487</v>
      </c>
      <c r="E21">
        <f t="shared" si="1"/>
        <v>20</v>
      </c>
    </row>
    <row r="22" spans="1:5">
      <c r="A22" s="287" t="s">
        <v>223</v>
      </c>
      <c r="B22" s="287">
        <v>31</v>
      </c>
      <c r="C22" s="287">
        <v>569</v>
      </c>
      <c r="D22" s="289">
        <f t="shared" si="0"/>
        <v>5.4481546572934976E-2</v>
      </c>
      <c r="E22">
        <f t="shared" si="1"/>
        <v>65</v>
      </c>
    </row>
    <row r="23" spans="1:5">
      <c r="A23" s="287" t="s">
        <v>224</v>
      </c>
      <c r="B23" s="287">
        <v>30</v>
      </c>
      <c r="C23" s="287">
        <v>201</v>
      </c>
      <c r="D23" s="289">
        <f t="shared" si="0"/>
        <v>0.14925373134328357</v>
      </c>
      <c r="E23">
        <f t="shared" si="1"/>
        <v>28</v>
      </c>
    </row>
    <row r="24" spans="1:5">
      <c r="A24" s="287" t="s">
        <v>225</v>
      </c>
      <c r="B24" s="287">
        <v>1</v>
      </c>
      <c r="C24" s="287">
        <v>320</v>
      </c>
      <c r="D24" s="289">
        <f t="shared" si="0"/>
        <v>3.1250000000000002E-3</v>
      </c>
      <c r="E24">
        <f t="shared" si="1"/>
        <v>92</v>
      </c>
    </row>
    <row r="25" spans="1:5">
      <c r="A25" s="287" t="s">
        <v>226</v>
      </c>
      <c r="B25" s="287">
        <v>24</v>
      </c>
      <c r="C25" s="287">
        <v>753</v>
      </c>
      <c r="D25" s="289">
        <f t="shared" si="0"/>
        <v>3.1872509960159362E-2</v>
      </c>
      <c r="E25">
        <f t="shared" si="1"/>
        <v>75</v>
      </c>
    </row>
    <row r="26" spans="1:5">
      <c r="A26" s="287" t="s">
        <v>227</v>
      </c>
      <c r="B26" s="287">
        <v>147</v>
      </c>
      <c r="C26" s="287">
        <v>741</v>
      </c>
      <c r="D26" s="289">
        <f t="shared" si="0"/>
        <v>0.19838056680161945</v>
      </c>
      <c r="E26">
        <f t="shared" si="1"/>
        <v>19</v>
      </c>
    </row>
    <row r="27" spans="1:5">
      <c r="A27" s="287" t="s">
        <v>228</v>
      </c>
      <c r="B27" s="287">
        <v>11</v>
      </c>
      <c r="C27" s="287">
        <v>201</v>
      </c>
      <c r="D27" s="289">
        <f t="shared" si="0"/>
        <v>5.4726368159203981E-2</v>
      </c>
      <c r="E27">
        <f t="shared" si="1"/>
        <v>64</v>
      </c>
    </row>
    <row r="28" spans="1:5">
      <c r="A28" s="287" t="s">
        <v>229</v>
      </c>
      <c r="B28" s="287">
        <v>16</v>
      </c>
      <c r="C28" s="287">
        <v>368</v>
      </c>
      <c r="D28" s="289">
        <f t="shared" si="0"/>
        <v>4.3478260869565216E-2</v>
      </c>
      <c r="E28">
        <f t="shared" si="1"/>
        <v>67</v>
      </c>
    </row>
    <row r="29" spans="1:5">
      <c r="A29" s="287" t="s">
        <v>230</v>
      </c>
      <c r="B29" s="287">
        <v>1</v>
      </c>
      <c r="C29" s="287">
        <v>67</v>
      </c>
      <c r="D29" s="289">
        <f t="shared" si="0"/>
        <v>1.4925373134328358E-2</v>
      </c>
      <c r="E29">
        <f t="shared" si="1"/>
        <v>86</v>
      </c>
    </row>
    <row r="30" spans="1:5">
      <c r="A30" s="287" t="s">
        <v>231</v>
      </c>
      <c r="B30" s="287">
        <v>18</v>
      </c>
      <c r="C30" s="287">
        <v>389</v>
      </c>
      <c r="D30" s="289">
        <f t="shared" si="0"/>
        <v>4.6272493573264781E-2</v>
      </c>
      <c r="E30">
        <f t="shared" si="1"/>
        <v>66</v>
      </c>
    </row>
    <row r="31" spans="1:5">
      <c r="A31" s="287" t="s">
        <v>232</v>
      </c>
      <c r="B31" s="287">
        <v>159</v>
      </c>
      <c r="C31" s="287">
        <v>934</v>
      </c>
      <c r="D31" s="289">
        <f t="shared" si="0"/>
        <v>0.17023554603854391</v>
      </c>
      <c r="E31">
        <f t="shared" si="1"/>
        <v>22</v>
      </c>
    </row>
    <row r="32" spans="1:5">
      <c r="A32" s="287" t="s">
        <v>233</v>
      </c>
      <c r="B32" s="287">
        <v>2</v>
      </c>
      <c r="C32" s="287">
        <v>209</v>
      </c>
      <c r="D32" s="289">
        <f t="shared" si="0"/>
        <v>9.5693779904306216E-3</v>
      </c>
      <c r="E32">
        <f t="shared" si="1"/>
        <v>89</v>
      </c>
    </row>
    <row r="33" spans="1:5">
      <c r="A33" s="287" t="s">
        <v>234</v>
      </c>
      <c r="B33" s="287">
        <v>117</v>
      </c>
      <c r="C33" s="288">
        <v>1249</v>
      </c>
      <c r="D33" s="289">
        <f t="shared" si="0"/>
        <v>9.3674939951961564E-2</v>
      </c>
      <c r="E33">
        <f t="shared" si="1"/>
        <v>49</v>
      </c>
    </row>
    <row r="34" spans="1:5">
      <c r="A34" s="287" t="s">
        <v>235</v>
      </c>
      <c r="B34" s="288">
        <v>3091</v>
      </c>
      <c r="C34" s="288">
        <v>14498</v>
      </c>
      <c r="D34" s="289">
        <f t="shared" si="0"/>
        <v>0.21320182094081944</v>
      </c>
      <c r="E34">
        <f t="shared" si="1"/>
        <v>17</v>
      </c>
    </row>
    <row r="35" spans="1:5">
      <c r="A35" s="287" t="s">
        <v>236</v>
      </c>
      <c r="B35" s="287">
        <v>1</v>
      </c>
      <c r="C35" s="287">
        <v>136</v>
      </c>
      <c r="D35" s="289">
        <f t="shared" si="0"/>
        <v>7.3529411764705881E-3</v>
      </c>
      <c r="E35">
        <f t="shared" si="1"/>
        <v>90</v>
      </c>
    </row>
    <row r="36" spans="1:5">
      <c r="A36" s="287" t="s">
        <v>237</v>
      </c>
      <c r="B36" s="287">
        <v>70</v>
      </c>
      <c r="C36" s="287">
        <v>413</v>
      </c>
      <c r="D36" s="289">
        <f t="shared" si="0"/>
        <v>0.16949152542372881</v>
      </c>
      <c r="E36">
        <f t="shared" si="1"/>
        <v>23</v>
      </c>
    </row>
    <row r="37" spans="1:5">
      <c r="A37" s="287" t="s">
        <v>238</v>
      </c>
      <c r="B37" s="287">
        <v>224</v>
      </c>
      <c r="C37" s="288">
        <v>1048</v>
      </c>
      <c r="D37" s="289">
        <f t="shared" si="0"/>
        <v>0.21374045801526717</v>
      </c>
      <c r="E37">
        <f t="shared" si="1"/>
        <v>16</v>
      </c>
    </row>
    <row r="38" spans="1:5">
      <c r="A38" s="287" t="s">
        <v>239</v>
      </c>
      <c r="B38" s="287">
        <v>10</v>
      </c>
      <c r="C38" s="287">
        <v>435</v>
      </c>
      <c r="D38" s="289">
        <f t="shared" si="0"/>
        <v>2.2988505747126436E-2</v>
      </c>
      <c r="E38">
        <f t="shared" si="1"/>
        <v>80</v>
      </c>
    </row>
    <row r="39" spans="1:5">
      <c r="A39" s="287" t="s">
        <v>240</v>
      </c>
      <c r="B39" s="287">
        <v>335</v>
      </c>
      <c r="C39" s="287">
        <v>931</v>
      </c>
      <c r="D39" s="289">
        <f t="shared" si="0"/>
        <v>0.35982814178302902</v>
      </c>
      <c r="E39">
        <f t="shared" si="1"/>
        <v>5</v>
      </c>
    </row>
    <row r="40" spans="1:5">
      <c r="A40" s="287" t="s">
        <v>241</v>
      </c>
      <c r="B40" s="287">
        <v>54</v>
      </c>
      <c r="C40" s="287">
        <v>252</v>
      </c>
      <c r="D40" s="289">
        <f t="shared" si="0"/>
        <v>0.21428571428571427</v>
      </c>
      <c r="E40">
        <f t="shared" si="1"/>
        <v>15</v>
      </c>
    </row>
    <row r="41" spans="1:5">
      <c r="A41" s="287" t="s">
        <v>242</v>
      </c>
      <c r="B41" s="287">
        <v>177</v>
      </c>
      <c r="C41" s="287">
        <v>780</v>
      </c>
      <c r="D41" s="289">
        <f t="shared" si="0"/>
        <v>0.22692307692307692</v>
      </c>
      <c r="E41">
        <f t="shared" si="1"/>
        <v>14</v>
      </c>
    </row>
    <row r="42" spans="1:5">
      <c r="A42" s="287" t="s">
        <v>243</v>
      </c>
      <c r="B42" s="287">
        <v>94</v>
      </c>
      <c r="C42" s="287">
        <v>803</v>
      </c>
      <c r="D42" s="289">
        <f t="shared" si="0"/>
        <v>0.11706102117061021</v>
      </c>
      <c r="E42">
        <f t="shared" si="1"/>
        <v>39</v>
      </c>
    </row>
    <row r="43" spans="1:5">
      <c r="A43" s="287" t="s">
        <v>244</v>
      </c>
      <c r="B43" s="287">
        <v>27</v>
      </c>
      <c r="C43" s="287">
        <v>412</v>
      </c>
      <c r="D43" s="289">
        <f t="shared" si="0"/>
        <v>6.553398058252427E-2</v>
      </c>
      <c r="E43">
        <f t="shared" si="1"/>
        <v>60</v>
      </c>
    </row>
    <row r="44" spans="1:5">
      <c r="A44" s="287" t="s">
        <v>245</v>
      </c>
      <c r="B44" s="287">
        <v>24</v>
      </c>
      <c r="C44" s="287">
        <v>253</v>
      </c>
      <c r="D44" s="289">
        <f t="shared" si="0"/>
        <v>9.4861660079051377E-2</v>
      </c>
      <c r="E44">
        <f t="shared" si="1"/>
        <v>48</v>
      </c>
    </row>
    <row r="45" spans="1:5">
      <c r="A45" s="287" t="s">
        <v>246</v>
      </c>
      <c r="B45" s="287">
        <v>76</v>
      </c>
      <c r="C45" s="287">
        <v>914</v>
      </c>
      <c r="D45" s="289">
        <f t="shared" si="0"/>
        <v>8.3150984682713341E-2</v>
      </c>
      <c r="E45">
        <f t="shared" si="1"/>
        <v>51</v>
      </c>
    </row>
    <row r="46" spans="1:5">
      <c r="A46" s="287" t="s">
        <v>247</v>
      </c>
      <c r="B46" s="287">
        <v>22</v>
      </c>
      <c r="C46" s="287">
        <v>180</v>
      </c>
      <c r="D46" s="289">
        <f t="shared" si="0"/>
        <v>0.12222222222222222</v>
      </c>
      <c r="E46">
        <f t="shared" si="1"/>
        <v>36</v>
      </c>
    </row>
    <row r="47" spans="1:5">
      <c r="A47" s="287" t="s">
        <v>248</v>
      </c>
      <c r="B47" s="287">
        <v>119</v>
      </c>
      <c r="C47" s="287">
        <v>967</v>
      </c>
      <c r="D47" s="289">
        <f t="shared" si="0"/>
        <v>0.12306101344364012</v>
      </c>
      <c r="E47">
        <f t="shared" si="1"/>
        <v>35</v>
      </c>
    </row>
    <row r="48" spans="1:5">
      <c r="A48" s="287" t="s">
        <v>249</v>
      </c>
      <c r="B48" s="288">
        <v>1242</v>
      </c>
      <c r="C48" s="288">
        <v>7404</v>
      </c>
      <c r="D48" s="289">
        <f t="shared" si="0"/>
        <v>0.16774716369529985</v>
      </c>
      <c r="E48">
        <f t="shared" si="1"/>
        <v>24</v>
      </c>
    </row>
    <row r="49" spans="1:5">
      <c r="A49" s="287" t="s">
        <v>250</v>
      </c>
      <c r="B49" s="287" t="s">
        <v>480</v>
      </c>
      <c r="C49" s="287">
        <v>61</v>
      </c>
      <c r="D49" s="289" t="s">
        <v>480</v>
      </c>
      <c r="E49" t="s">
        <v>480</v>
      </c>
    </row>
    <row r="50" spans="1:5">
      <c r="A50" s="287" t="s">
        <v>251</v>
      </c>
      <c r="B50" s="287">
        <v>7</v>
      </c>
      <c r="C50" s="287">
        <v>230</v>
      </c>
      <c r="D50" s="289">
        <f t="shared" si="0"/>
        <v>3.0434782608695653E-2</v>
      </c>
      <c r="E50">
        <f t="shared" si="1"/>
        <v>76</v>
      </c>
    </row>
    <row r="51" spans="1:5">
      <c r="A51" s="287" t="s">
        <v>252</v>
      </c>
      <c r="B51" s="287">
        <v>33</v>
      </c>
      <c r="C51" s="287">
        <v>477</v>
      </c>
      <c r="D51" s="289">
        <f t="shared" si="0"/>
        <v>6.9182389937106917E-2</v>
      </c>
      <c r="E51">
        <f t="shared" si="1"/>
        <v>58</v>
      </c>
    </row>
    <row r="52" spans="1:5">
      <c r="A52" s="287" t="s">
        <v>253</v>
      </c>
      <c r="B52" s="287">
        <v>50</v>
      </c>
      <c r="C52" s="287">
        <v>660</v>
      </c>
      <c r="D52" s="289">
        <f t="shared" si="0"/>
        <v>7.575757575757576E-2</v>
      </c>
      <c r="E52">
        <f t="shared" si="1"/>
        <v>55</v>
      </c>
    </row>
    <row r="53" spans="1:5">
      <c r="A53" s="287" t="s">
        <v>254</v>
      </c>
      <c r="B53" s="287">
        <v>3</v>
      </c>
      <c r="C53" s="287">
        <v>187</v>
      </c>
      <c r="D53" s="289">
        <f t="shared" si="0"/>
        <v>1.6042780748663103E-2</v>
      </c>
      <c r="E53">
        <f t="shared" si="1"/>
        <v>85</v>
      </c>
    </row>
    <row r="54" spans="1:5">
      <c r="A54" s="287" t="s">
        <v>255</v>
      </c>
      <c r="B54" s="287">
        <v>7</v>
      </c>
      <c r="C54" s="287">
        <v>271</v>
      </c>
      <c r="D54" s="289">
        <f t="shared" si="0"/>
        <v>2.5830258302583026E-2</v>
      </c>
      <c r="E54">
        <f t="shared" si="1"/>
        <v>79</v>
      </c>
    </row>
    <row r="55" spans="1:5">
      <c r="A55" s="287" t="s">
        <v>256</v>
      </c>
      <c r="B55" s="287">
        <v>17</v>
      </c>
      <c r="C55" s="287">
        <v>416</v>
      </c>
      <c r="D55" s="289">
        <f t="shared" si="0"/>
        <v>4.0865384615384616E-2</v>
      </c>
      <c r="E55">
        <f t="shared" si="1"/>
        <v>69</v>
      </c>
    </row>
    <row r="56" spans="1:5">
      <c r="A56" s="287" t="s">
        <v>257</v>
      </c>
      <c r="B56" s="287">
        <v>22</v>
      </c>
      <c r="C56" s="287">
        <v>166</v>
      </c>
      <c r="D56" s="289">
        <f t="shared" si="0"/>
        <v>0.13253012048192772</v>
      </c>
      <c r="E56">
        <f t="shared" si="1"/>
        <v>34</v>
      </c>
    </row>
    <row r="57" spans="1:5">
      <c r="A57" s="287" t="s">
        <v>258</v>
      </c>
      <c r="B57" s="287">
        <v>2</v>
      </c>
      <c r="C57" s="287">
        <v>91</v>
      </c>
      <c r="D57" s="289">
        <f t="shared" si="0"/>
        <v>2.197802197802198E-2</v>
      </c>
      <c r="E57">
        <f t="shared" si="1"/>
        <v>81</v>
      </c>
    </row>
    <row r="58" spans="1:5">
      <c r="A58" s="287" t="s">
        <v>259</v>
      </c>
      <c r="B58" s="287">
        <v>18</v>
      </c>
      <c r="C58" s="287">
        <v>257</v>
      </c>
      <c r="D58" s="289">
        <f t="shared" si="0"/>
        <v>7.0038910505836577E-2</v>
      </c>
      <c r="E58">
        <f t="shared" si="1"/>
        <v>57</v>
      </c>
    </row>
    <row r="59" spans="1:5">
      <c r="A59" s="287" t="s">
        <v>260</v>
      </c>
      <c r="B59" s="287">
        <v>6</v>
      </c>
      <c r="C59" s="287">
        <v>147</v>
      </c>
      <c r="D59" s="289">
        <f t="shared" si="0"/>
        <v>4.0816326530612242E-2</v>
      </c>
      <c r="E59">
        <f t="shared" si="1"/>
        <v>70</v>
      </c>
    </row>
    <row r="60" spans="1:5">
      <c r="A60" s="287" t="s">
        <v>261</v>
      </c>
      <c r="B60" s="287">
        <v>258</v>
      </c>
      <c r="C60" s="287">
        <v>962</v>
      </c>
      <c r="D60" s="289">
        <f t="shared" si="0"/>
        <v>0.26819126819126821</v>
      </c>
      <c r="E60">
        <f t="shared" si="1"/>
        <v>8</v>
      </c>
    </row>
    <row r="61" spans="1:5">
      <c r="A61" s="287" t="s">
        <v>262</v>
      </c>
      <c r="B61" s="287">
        <v>2</v>
      </c>
      <c r="C61" s="287">
        <v>177</v>
      </c>
      <c r="D61" s="289">
        <f t="shared" si="0"/>
        <v>1.1299435028248588E-2</v>
      </c>
      <c r="E61">
        <f t="shared" si="1"/>
        <v>88</v>
      </c>
    </row>
    <row r="62" spans="1:5">
      <c r="A62" s="287" t="s">
        <v>263</v>
      </c>
      <c r="B62" s="288">
        <v>1458</v>
      </c>
      <c r="C62" s="288">
        <v>9486</v>
      </c>
      <c r="D62" s="289">
        <f t="shared" si="0"/>
        <v>0.15370018975332067</v>
      </c>
      <c r="E62">
        <f t="shared" si="1"/>
        <v>27</v>
      </c>
    </row>
    <row r="63" spans="1:5">
      <c r="A63" s="287" t="s">
        <v>264</v>
      </c>
      <c r="B63" s="287" t="s">
        <v>480</v>
      </c>
      <c r="C63" s="287">
        <v>59</v>
      </c>
      <c r="D63" s="289" t="s">
        <v>480</v>
      </c>
      <c r="E63" t="s">
        <v>480</v>
      </c>
    </row>
    <row r="64" spans="1:5">
      <c r="A64" s="287" t="s">
        <v>265</v>
      </c>
      <c r="B64" s="287">
        <v>4</v>
      </c>
      <c r="C64" s="287">
        <v>240</v>
      </c>
      <c r="D64" s="289">
        <f t="shared" si="0"/>
        <v>1.6666666666666666E-2</v>
      </c>
      <c r="E64">
        <f t="shared" si="1"/>
        <v>84</v>
      </c>
    </row>
    <row r="65" spans="1:5">
      <c r="A65" s="287" t="s">
        <v>266</v>
      </c>
      <c r="B65" s="287">
        <v>82</v>
      </c>
      <c r="C65" s="287">
        <v>704</v>
      </c>
      <c r="D65" s="289">
        <f t="shared" si="0"/>
        <v>0.11647727272727272</v>
      </c>
      <c r="E65">
        <f t="shared" si="1"/>
        <v>40</v>
      </c>
    </row>
    <row r="66" spans="1:5">
      <c r="A66" s="287" t="s">
        <v>267</v>
      </c>
      <c r="B66" s="287">
        <v>17</v>
      </c>
      <c r="C66" s="287">
        <v>189</v>
      </c>
      <c r="D66" s="289">
        <f t="shared" si="0"/>
        <v>8.9947089947089942E-2</v>
      </c>
      <c r="E66">
        <f t="shared" si="1"/>
        <v>50</v>
      </c>
    </row>
    <row r="67" spans="1:5">
      <c r="A67" s="287" t="s">
        <v>268</v>
      </c>
      <c r="B67" s="287">
        <v>29</v>
      </c>
      <c r="C67" s="287">
        <v>482</v>
      </c>
      <c r="D67" s="289">
        <f t="shared" si="0"/>
        <v>6.0165975103734441E-2</v>
      </c>
      <c r="E67">
        <f t="shared" si="1"/>
        <v>63</v>
      </c>
    </row>
    <row r="68" spans="1:5">
      <c r="A68" s="287" t="s">
        <v>269</v>
      </c>
      <c r="B68" s="287">
        <v>618</v>
      </c>
      <c r="C68" s="288">
        <v>1503</v>
      </c>
      <c r="D68" s="289">
        <f t="shared" si="0"/>
        <v>0.41117764471057883</v>
      </c>
      <c r="E68">
        <f t="shared" si="1"/>
        <v>3</v>
      </c>
    </row>
    <row r="69" spans="1:5">
      <c r="A69" s="287" t="s">
        <v>270</v>
      </c>
      <c r="B69" s="287">
        <v>58</v>
      </c>
      <c r="C69" s="287">
        <v>747</v>
      </c>
      <c r="D69" s="289">
        <f t="shared" ref="D69:D75" si="2">B69/C69</f>
        <v>7.7643908969210168E-2</v>
      </c>
      <c r="E69">
        <f t="shared" si="1"/>
        <v>53</v>
      </c>
    </row>
    <row r="70" spans="1:5">
      <c r="A70" s="287" t="s">
        <v>271</v>
      </c>
      <c r="B70" s="287">
        <v>5</v>
      </c>
      <c r="C70" s="287">
        <v>280</v>
      </c>
      <c r="D70" s="289">
        <f t="shared" si="2"/>
        <v>1.7857142857142856E-2</v>
      </c>
      <c r="E70">
        <f t="shared" si="1"/>
        <v>82</v>
      </c>
    </row>
    <row r="71" spans="1:5">
      <c r="A71" s="287" t="s">
        <v>272</v>
      </c>
      <c r="B71" s="287">
        <v>74</v>
      </c>
      <c r="C71" s="287">
        <v>372</v>
      </c>
      <c r="D71" s="289">
        <f t="shared" si="2"/>
        <v>0.19892473118279569</v>
      </c>
      <c r="E71">
        <f t="shared" si="1"/>
        <v>18</v>
      </c>
    </row>
    <row r="72" spans="1:5">
      <c r="A72" s="287" t="s">
        <v>273</v>
      </c>
      <c r="B72" s="287">
        <v>158</v>
      </c>
      <c r="C72" s="288">
        <v>1651</v>
      </c>
      <c r="D72" s="289">
        <f t="shared" si="2"/>
        <v>9.5699576014536644E-2</v>
      </c>
      <c r="E72">
        <f t="shared" si="1"/>
        <v>47</v>
      </c>
    </row>
    <row r="73" spans="1:5">
      <c r="A73" s="287" t="s">
        <v>274</v>
      </c>
      <c r="B73" s="287">
        <v>27</v>
      </c>
      <c r="C73" s="287">
        <v>363</v>
      </c>
      <c r="D73" s="289">
        <f t="shared" si="2"/>
        <v>7.43801652892562E-2</v>
      </c>
      <c r="E73">
        <f t="shared" si="1"/>
        <v>56</v>
      </c>
    </row>
    <row r="74" spans="1:5">
      <c r="A74" s="287" t="s">
        <v>275</v>
      </c>
      <c r="B74" s="287">
        <v>314</v>
      </c>
      <c r="C74" s="287">
        <v>802</v>
      </c>
      <c r="D74" s="289">
        <f t="shared" si="2"/>
        <v>0.39152119700748128</v>
      </c>
      <c r="E74">
        <f t="shared" si="1"/>
        <v>4</v>
      </c>
    </row>
    <row r="75" spans="1:5">
      <c r="A75" s="287" t="s">
        <v>276</v>
      </c>
      <c r="B75" s="288">
        <v>1289</v>
      </c>
      <c r="C75" s="288">
        <v>3017</v>
      </c>
      <c r="D75" s="289">
        <f t="shared" si="2"/>
        <v>0.42724560822008617</v>
      </c>
      <c r="E75">
        <f t="shared" si="1"/>
        <v>2</v>
      </c>
    </row>
    <row r="76" spans="1:5">
      <c r="A76" s="287" t="s">
        <v>277</v>
      </c>
      <c r="B76" s="287">
        <v>3</v>
      </c>
      <c r="C76" s="287">
        <v>109</v>
      </c>
      <c r="D76" s="289">
        <f t="shared" si="0"/>
        <v>2.7522935779816515E-2</v>
      </c>
      <c r="E76">
        <f t="shared" si="1"/>
        <v>78</v>
      </c>
    </row>
    <row r="77" spans="1:5">
      <c r="A77" s="287" t="s">
        <v>278</v>
      </c>
      <c r="B77" s="287">
        <v>74</v>
      </c>
      <c r="C77" s="287">
        <v>611</v>
      </c>
      <c r="D77" s="289">
        <f t="shared" si="0"/>
        <v>0.12111292962356793</v>
      </c>
      <c r="E77">
        <f t="shared" si="1"/>
        <v>38</v>
      </c>
    </row>
    <row r="78" spans="1:5">
      <c r="A78" s="287" t="s">
        <v>279</v>
      </c>
      <c r="B78" s="288">
        <v>1409</v>
      </c>
      <c r="C78" s="288">
        <v>5934</v>
      </c>
      <c r="D78" s="289">
        <f t="shared" si="0"/>
        <v>0.23744523087293562</v>
      </c>
      <c r="E78">
        <f t="shared" si="1"/>
        <v>11</v>
      </c>
    </row>
    <row r="79" spans="1:5">
      <c r="A79" s="287" t="s">
        <v>280</v>
      </c>
      <c r="B79" s="287">
        <v>7</v>
      </c>
      <c r="C79" s="287">
        <v>67</v>
      </c>
      <c r="D79" s="289">
        <f t="shared" si="0"/>
        <v>0.1044776119402985</v>
      </c>
      <c r="E79">
        <f t="shared" si="1"/>
        <v>44</v>
      </c>
    </row>
    <row r="80" spans="1:5">
      <c r="A80" s="287" t="s">
        <v>281</v>
      </c>
      <c r="B80" s="287">
        <v>11</v>
      </c>
      <c r="C80" s="287">
        <v>181</v>
      </c>
      <c r="D80" s="289">
        <f t="shared" si="0"/>
        <v>6.0773480662983423E-2</v>
      </c>
      <c r="E80">
        <f t="shared" si="1"/>
        <v>62</v>
      </c>
    </row>
    <row r="81" spans="1:5">
      <c r="A81" s="287" t="s">
        <v>282</v>
      </c>
      <c r="B81" s="287">
        <v>6</v>
      </c>
      <c r="C81" s="287">
        <v>346</v>
      </c>
      <c r="D81" s="289">
        <f t="shared" ref="D81:D110" si="3">B81/C81</f>
        <v>1.7341040462427744E-2</v>
      </c>
      <c r="E81">
        <f t="shared" ref="E81:E110" si="4">RANK(D81,$D$16:$D$110)</f>
        <v>83</v>
      </c>
    </row>
    <row r="82" spans="1:5">
      <c r="A82" s="287" t="s">
        <v>283</v>
      </c>
      <c r="B82" s="287">
        <v>16</v>
      </c>
      <c r="C82" s="287">
        <v>237</v>
      </c>
      <c r="D82" s="289">
        <f t="shared" si="3"/>
        <v>6.7510548523206745E-2</v>
      </c>
      <c r="E82">
        <f t="shared" si="4"/>
        <v>59</v>
      </c>
    </row>
    <row r="83" spans="1:5">
      <c r="A83" s="287" t="s">
        <v>284</v>
      </c>
      <c r="B83" s="287">
        <v>1</v>
      </c>
      <c r="C83" s="287">
        <v>79</v>
      </c>
      <c r="D83" s="289">
        <f t="shared" si="3"/>
        <v>1.2658227848101266E-2</v>
      </c>
      <c r="E83">
        <f t="shared" si="4"/>
        <v>87</v>
      </c>
    </row>
    <row r="84" spans="1:5">
      <c r="A84" s="287" t="s">
        <v>285</v>
      </c>
      <c r="B84" s="287">
        <v>2</v>
      </c>
      <c r="C84" s="287">
        <v>53</v>
      </c>
      <c r="D84" s="289">
        <f t="shared" si="3"/>
        <v>3.7735849056603772E-2</v>
      </c>
      <c r="E84">
        <f t="shared" si="4"/>
        <v>72</v>
      </c>
    </row>
    <row r="85" spans="1:5">
      <c r="A85" s="287" t="s">
        <v>286</v>
      </c>
      <c r="B85" s="287">
        <v>8</v>
      </c>
      <c r="C85" s="287">
        <v>198</v>
      </c>
      <c r="D85" s="289">
        <f t="shared" si="3"/>
        <v>4.0404040404040407E-2</v>
      </c>
      <c r="E85">
        <f t="shared" si="4"/>
        <v>71</v>
      </c>
    </row>
    <row r="86" spans="1:5">
      <c r="A86" s="287" t="s">
        <v>287</v>
      </c>
      <c r="B86" s="287">
        <v>168</v>
      </c>
      <c r="C86" s="288">
        <v>1059</v>
      </c>
      <c r="D86" s="289">
        <f t="shared" si="3"/>
        <v>0.15864022662889518</v>
      </c>
      <c r="E86">
        <f t="shared" si="4"/>
        <v>26</v>
      </c>
    </row>
    <row r="87" spans="1:5">
      <c r="A87" s="287" t="s">
        <v>288</v>
      </c>
      <c r="B87" s="287">
        <v>37</v>
      </c>
      <c r="C87" s="287">
        <v>372</v>
      </c>
      <c r="D87" s="289">
        <f t="shared" si="3"/>
        <v>9.9462365591397844E-2</v>
      </c>
      <c r="E87">
        <f t="shared" si="4"/>
        <v>46</v>
      </c>
    </row>
    <row r="88" spans="1:5">
      <c r="A88" s="287" t="s">
        <v>289</v>
      </c>
      <c r="B88" s="287">
        <v>132</v>
      </c>
      <c r="C88" s="287">
        <v>902</v>
      </c>
      <c r="D88" s="289">
        <f t="shared" si="3"/>
        <v>0.14634146341463414</v>
      </c>
      <c r="E88">
        <f t="shared" si="4"/>
        <v>29</v>
      </c>
    </row>
    <row r="89" spans="1:5">
      <c r="A89" s="287" t="s">
        <v>290</v>
      </c>
      <c r="B89" s="287">
        <v>530</v>
      </c>
      <c r="C89" s="288">
        <v>1525</v>
      </c>
      <c r="D89" s="289">
        <f t="shared" si="3"/>
        <v>0.34754098360655739</v>
      </c>
      <c r="E89">
        <f t="shared" si="4"/>
        <v>6</v>
      </c>
    </row>
    <row r="90" spans="1:5">
      <c r="A90" s="287" t="s">
        <v>291</v>
      </c>
      <c r="B90" s="288">
        <v>2204</v>
      </c>
      <c r="C90" s="288">
        <v>7577</v>
      </c>
      <c r="D90" s="289">
        <f t="shared" si="3"/>
        <v>0.29088029563151641</v>
      </c>
      <c r="E90">
        <f t="shared" si="4"/>
        <v>7</v>
      </c>
    </row>
    <row r="91" spans="1:5">
      <c r="A91" s="287" t="s">
        <v>292</v>
      </c>
      <c r="B91" s="287">
        <v>10</v>
      </c>
      <c r="C91" s="287">
        <v>124</v>
      </c>
      <c r="D91" s="289">
        <f t="shared" si="3"/>
        <v>8.0645161290322578E-2</v>
      </c>
      <c r="E91">
        <f t="shared" si="4"/>
        <v>52</v>
      </c>
    </row>
    <row r="92" spans="1:5">
      <c r="A92" s="287" t="s">
        <v>293</v>
      </c>
      <c r="B92" s="287">
        <v>23</v>
      </c>
      <c r="C92" s="287">
        <v>203</v>
      </c>
      <c r="D92" s="289">
        <f t="shared" si="3"/>
        <v>0.11330049261083744</v>
      </c>
      <c r="E92">
        <f t="shared" si="4"/>
        <v>41</v>
      </c>
    </row>
    <row r="93" spans="1:5">
      <c r="A93" s="287" t="s">
        <v>294</v>
      </c>
      <c r="B93" s="287">
        <v>149</v>
      </c>
      <c r="C93" s="288">
        <v>1356</v>
      </c>
      <c r="D93" s="289">
        <f t="shared" si="3"/>
        <v>0.10988200589970501</v>
      </c>
      <c r="E93">
        <f t="shared" si="4"/>
        <v>42</v>
      </c>
    </row>
    <row r="94" spans="1:5">
      <c r="A94" s="287" t="s">
        <v>295</v>
      </c>
      <c r="B94" s="287">
        <v>695</v>
      </c>
      <c r="C94" s="288">
        <v>11157</v>
      </c>
      <c r="D94" s="289">
        <f t="shared" si="3"/>
        <v>6.229273102088375E-2</v>
      </c>
      <c r="E94">
        <f t="shared" si="4"/>
        <v>61</v>
      </c>
    </row>
    <row r="95" spans="1:5">
      <c r="A95" s="287" t="s">
        <v>296</v>
      </c>
      <c r="B95" s="287">
        <v>28</v>
      </c>
      <c r="C95" s="287">
        <v>274</v>
      </c>
      <c r="D95" s="289">
        <f t="shared" si="3"/>
        <v>0.10218978102189781</v>
      </c>
      <c r="E95">
        <f t="shared" si="4"/>
        <v>45</v>
      </c>
    </row>
    <row r="96" spans="1:5">
      <c r="A96" s="287" t="s">
        <v>297</v>
      </c>
      <c r="B96" s="287">
        <v>5</v>
      </c>
      <c r="C96" s="287">
        <v>172</v>
      </c>
      <c r="D96" s="289">
        <f t="shared" si="3"/>
        <v>2.9069767441860465E-2</v>
      </c>
      <c r="E96">
        <f t="shared" si="4"/>
        <v>77</v>
      </c>
    </row>
    <row r="97" spans="1:5">
      <c r="A97" s="287" t="s">
        <v>298</v>
      </c>
      <c r="B97" s="287">
        <v>200</v>
      </c>
      <c r="C97" s="288">
        <v>2639</v>
      </c>
      <c r="D97" s="289">
        <f t="shared" si="3"/>
        <v>7.578628268283441E-2</v>
      </c>
      <c r="E97">
        <f t="shared" si="4"/>
        <v>54</v>
      </c>
    </row>
    <row r="98" spans="1:5">
      <c r="A98" s="287" t="s">
        <v>299</v>
      </c>
      <c r="B98" s="288">
        <v>1060</v>
      </c>
      <c r="C98" s="288">
        <v>4546</v>
      </c>
      <c r="D98" s="289">
        <f t="shared" si="3"/>
        <v>0.23317201935767709</v>
      </c>
      <c r="E98">
        <f t="shared" si="4"/>
        <v>13</v>
      </c>
    </row>
    <row r="99" spans="1:5">
      <c r="A99" s="287" t="s">
        <v>300</v>
      </c>
      <c r="B99" s="287">
        <v>138</v>
      </c>
      <c r="C99" s="287">
        <v>968</v>
      </c>
      <c r="D99" s="289">
        <f t="shared" si="3"/>
        <v>0.14256198347107438</v>
      </c>
      <c r="E99">
        <f t="shared" si="4"/>
        <v>30</v>
      </c>
    </row>
    <row r="100" spans="1:5">
      <c r="A100" s="287" t="s">
        <v>301</v>
      </c>
      <c r="B100" s="287">
        <v>42</v>
      </c>
      <c r="C100" s="287">
        <v>179</v>
      </c>
      <c r="D100" s="289">
        <f t="shared" si="3"/>
        <v>0.23463687150837989</v>
      </c>
      <c r="E100">
        <f t="shared" si="4"/>
        <v>12</v>
      </c>
    </row>
    <row r="101" spans="1:5">
      <c r="A101" s="287" t="s">
        <v>302</v>
      </c>
      <c r="B101" s="287">
        <v>1</v>
      </c>
      <c r="C101" s="287">
        <v>215</v>
      </c>
      <c r="D101" s="289">
        <f t="shared" si="3"/>
        <v>4.6511627906976744E-3</v>
      </c>
      <c r="E101">
        <f t="shared" si="4"/>
        <v>91</v>
      </c>
    </row>
    <row r="102" spans="1:5">
      <c r="A102" s="287" t="s">
        <v>303</v>
      </c>
      <c r="B102" s="287">
        <v>26</v>
      </c>
      <c r="C102" s="287">
        <v>196</v>
      </c>
      <c r="D102" s="289">
        <f t="shared" si="3"/>
        <v>0.1326530612244898</v>
      </c>
      <c r="E102">
        <f t="shared" si="4"/>
        <v>33</v>
      </c>
    </row>
    <row r="103" spans="1:5">
      <c r="A103" s="287" t="s">
        <v>304</v>
      </c>
      <c r="B103" s="287">
        <v>15</v>
      </c>
      <c r="C103" s="287">
        <v>87</v>
      </c>
      <c r="D103" s="289">
        <f t="shared" si="3"/>
        <v>0.17241379310344829</v>
      </c>
      <c r="E103">
        <f t="shared" si="4"/>
        <v>21</v>
      </c>
    </row>
    <row r="104" spans="1:5">
      <c r="A104" s="287" t="s">
        <v>305</v>
      </c>
      <c r="B104" s="287">
        <v>69</v>
      </c>
      <c r="C104" s="287">
        <v>565</v>
      </c>
      <c r="D104" s="289">
        <f t="shared" si="3"/>
        <v>0.12212389380530973</v>
      </c>
      <c r="E104">
        <f t="shared" si="4"/>
        <v>37</v>
      </c>
    </row>
    <row r="105" spans="1:5">
      <c r="A105" s="287" t="s">
        <v>306</v>
      </c>
      <c r="B105" s="287">
        <v>324</v>
      </c>
      <c r="C105" s="288">
        <v>2311</v>
      </c>
      <c r="D105" s="289">
        <f t="shared" si="3"/>
        <v>0.14019904803115535</v>
      </c>
      <c r="E105">
        <f t="shared" si="4"/>
        <v>32</v>
      </c>
    </row>
    <row r="106" spans="1:5">
      <c r="A106" s="287" t="s">
        <v>307</v>
      </c>
      <c r="B106" s="287" t="s">
        <v>480</v>
      </c>
      <c r="C106" s="287">
        <v>144</v>
      </c>
      <c r="D106" s="289" t="s">
        <v>480</v>
      </c>
      <c r="E106" t="s">
        <v>480</v>
      </c>
    </row>
    <row r="107" spans="1:5">
      <c r="A107" s="287" t="s">
        <v>308</v>
      </c>
      <c r="B107" s="287">
        <v>12</v>
      </c>
      <c r="C107" s="287">
        <v>362</v>
      </c>
      <c r="D107" s="289">
        <f t="shared" si="3"/>
        <v>3.3149171270718231E-2</v>
      </c>
      <c r="E107">
        <f t="shared" si="4"/>
        <v>73</v>
      </c>
    </row>
    <row r="108" spans="1:5">
      <c r="A108" s="287" t="s">
        <v>309</v>
      </c>
      <c r="B108" s="287">
        <v>67</v>
      </c>
      <c r="C108" s="287">
        <v>409</v>
      </c>
      <c r="D108" s="289">
        <f t="shared" si="3"/>
        <v>0.16381418092909536</v>
      </c>
      <c r="E108">
        <f t="shared" si="4"/>
        <v>25</v>
      </c>
    </row>
    <row r="109" spans="1:5">
      <c r="A109" s="287" t="s">
        <v>310</v>
      </c>
      <c r="B109" s="288">
        <v>1116</v>
      </c>
      <c r="C109" s="288">
        <v>4675</v>
      </c>
      <c r="D109" s="289">
        <f t="shared" si="3"/>
        <v>0.23871657754010694</v>
      </c>
      <c r="E109">
        <f t="shared" si="4"/>
        <v>10</v>
      </c>
    </row>
    <row r="110" spans="1:5">
      <c r="A110" s="287" t="s">
        <v>311</v>
      </c>
      <c r="B110" s="288">
        <v>1711</v>
      </c>
      <c r="C110" s="288">
        <v>3858</v>
      </c>
      <c r="D110" s="289">
        <f t="shared" si="3"/>
        <v>0.44349403836184553</v>
      </c>
      <c r="E110">
        <f t="shared" si="4"/>
        <v>1</v>
      </c>
    </row>
    <row r="111" spans="1:5">
      <c r="A111" s="290"/>
      <c r="B111" s="290"/>
      <c r="C111" s="290"/>
      <c r="D111" s="290"/>
    </row>
    <row r="112" spans="1:5">
      <c r="A112" s="291" t="s">
        <v>3</v>
      </c>
      <c r="B112" s="246">
        <f>AVERAGE(B16:B110)</f>
        <v>238.82608695652175</v>
      </c>
      <c r="C112" s="246">
        <f>AVERAGE(C16:C110)</f>
        <v>1256.3157894736842</v>
      </c>
      <c r="D112" s="247">
        <f>AVERAGE(D16:D110)</f>
        <v>0.12161054890474278</v>
      </c>
    </row>
    <row r="113" spans="1:4">
      <c r="A113" s="209"/>
      <c r="B113" s="209"/>
      <c r="C113" s="209"/>
      <c r="D113" s="209"/>
    </row>
  </sheetData>
  <mergeCells count="9">
    <mergeCell ref="B10:D10"/>
    <mergeCell ref="A11:A13"/>
    <mergeCell ref="B11:D13"/>
    <mergeCell ref="B1:D1"/>
    <mergeCell ref="B2:D2"/>
    <mergeCell ref="A3:A7"/>
    <mergeCell ref="B3:D7"/>
    <mergeCell ref="B8:D8"/>
    <mergeCell ref="B9:D9"/>
  </mergeCells>
  <hyperlinks>
    <hyperlink ref="B9:D9" r:id="rId1" display="Tennessee Housing Development Agency" xr:uid="{A67B1E64-0A0C-456F-AEEF-A0C699BA542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CE09-ACBD-4F93-B10D-FA39CB1545C7}">
  <sheetPr>
    <tabColor rgb="FF7030A0"/>
  </sheetPr>
  <dimension ref="A1:O113"/>
  <sheetViews>
    <sheetView workbookViewId="0">
      <selection activeCell="L15" sqref="L15"/>
    </sheetView>
  </sheetViews>
  <sheetFormatPr defaultRowHeight="12.75"/>
  <cols>
    <col min="1" max="1" width="18.28515625" customWidth="1"/>
    <col min="2" max="2" width="12.5703125" bestFit="1" customWidth="1"/>
    <col min="3" max="4" width="13.7109375" bestFit="1" customWidth="1"/>
    <col min="5" max="5" width="11.7109375" customWidth="1"/>
    <col min="6" max="6" width="13.7109375" bestFit="1" customWidth="1"/>
    <col min="7" max="7" width="11.7109375" customWidth="1"/>
    <col min="8" max="8" width="14.42578125" bestFit="1" customWidth="1"/>
    <col min="9" max="11" width="13.7109375" bestFit="1" customWidth="1"/>
    <col min="12" max="12" width="9.5703125" customWidth="1"/>
    <col min="13" max="13" width="14.7109375" bestFit="1" customWidth="1"/>
  </cols>
  <sheetData>
    <row r="1" spans="1:15" ht="25.5">
      <c r="A1" s="168" t="s">
        <v>189</v>
      </c>
      <c r="B1" s="568" t="s">
        <v>540</v>
      </c>
      <c r="C1" s="569"/>
      <c r="D1" s="570"/>
    </row>
    <row r="2" spans="1:15">
      <c r="A2" s="168" t="s">
        <v>194</v>
      </c>
      <c r="B2" s="538" t="s">
        <v>130</v>
      </c>
      <c r="C2" s="566"/>
      <c r="D2" s="567"/>
    </row>
    <row r="3" spans="1:15">
      <c r="A3" s="579" t="s">
        <v>196</v>
      </c>
      <c r="B3" s="514" t="s">
        <v>131</v>
      </c>
      <c r="C3" s="515"/>
      <c r="D3" s="516"/>
    </row>
    <row r="4" spans="1:15">
      <c r="A4" s="580"/>
      <c r="B4" s="517"/>
      <c r="C4" s="518"/>
      <c r="D4" s="519"/>
    </row>
    <row r="5" spans="1:15">
      <c r="A5" s="580"/>
      <c r="B5" s="517"/>
      <c r="C5" s="518"/>
      <c r="D5" s="519"/>
    </row>
    <row r="6" spans="1:15">
      <c r="A6" s="580"/>
      <c r="B6" s="517"/>
      <c r="C6" s="518"/>
      <c r="D6" s="519"/>
    </row>
    <row r="7" spans="1:15">
      <c r="A7" s="581"/>
      <c r="B7" s="520"/>
      <c r="C7" s="521"/>
      <c r="D7" s="522"/>
    </row>
    <row r="8" spans="1:15" ht="25.5">
      <c r="A8" s="169" t="s">
        <v>198</v>
      </c>
      <c r="B8" s="535" t="s">
        <v>199</v>
      </c>
      <c r="C8" s="590"/>
      <c r="D8" s="591"/>
    </row>
    <row r="9" spans="1:15" ht="29.25" customHeight="1">
      <c r="A9" s="323" t="s">
        <v>200</v>
      </c>
      <c r="B9" s="613" t="s">
        <v>10</v>
      </c>
      <c r="C9" s="614"/>
      <c r="D9" s="615"/>
    </row>
    <row r="10" spans="1:15">
      <c r="A10" s="338" t="s">
        <v>314</v>
      </c>
      <c r="B10" s="582">
        <v>2022</v>
      </c>
      <c r="C10" s="536"/>
      <c r="D10" s="537"/>
    </row>
    <row r="11" spans="1:15">
      <c r="A11" s="511" t="s">
        <v>202</v>
      </c>
      <c r="B11" s="514" t="s">
        <v>543</v>
      </c>
      <c r="C11" s="515"/>
      <c r="D11" s="516"/>
    </row>
    <row r="12" spans="1:15">
      <c r="A12" s="578"/>
      <c r="B12" s="517"/>
      <c r="C12" s="518"/>
      <c r="D12" s="519"/>
    </row>
    <row r="13" spans="1:15">
      <c r="A13" s="513"/>
      <c r="B13" s="520"/>
      <c r="C13" s="521"/>
      <c r="D13" s="522"/>
    </row>
    <row r="15" spans="1:15" ht="57">
      <c r="B15" s="292" t="s">
        <v>666</v>
      </c>
      <c r="C15" s="292" t="s">
        <v>667</v>
      </c>
      <c r="D15" s="296" t="s">
        <v>668</v>
      </c>
      <c r="E15" s="496" t="s">
        <v>669</v>
      </c>
      <c r="F15" s="497" t="s">
        <v>670</v>
      </c>
      <c r="G15" s="497" t="s">
        <v>671</v>
      </c>
      <c r="H15" s="497" t="s">
        <v>672</v>
      </c>
      <c r="I15" s="497" t="s">
        <v>673</v>
      </c>
      <c r="J15" s="497" t="s">
        <v>674</v>
      </c>
      <c r="K15" s="498" t="s">
        <v>675</v>
      </c>
      <c r="L15" s="505" t="s">
        <v>676</v>
      </c>
      <c r="M15" s="299" t="s">
        <v>677</v>
      </c>
      <c r="N15" s="456" t="s">
        <v>678</v>
      </c>
      <c r="O15" s="456" t="s">
        <v>927</v>
      </c>
    </row>
    <row r="16" spans="1:15">
      <c r="A16" s="287" t="s">
        <v>216</v>
      </c>
      <c r="B16" s="155">
        <v>248</v>
      </c>
      <c r="C16" s="157">
        <v>1965</v>
      </c>
      <c r="D16" s="297">
        <v>3832</v>
      </c>
      <c r="E16" s="262">
        <v>4987</v>
      </c>
      <c r="F16" s="157">
        <v>4847</v>
      </c>
      <c r="G16" s="157">
        <v>4539</v>
      </c>
      <c r="H16" s="157">
        <v>3955</v>
      </c>
      <c r="I16" s="157">
        <v>3640</v>
      </c>
      <c r="J16" s="157">
        <v>5555</v>
      </c>
      <c r="K16" s="157">
        <v>1758</v>
      </c>
      <c r="L16" s="128">
        <f>SUM(E16:K16)</f>
        <v>29281</v>
      </c>
      <c r="M16" s="110">
        <v>35326</v>
      </c>
      <c r="N16" s="229">
        <f>L16/M16</f>
        <v>0.82887957878050167</v>
      </c>
      <c r="O16">
        <f>RANK(N16,$N$16:$N$110,1)</f>
        <v>83</v>
      </c>
    </row>
    <row r="17" spans="1:15">
      <c r="A17" s="287" t="s">
        <v>217</v>
      </c>
      <c r="B17" s="155">
        <v>121</v>
      </c>
      <c r="C17" s="157">
        <v>1599</v>
      </c>
      <c r="D17" s="297">
        <v>4007</v>
      </c>
      <c r="E17" s="262">
        <v>3725</v>
      </c>
      <c r="F17" s="157">
        <v>3111</v>
      </c>
      <c r="G17" s="157">
        <v>1985</v>
      </c>
      <c r="H17" s="157">
        <v>1531</v>
      </c>
      <c r="I17" s="157">
        <v>1779</v>
      </c>
      <c r="J17" s="155">
        <v>476</v>
      </c>
      <c r="K17" s="157">
        <v>1479</v>
      </c>
      <c r="L17" s="128">
        <f t="shared" ref="L17:L80" si="0">SUM(E17:K17)</f>
        <v>14086</v>
      </c>
      <c r="M17" s="110">
        <v>19813</v>
      </c>
      <c r="N17" s="229">
        <f t="shared" ref="N17:N80" si="1">L17/M17</f>
        <v>0.71094735779538687</v>
      </c>
      <c r="O17">
        <f t="shared" ref="O17:O80" si="2">RANK(N17,$N$16:$N$110,1)</f>
        <v>25</v>
      </c>
    </row>
    <row r="18" spans="1:15">
      <c r="A18" s="287" t="s">
        <v>218</v>
      </c>
      <c r="B18" s="155">
        <v>19</v>
      </c>
      <c r="C18" s="155">
        <v>741</v>
      </c>
      <c r="D18" s="297">
        <v>1131</v>
      </c>
      <c r="E18" s="262">
        <v>1729</v>
      </c>
      <c r="F18" s="157">
        <v>1035</v>
      </c>
      <c r="G18" s="157">
        <v>1365</v>
      </c>
      <c r="H18" s="157">
        <v>1124</v>
      </c>
      <c r="I18" s="155">
        <v>819</v>
      </c>
      <c r="J18" s="155">
        <v>214</v>
      </c>
      <c r="K18" s="155">
        <v>360</v>
      </c>
      <c r="L18" s="128">
        <f t="shared" si="0"/>
        <v>6646</v>
      </c>
      <c r="M18" s="110">
        <v>8537</v>
      </c>
      <c r="N18" s="229">
        <f t="shared" si="1"/>
        <v>0.77849361602436451</v>
      </c>
      <c r="O18">
        <f t="shared" si="2"/>
        <v>62</v>
      </c>
    </row>
    <row r="19" spans="1:15">
      <c r="A19" s="287" t="s">
        <v>219</v>
      </c>
      <c r="B19" s="155">
        <v>60</v>
      </c>
      <c r="C19" s="155">
        <v>636</v>
      </c>
      <c r="D19" s="297">
        <v>1260</v>
      </c>
      <c r="E19" s="262">
        <v>1415</v>
      </c>
      <c r="F19" s="155">
        <v>629</v>
      </c>
      <c r="G19" s="155">
        <v>788</v>
      </c>
      <c r="H19" s="155">
        <v>431</v>
      </c>
      <c r="I19" s="155">
        <v>194</v>
      </c>
      <c r="J19" s="155">
        <v>173</v>
      </c>
      <c r="K19" s="155">
        <v>274</v>
      </c>
      <c r="L19" s="128">
        <f t="shared" si="0"/>
        <v>3904</v>
      </c>
      <c r="M19" s="110">
        <v>5860</v>
      </c>
      <c r="N19" s="229">
        <f t="shared" si="1"/>
        <v>0.66621160409556313</v>
      </c>
      <c r="O19">
        <f t="shared" si="2"/>
        <v>14</v>
      </c>
    </row>
    <row r="20" spans="1:15">
      <c r="A20" s="287" t="s">
        <v>220</v>
      </c>
      <c r="B20" s="155">
        <v>296</v>
      </c>
      <c r="C20" s="157">
        <v>5955</v>
      </c>
      <c r="D20" s="297">
        <v>11308</v>
      </c>
      <c r="E20" s="262">
        <v>10891</v>
      </c>
      <c r="F20" s="157">
        <v>7962</v>
      </c>
      <c r="G20" s="157">
        <v>8755</v>
      </c>
      <c r="H20" s="157">
        <v>4084</v>
      </c>
      <c r="I20" s="157">
        <v>4240</v>
      </c>
      <c r="J20" s="157">
        <v>2939</v>
      </c>
      <c r="K20" s="157">
        <v>3628</v>
      </c>
      <c r="L20" s="128">
        <f t="shared" si="0"/>
        <v>42499</v>
      </c>
      <c r="M20" s="110">
        <v>60058</v>
      </c>
      <c r="N20" s="229">
        <f t="shared" si="1"/>
        <v>0.70763262179892772</v>
      </c>
      <c r="O20">
        <f t="shared" si="2"/>
        <v>24</v>
      </c>
    </row>
    <row r="21" spans="1:15">
      <c r="A21" s="287" t="s">
        <v>221</v>
      </c>
      <c r="B21" s="155">
        <v>217</v>
      </c>
      <c r="C21" s="157">
        <v>4731</v>
      </c>
      <c r="D21" s="297">
        <v>7078</v>
      </c>
      <c r="E21" s="262">
        <v>7864</v>
      </c>
      <c r="F21" s="157">
        <v>5850</v>
      </c>
      <c r="G21" s="157">
        <v>8027</v>
      </c>
      <c r="H21" s="157">
        <v>4803</v>
      </c>
      <c r="I21" s="157">
        <v>3030</v>
      </c>
      <c r="J21" s="157">
        <v>1301</v>
      </c>
      <c r="K21" s="157">
        <v>2023</v>
      </c>
      <c r="L21" s="128">
        <f t="shared" si="0"/>
        <v>32898</v>
      </c>
      <c r="M21" s="110">
        <v>44924</v>
      </c>
      <c r="N21" s="229">
        <f t="shared" si="1"/>
        <v>0.73230344581960649</v>
      </c>
      <c r="O21">
        <f t="shared" si="2"/>
        <v>32</v>
      </c>
    </row>
    <row r="22" spans="1:15">
      <c r="A22" s="287" t="s">
        <v>223</v>
      </c>
      <c r="B22" s="155">
        <v>35</v>
      </c>
      <c r="C22" s="157">
        <v>1367</v>
      </c>
      <c r="D22" s="297">
        <v>2934</v>
      </c>
      <c r="E22" s="262">
        <v>3428</v>
      </c>
      <c r="F22" s="157">
        <v>3239</v>
      </c>
      <c r="G22" s="157">
        <v>3569</v>
      </c>
      <c r="H22" s="157">
        <v>2056</v>
      </c>
      <c r="I22" s="157">
        <v>1666</v>
      </c>
      <c r="J22" s="155">
        <v>744</v>
      </c>
      <c r="K22" s="157">
        <v>1117</v>
      </c>
      <c r="L22" s="128">
        <f t="shared" si="0"/>
        <v>15819</v>
      </c>
      <c r="M22" s="110">
        <v>20155</v>
      </c>
      <c r="N22" s="229">
        <f t="shared" si="1"/>
        <v>0.78486727859092031</v>
      </c>
      <c r="O22">
        <f t="shared" si="2"/>
        <v>66</v>
      </c>
    </row>
    <row r="23" spans="1:15">
      <c r="A23" s="287" t="s">
        <v>224</v>
      </c>
      <c r="B23" s="155">
        <v>79</v>
      </c>
      <c r="C23" s="155">
        <v>459</v>
      </c>
      <c r="D23" s="297">
        <v>1206</v>
      </c>
      <c r="E23" s="262">
        <v>1347</v>
      </c>
      <c r="F23" s="155">
        <v>609</v>
      </c>
      <c r="G23" s="155">
        <v>533</v>
      </c>
      <c r="H23" s="155">
        <v>672</v>
      </c>
      <c r="I23" s="155">
        <v>692</v>
      </c>
      <c r="J23" s="155">
        <v>249</v>
      </c>
      <c r="K23" s="155">
        <v>492</v>
      </c>
      <c r="L23" s="128">
        <f t="shared" si="0"/>
        <v>4594</v>
      </c>
      <c r="M23" s="110">
        <v>6338</v>
      </c>
      <c r="N23" s="229">
        <f t="shared" si="1"/>
        <v>0.72483433259703378</v>
      </c>
      <c r="O23">
        <f t="shared" si="2"/>
        <v>29</v>
      </c>
    </row>
    <row r="24" spans="1:15">
      <c r="A24" s="287" t="s">
        <v>225</v>
      </c>
      <c r="B24" s="155">
        <v>40</v>
      </c>
      <c r="C24" s="155">
        <v>845</v>
      </c>
      <c r="D24" s="297">
        <v>1492</v>
      </c>
      <c r="E24" s="262">
        <v>2199</v>
      </c>
      <c r="F24" s="157">
        <v>1319</v>
      </c>
      <c r="G24" s="157">
        <v>2134</v>
      </c>
      <c r="H24" s="157">
        <v>1983</v>
      </c>
      <c r="I24" s="157">
        <v>1084</v>
      </c>
      <c r="J24" s="157">
        <v>1023</v>
      </c>
      <c r="K24" s="155">
        <v>998</v>
      </c>
      <c r="L24" s="128">
        <f t="shared" si="0"/>
        <v>10740</v>
      </c>
      <c r="M24" s="110">
        <v>13117</v>
      </c>
      <c r="N24" s="229">
        <f t="shared" si="1"/>
        <v>0.81878478310589309</v>
      </c>
      <c r="O24">
        <f t="shared" si="2"/>
        <v>78</v>
      </c>
    </row>
    <row r="25" spans="1:15">
      <c r="A25" s="287" t="s">
        <v>226</v>
      </c>
      <c r="B25" s="155">
        <v>53</v>
      </c>
      <c r="C25" s="157">
        <v>1326</v>
      </c>
      <c r="D25" s="297">
        <v>3291</v>
      </c>
      <c r="E25" s="262">
        <v>4673</v>
      </c>
      <c r="F25" s="157">
        <v>3748</v>
      </c>
      <c r="G25" s="157">
        <v>3848</v>
      </c>
      <c r="H25" s="157">
        <v>3103</v>
      </c>
      <c r="I25" s="157">
        <v>2672</v>
      </c>
      <c r="J25" s="157">
        <v>1845</v>
      </c>
      <c r="K25" s="157">
        <v>3322</v>
      </c>
      <c r="L25" s="128">
        <f t="shared" si="0"/>
        <v>23211</v>
      </c>
      <c r="M25" s="110">
        <v>27881</v>
      </c>
      <c r="N25" s="229">
        <f t="shared" si="1"/>
        <v>0.83250242100355076</v>
      </c>
      <c r="O25">
        <f t="shared" si="2"/>
        <v>85</v>
      </c>
    </row>
    <row r="26" spans="1:15">
      <c r="A26" s="287" t="s">
        <v>227</v>
      </c>
      <c r="B26" s="155">
        <v>234</v>
      </c>
      <c r="C26" s="157">
        <v>1498</v>
      </c>
      <c r="D26" s="297">
        <v>2589</v>
      </c>
      <c r="E26" s="262">
        <v>4098</v>
      </c>
      <c r="F26" s="157">
        <v>2886</v>
      </c>
      <c r="G26" s="157">
        <v>2212</v>
      </c>
      <c r="H26" s="157">
        <v>1227</v>
      </c>
      <c r="I26" s="157">
        <v>1006</v>
      </c>
      <c r="J26" s="155">
        <v>313</v>
      </c>
      <c r="K26" s="155">
        <v>801</v>
      </c>
      <c r="L26" s="128">
        <f t="shared" si="0"/>
        <v>12543</v>
      </c>
      <c r="M26" s="110">
        <v>16864</v>
      </c>
      <c r="N26" s="229">
        <f t="shared" si="1"/>
        <v>0.74377371916508539</v>
      </c>
      <c r="O26">
        <f t="shared" si="2"/>
        <v>38</v>
      </c>
    </row>
    <row r="27" spans="1:15">
      <c r="A27" s="287" t="s">
        <v>228</v>
      </c>
      <c r="B27" s="155">
        <v>8</v>
      </c>
      <c r="C27" s="155">
        <v>670</v>
      </c>
      <c r="D27" s="297">
        <v>1373</v>
      </c>
      <c r="E27" s="262">
        <v>1563</v>
      </c>
      <c r="F27" s="157">
        <v>1221</v>
      </c>
      <c r="G27" s="155">
        <v>906</v>
      </c>
      <c r="H27" s="155">
        <v>493</v>
      </c>
      <c r="I27" s="155">
        <v>395</v>
      </c>
      <c r="J27" s="155">
        <v>343</v>
      </c>
      <c r="K27" s="155">
        <v>252</v>
      </c>
      <c r="L27" s="128">
        <f t="shared" si="0"/>
        <v>5173</v>
      </c>
      <c r="M27" s="110">
        <v>7224</v>
      </c>
      <c r="N27" s="229">
        <f t="shared" si="1"/>
        <v>0.71608527131782951</v>
      </c>
      <c r="O27">
        <f t="shared" si="2"/>
        <v>26</v>
      </c>
    </row>
    <row r="28" spans="1:15">
      <c r="A28" s="287" t="s">
        <v>229</v>
      </c>
      <c r="B28" s="155">
        <v>46</v>
      </c>
      <c r="C28" s="157">
        <v>1236</v>
      </c>
      <c r="D28" s="297">
        <v>2554</v>
      </c>
      <c r="E28" s="262">
        <v>2713</v>
      </c>
      <c r="F28" s="157">
        <v>2332</v>
      </c>
      <c r="G28" s="157">
        <v>3242</v>
      </c>
      <c r="H28" s="157">
        <v>1075</v>
      </c>
      <c r="I28" s="155">
        <v>768</v>
      </c>
      <c r="J28" s="155">
        <v>426</v>
      </c>
      <c r="K28" s="155">
        <v>966</v>
      </c>
      <c r="L28" s="128">
        <f t="shared" si="0"/>
        <v>11522</v>
      </c>
      <c r="M28" s="110">
        <v>15358</v>
      </c>
      <c r="N28" s="229">
        <f t="shared" si="1"/>
        <v>0.75022789425706471</v>
      </c>
      <c r="O28">
        <f t="shared" si="2"/>
        <v>42</v>
      </c>
    </row>
    <row r="29" spans="1:15">
      <c r="A29" s="287" t="s">
        <v>230</v>
      </c>
      <c r="B29" s="155">
        <v>20</v>
      </c>
      <c r="C29" s="155">
        <v>310</v>
      </c>
      <c r="D29" s="298">
        <v>574</v>
      </c>
      <c r="E29" s="193">
        <v>565</v>
      </c>
      <c r="F29" s="155">
        <v>591</v>
      </c>
      <c r="G29" s="155">
        <v>784</v>
      </c>
      <c r="H29" s="155">
        <v>565</v>
      </c>
      <c r="I29" s="155">
        <v>209</v>
      </c>
      <c r="J29" s="155">
        <v>71</v>
      </c>
      <c r="K29" s="155">
        <v>292</v>
      </c>
      <c r="L29" s="128">
        <f t="shared" si="0"/>
        <v>3077</v>
      </c>
      <c r="M29" s="110">
        <v>3981</v>
      </c>
      <c r="N29" s="229">
        <f t="shared" si="1"/>
        <v>0.77292137653855819</v>
      </c>
      <c r="O29">
        <f t="shared" si="2"/>
        <v>59</v>
      </c>
    </row>
    <row r="30" spans="1:15">
      <c r="A30" s="287" t="s">
        <v>231</v>
      </c>
      <c r="B30" s="155">
        <v>74</v>
      </c>
      <c r="C30" s="157">
        <v>1183</v>
      </c>
      <c r="D30" s="297">
        <v>2501</v>
      </c>
      <c r="E30" s="262">
        <v>4039</v>
      </c>
      <c r="F30" s="157">
        <v>2551</v>
      </c>
      <c r="G30" s="157">
        <v>2578</v>
      </c>
      <c r="H30" s="157">
        <v>1662</v>
      </c>
      <c r="I30" s="157">
        <v>1100</v>
      </c>
      <c r="J30" s="155">
        <v>768</v>
      </c>
      <c r="K30" s="157">
        <v>1377</v>
      </c>
      <c r="L30" s="128">
        <f t="shared" si="0"/>
        <v>14075</v>
      </c>
      <c r="M30" s="110">
        <v>17833</v>
      </c>
      <c r="N30" s="229">
        <f t="shared" si="1"/>
        <v>0.78926708910446919</v>
      </c>
      <c r="O30">
        <f t="shared" si="2"/>
        <v>69</v>
      </c>
    </row>
    <row r="31" spans="1:15">
      <c r="A31" s="287" t="s">
        <v>232</v>
      </c>
      <c r="B31" s="155">
        <v>265</v>
      </c>
      <c r="C31" s="157">
        <v>2108</v>
      </c>
      <c r="D31" s="297">
        <v>4209</v>
      </c>
      <c r="E31" s="262">
        <v>4585</v>
      </c>
      <c r="F31" s="157">
        <v>3469</v>
      </c>
      <c r="G31" s="157">
        <v>3792</v>
      </c>
      <c r="H31" s="157">
        <v>2872</v>
      </c>
      <c r="I31" s="157">
        <v>2343</v>
      </c>
      <c r="J31" s="155">
        <v>664</v>
      </c>
      <c r="K31" s="155">
        <v>651</v>
      </c>
      <c r="L31" s="128">
        <f t="shared" si="0"/>
        <v>18376</v>
      </c>
      <c r="M31" s="110">
        <v>24958</v>
      </c>
      <c r="N31" s="229">
        <f t="shared" si="1"/>
        <v>0.73627694526805032</v>
      </c>
      <c r="O31">
        <f t="shared" si="2"/>
        <v>33</v>
      </c>
    </row>
    <row r="32" spans="1:15">
      <c r="A32" s="287" t="s">
        <v>233</v>
      </c>
      <c r="B32" s="155">
        <v>1</v>
      </c>
      <c r="C32" s="155">
        <v>270</v>
      </c>
      <c r="D32" s="298">
        <v>802</v>
      </c>
      <c r="E32" s="262">
        <v>1106</v>
      </c>
      <c r="F32" s="155">
        <v>708</v>
      </c>
      <c r="G32" s="157">
        <v>1149</v>
      </c>
      <c r="H32" s="155">
        <v>788</v>
      </c>
      <c r="I32" s="155">
        <v>472</v>
      </c>
      <c r="J32" s="155">
        <v>326</v>
      </c>
      <c r="K32" s="155">
        <v>487</v>
      </c>
      <c r="L32" s="128">
        <f t="shared" si="0"/>
        <v>5036</v>
      </c>
      <c r="M32" s="110">
        <v>6109</v>
      </c>
      <c r="N32" s="229">
        <f t="shared" si="1"/>
        <v>0.82435750532001961</v>
      </c>
      <c r="O32">
        <f t="shared" si="2"/>
        <v>80</v>
      </c>
    </row>
    <row r="33" spans="1:15">
      <c r="A33" s="287" t="s">
        <v>234</v>
      </c>
      <c r="B33" s="155">
        <v>389</v>
      </c>
      <c r="C33" s="157">
        <v>3087</v>
      </c>
      <c r="D33" s="297">
        <v>6902</v>
      </c>
      <c r="E33" s="262">
        <v>6756</v>
      </c>
      <c r="F33" s="157">
        <v>4526</v>
      </c>
      <c r="G33" s="157">
        <v>4757</v>
      </c>
      <c r="H33" s="157">
        <v>1746</v>
      </c>
      <c r="I33" s="155">
        <v>853</v>
      </c>
      <c r="J33" s="155">
        <v>613</v>
      </c>
      <c r="K33" s="155">
        <v>926</v>
      </c>
      <c r="L33" s="128">
        <f t="shared" si="0"/>
        <v>20177</v>
      </c>
      <c r="M33" s="110">
        <v>30555</v>
      </c>
      <c r="N33" s="229">
        <f t="shared" si="1"/>
        <v>0.66035018818523972</v>
      </c>
      <c r="O33">
        <f t="shared" si="2"/>
        <v>12</v>
      </c>
    </row>
    <row r="34" spans="1:15">
      <c r="A34" s="287" t="s">
        <v>235</v>
      </c>
      <c r="B34" s="157">
        <v>5141</v>
      </c>
      <c r="C34" s="157">
        <v>49764</v>
      </c>
      <c r="D34" s="297">
        <v>46000</v>
      </c>
      <c r="E34" s="262">
        <v>38683</v>
      </c>
      <c r="F34" s="157">
        <v>47640</v>
      </c>
      <c r="G34" s="157">
        <v>43646</v>
      </c>
      <c r="H34" s="157">
        <v>38270</v>
      </c>
      <c r="I34" s="157">
        <v>31505</v>
      </c>
      <c r="J34" s="157">
        <v>12157</v>
      </c>
      <c r="K34" s="157">
        <v>20947</v>
      </c>
      <c r="L34" s="128">
        <f t="shared" si="0"/>
        <v>232848</v>
      </c>
      <c r="M34" s="110">
        <v>333753</v>
      </c>
      <c r="N34" s="229">
        <f t="shared" si="1"/>
        <v>0.69766563896054867</v>
      </c>
      <c r="O34">
        <f t="shared" si="2"/>
        <v>20</v>
      </c>
    </row>
    <row r="35" spans="1:15">
      <c r="A35" s="287" t="s">
        <v>236</v>
      </c>
      <c r="B35" s="155">
        <v>34</v>
      </c>
      <c r="C35" s="155">
        <v>398</v>
      </c>
      <c r="D35" s="297">
        <v>1163</v>
      </c>
      <c r="E35" s="262">
        <v>1166</v>
      </c>
      <c r="F35" s="155">
        <v>861</v>
      </c>
      <c r="G35" s="157">
        <v>1077</v>
      </c>
      <c r="H35" s="155">
        <v>772</v>
      </c>
      <c r="I35" s="155">
        <v>479</v>
      </c>
      <c r="J35" s="155">
        <v>411</v>
      </c>
      <c r="K35" s="155">
        <v>223</v>
      </c>
      <c r="L35" s="128">
        <f t="shared" si="0"/>
        <v>4989</v>
      </c>
      <c r="M35" s="110">
        <v>6584</v>
      </c>
      <c r="N35" s="229">
        <f t="shared" si="1"/>
        <v>0.75774605103280679</v>
      </c>
      <c r="O35">
        <f t="shared" si="2"/>
        <v>48</v>
      </c>
    </row>
    <row r="36" spans="1:15">
      <c r="A36" s="287" t="s">
        <v>237</v>
      </c>
      <c r="B36" s="155">
        <v>61</v>
      </c>
      <c r="C36" s="155">
        <v>657</v>
      </c>
      <c r="D36" s="297">
        <v>1783</v>
      </c>
      <c r="E36" s="262">
        <v>1740</v>
      </c>
      <c r="F36" s="157">
        <v>1150</v>
      </c>
      <c r="G36" s="157">
        <v>2041</v>
      </c>
      <c r="H36" s="157">
        <v>1063</v>
      </c>
      <c r="I36" s="155">
        <v>636</v>
      </c>
      <c r="J36" s="155">
        <v>207</v>
      </c>
      <c r="K36" s="155">
        <v>565</v>
      </c>
      <c r="L36" s="128">
        <f t="shared" si="0"/>
        <v>7402</v>
      </c>
      <c r="M36" s="110">
        <v>9903</v>
      </c>
      <c r="N36" s="229">
        <f t="shared" si="1"/>
        <v>0.74745026759567812</v>
      </c>
      <c r="O36">
        <f t="shared" si="2"/>
        <v>40</v>
      </c>
    </row>
    <row r="37" spans="1:15">
      <c r="A37" s="287" t="s">
        <v>238</v>
      </c>
      <c r="B37" s="155">
        <v>204</v>
      </c>
      <c r="C37" s="157">
        <v>1868</v>
      </c>
      <c r="D37" s="297">
        <v>3670</v>
      </c>
      <c r="E37" s="262">
        <v>4617</v>
      </c>
      <c r="F37" s="157">
        <v>3901</v>
      </c>
      <c r="G37" s="157">
        <v>3247</v>
      </c>
      <c r="H37" s="157">
        <v>1612</v>
      </c>
      <c r="I37" s="157">
        <v>1093</v>
      </c>
      <c r="J37" s="155">
        <v>848</v>
      </c>
      <c r="K37" s="157">
        <v>1682</v>
      </c>
      <c r="L37" s="128">
        <f t="shared" si="0"/>
        <v>17000</v>
      </c>
      <c r="M37" s="110">
        <v>22742</v>
      </c>
      <c r="N37" s="229">
        <f t="shared" si="1"/>
        <v>0.74751560988479471</v>
      </c>
      <c r="O37">
        <f t="shared" si="2"/>
        <v>41</v>
      </c>
    </row>
    <row r="38" spans="1:15">
      <c r="A38" s="287" t="s">
        <v>239</v>
      </c>
      <c r="B38" s="155">
        <v>77</v>
      </c>
      <c r="C38" s="155">
        <v>674</v>
      </c>
      <c r="D38" s="297">
        <v>1856</v>
      </c>
      <c r="E38" s="262">
        <v>2438</v>
      </c>
      <c r="F38" s="157">
        <v>2461</v>
      </c>
      <c r="G38" s="157">
        <v>3097</v>
      </c>
      <c r="H38" s="157">
        <v>1994</v>
      </c>
      <c r="I38" s="157">
        <v>1574</v>
      </c>
      <c r="J38" s="155">
        <v>728</v>
      </c>
      <c r="K38" s="157">
        <v>1379</v>
      </c>
      <c r="L38" s="128">
        <f t="shared" si="0"/>
        <v>13671</v>
      </c>
      <c r="M38" s="110">
        <v>16278</v>
      </c>
      <c r="N38" s="229">
        <f t="shared" si="1"/>
        <v>0.83984518982676004</v>
      </c>
      <c r="O38">
        <f t="shared" si="2"/>
        <v>90</v>
      </c>
    </row>
    <row r="39" spans="1:15">
      <c r="A39" s="287" t="s">
        <v>240</v>
      </c>
      <c r="B39" s="155">
        <v>177</v>
      </c>
      <c r="C39" s="157">
        <v>2127</v>
      </c>
      <c r="D39" s="297">
        <v>5030</v>
      </c>
      <c r="E39" s="262">
        <v>3584</v>
      </c>
      <c r="F39" s="157">
        <v>1783</v>
      </c>
      <c r="G39" s="157">
        <v>2098</v>
      </c>
      <c r="H39" s="157">
        <v>1524</v>
      </c>
      <c r="I39" s="155">
        <v>684</v>
      </c>
      <c r="J39" s="155">
        <v>411</v>
      </c>
      <c r="K39" s="155">
        <v>354</v>
      </c>
      <c r="L39" s="128">
        <f t="shared" si="0"/>
        <v>10438</v>
      </c>
      <c r="M39" s="110">
        <v>17772</v>
      </c>
      <c r="N39" s="229">
        <f t="shared" si="1"/>
        <v>0.58732838172406032</v>
      </c>
      <c r="O39">
        <f t="shared" si="2"/>
        <v>4</v>
      </c>
    </row>
    <row r="40" spans="1:15">
      <c r="A40" s="287" t="s">
        <v>241</v>
      </c>
      <c r="B40" s="155">
        <v>39</v>
      </c>
      <c r="C40" s="157">
        <v>1002</v>
      </c>
      <c r="D40" s="297">
        <v>1527</v>
      </c>
      <c r="E40" s="262">
        <v>1969</v>
      </c>
      <c r="F40" s="157">
        <v>1480</v>
      </c>
      <c r="G40" s="157">
        <v>1351</v>
      </c>
      <c r="H40" s="155">
        <v>974</v>
      </c>
      <c r="I40" s="155">
        <v>431</v>
      </c>
      <c r="J40" s="155">
        <v>209</v>
      </c>
      <c r="K40" s="155">
        <v>224</v>
      </c>
      <c r="L40" s="128">
        <f t="shared" si="0"/>
        <v>6638</v>
      </c>
      <c r="M40" s="110">
        <v>9206</v>
      </c>
      <c r="N40" s="229">
        <f t="shared" si="1"/>
        <v>0.72105148815989573</v>
      </c>
      <c r="O40">
        <f t="shared" si="2"/>
        <v>28</v>
      </c>
    </row>
    <row r="41" spans="1:15">
      <c r="A41" s="287" t="s">
        <v>242</v>
      </c>
      <c r="B41" s="155">
        <v>353</v>
      </c>
      <c r="C41" s="157">
        <v>1505</v>
      </c>
      <c r="D41" s="297">
        <v>2819</v>
      </c>
      <c r="E41" s="262">
        <v>3523</v>
      </c>
      <c r="F41" s="157">
        <v>2894</v>
      </c>
      <c r="G41" s="157">
        <v>2814</v>
      </c>
      <c r="H41" s="157">
        <v>1960</v>
      </c>
      <c r="I41" s="157">
        <v>1459</v>
      </c>
      <c r="J41" s="155">
        <v>806</v>
      </c>
      <c r="K41" s="157">
        <v>1432</v>
      </c>
      <c r="L41" s="128">
        <f t="shared" si="0"/>
        <v>14888</v>
      </c>
      <c r="M41" s="110">
        <v>19565</v>
      </c>
      <c r="N41" s="229">
        <f t="shared" si="1"/>
        <v>0.76095067722974696</v>
      </c>
      <c r="O41">
        <f t="shared" si="2"/>
        <v>51</v>
      </c>
    </row>
    <row r="42" spans="1:15">
      <c r="A42" s="287" t="s">
        <v>243</v>
      </c>
      <c r="B42" s="155">
        <v>56</v>
      </c>
      <c r="C42" s="157">
        <v>1066</v>
      </c>
      <c r="D42" s="297">
        <v>3644</v>
      </c>
      <c r="E42" s="262">
        <v>2733</v>
      </c>
      <c r="F42" s="157">
        <v>2479</v>
      </c>
      <c r="G42" s="157">
        <v>3464</v>
      </c>
      <c r="H42" s="157">
        <v>2452</v>
      </c>
      <c r="I42" s="157">
        <v>2773</v>
      </c>
      <c r="J42" s="157">
        <v>1589</v>
      </c>
      <c r="K42" s="157">
        <v>2147</v>
      </c>
      <c r="L42" s="128">
        <f t="shared" si="0"/>
        <v>17637</v>
      </c>
      <c r="M42" s="110">
        <v>22403</v>
      </c>
      <c r="N42" s="229">
        <f t="shared" si="1"/>
        <v>0.78726063473641927</v>
      </c>
      <c r="O42">
        <f t="shared" si="2"/>
        <v>67</v>
      </c>
    </row>
    <row r="43" spans="1:15">
      <c r="A43" s="287" t="s">
        <v>244</v>
      </c>
      <c r="B43" s="155">
        <v>54</v>
      </c>
      <c r="C43" s="157">
        <v>1291</v>
      </c>
      <c r="D43" s="297">
        <v>1438</v>
      </c>
      <c r="E43" s="262">
        <v>2568</v>
      </c>
      <c r="F43" s="157">
        <v>1799</v>
      </c>
      <c r="G43" s="157">
        <v>2593</v>
      </c>
      <c r="H43" s="157">
        <v>1617</v>
      </c>
      <c r="I43" s="155">
        <v>717</v>
      </c>
      <c r="J43" s="155">
        <v>375</v>
      </c>
      <c r="K43" s="157">
        <v>1538</v>
      </c>
      <c r="L43" s="128">
        <f t="shared" si="0"/>
        <v>11207</v>
      </c>
      <c r="M43" s="110">
        <v>13990</v>
      </c>
      <c r="N43" s="229">
        <f t="shared" si="1"/>
        <v>0.80107219442458899</v>
      </c>
      <c r="O43">
        <f t="shared" si="2"/>
        <v>73</v>
      </c>
    </row>
    <row r="44" spans="1:15">
      <c r="A44" s="287" t="s">
        <v>245</v>
      </c>
      <c r="B44" s="155">
        <v>110</v>
      </c>
      <c r="C44" s="155">
        <v>994</v>
      </c>
      <c r="D44" s="297">
        <v>1797</v>
      </c>
      <c r="E44" s="262">
        <v>3007</v>
      </c>
      <c r="F44" s="157">
        <v>1750</v>
      </c>
      <c r="G44" s="157">
        <v>1414</v>
      </c>
      <c r="H44" s="155">
        <v>797</v>
      </c>
      <c r="I44" s="155">
        <v>589</v>
      </c>
      <c r="J44" s="155">
        <v>366</v>
      </c>
      <c r="K44" s="155">
        <v>826</v>
      </c>
      <c r="L44" s="128">
        <f t="shared" si="0"/>
        <v>8749</v>
      </c>
      <c r="M44" s="110">
        <v>11650</v>
      </c>
      <c r="N44" s="229">
        <f t="shared" si="1"/>
        <v>0.75098712446351934</v>
      </c>
      <c r="O44">
        <f t="shared" si="2"/>
        <v>43</v>
      </c>
    </row>
    <row r="45" spans="1:15">
      <c r="A45" s="287" t="s">
        <v>246</v>
      </c>
      <c r="B45" s="155">
        <v>70</v>
      </c>
      <c r="C45" s="157">
        <v>2177</v>
      </c>
      <c r="D45" s="297">
        <v>5109</v>
      </c>
      <c r="E45" s="262">
        <v>4970</v>
      </c>
      <c r="F45" s="157">
        <v>4439</v>
      </c>
      <c r="G45" s="157">
        <v>5575</v>
      </c>
      <c r="H45" s="157">
        <v>3270</v>
      </c>
      <c r="I45" s="157">
        <v>3194</v>
      </c>
      <c r="J45" s="157">
        <v>1122</v>
      </c>
      <c r="K45" s="157">
        <v>2374</v>
      </c>
      <c r="L45" s="128">
        <f t="shared" si="0"/>
        <v>24944</v>
      </c>
      <c r="M45" s="110">
        <v>32300</v>
      </c>
      <c r="N45" s="229">
        <f t="shared" si="1"/>
        <v>0.77226006191950469</v>
      </c>
      <c r="O45">
        <f t="shared" si="2"/>
        <v>58</v>
      </c>
    </row>
    <row r="46" spans="1:15">
      <c r="A46" s="287" t="s">
        <v>247</v>
      </c>
      <c r="B46" s="155">
        <v>8</v>
      </c>
      <c r="C46" s="155">
        <v>352</v>
      </c>
      <c r="D46" s="297">
        <v>1107</v>
      </c>
      <c r="E46" s="193">
        <v>998</v>
      </c>
      <c r="F46" s="155">
        <v>897</v>
      </c>
      <c r="G46" s="157">
        <v>1225</v>
      </c>
      <c r="H46" s="155">
        <v>420</v>
      </c>
      <c r="I46" s="155">
        <v>481</v>
      </c>
      <c r="J46" s="155">
        <v>167</v>
      </c>
      <c r="K46" s="155">
        <v>561</v>
      </c>
      <c r="L46" s="128">
        <f t="shared" si="0"/>
        <v>4749</v>
      </c>
      <c r="M46" s="110">
        <v>6216</v>
      </c>
      <c r="N46" s="229">
        <f t="shared" si="1"/>
        <v>0.76399613899613905</v>
      </c>
      <c r="O46">
        <f t="shared" si="2"/>
        <v>52</v>
      </c>
    </row>
    <row r="47" spans="1:15">
      <c r="A47" s="287" t="s">
        <v>248</v>
      </c>
      <c r="B47" s="155">
        <v>129</v>
      </c>
      <c r="C47" s="157">
        <v>1565</v>
      </c>
      <c r="D47" s="297">
        <v>2949</v>
      </c>
      <c r="E47" s="262">
        <v>4984</v>
      </c>
      <c r="F47" s="157">
        <v>3564</v>
      </c>
      <c r="G47" s="157">
        <v>5774</v>
      </c>
      <c r="H47" s="157">
        <v>4076</v>
      </c>
      <c r="I47" s="157">
        <v>2415</v>
      </c>
      <c r="J47" s="157">
        <v>1307</v>
      </c>
      <c r="K47" s="155">
        <v>802</v>
      </c>
      <c r="L47" s="128">
        <f t="shared" si="0"/>
        <v>22922</v>
      </c>
      <c r="M47" s="110">
        <v>27565</v>
      </c>
      <c r="N47" s="229">
        <f t="shared" si="1"/>
        <v>0.83156176310538732</v>
      </c>
      <c r="O47">
        <f t="shared" si="2"/>
        <v>84</v>
      </c>
    </row>
    <row r="48" spans="1:15">
      <c r="A48" s="287" t="s">
        <v>249</v>
      </c>
      <c r="B48" s="155">
        <v>901</v>
      </c>
      <c r="C48" s="157">
        <v>17378</v>
      </c>
      <c r="D48" s="297">
        <v>21749</v>
      </c>
      <c r="E48" s="262">
        <v>19962</v>
      </c>
      <c r="F48" s="157">
        <v>19876</v>
      </c>
      <c r="G48" s="157">
        <v>24599</v>
      </c>
      <c r="H48" s="157">
        <v>18569</v>
      </c>
      <c r="I48" s="157">
        <v>18610</v>
      </c>
      <c r="J48" s="157">
        <v>7819</v>
      </c>
      <c r="K48" s="157">
        <v>14071</v>
      </c>
      <c r="L48" s="128">
        <f t="shared" si="0"/>
        <v>123506</v>
      </c>
      <c r="M48" s="110">
        <v>163534</v>
      </c>
      <c r="N48" s="229">
        <f t="shared" si="1"/>
        <v>0.75523132804187509</v>
      </c>
      <c r="O48">
        <f t="shared" si="2"/>
        <v>47</v>
      </c>
    </row>
    <row r="49" spans="1:15">
      <c r="A49" s="287" t="s">
        <v>250</v>
      </c>
      <c r="B49" s="155">
        <v>2</v>
      </c>
      <c r="C49" s="155">
        <v>309</v>
      </c>
      <c r="D49" s="298">
        <v>493</v>
      </c>
      <c r="E49" s="193">
        <v>561</v>
      </c>
      <c r="F49" s="155">
        <v>703</v>
      </c>
      <c r="G49" s="155">
        <v>509</v>
      </c>
      <c r="H49" s="155">
        <v>270</v>
      </c>
      <c r="I49" s="155">
        <v>280</v>
      </c>
      <c r="J49" s="155">
        <v>151</v>
      </c>
      <c r="K49" s="155">
        <v>388</v>
      </c>
      <c r="L49" s="128">
        <f t="shared" si="0"/>
        <v>2862</v>
      </c>
      <c r="M49" s="110">
        <v>3666</v>
      </c>
      <c r="N49" s="229">
        <f t="shared" si="1"/>
        <v>0.78068739770867435</v>
      </c>
      <c r="O49">
        <f t="shared" si="2"/>
        <v>63</v>
      </c>
    </row>
    <row r="50" spans="1:15">
      <c r="A50" s="287" t="s">
        <v>251</v>
      </c>
      <c r="B50" s="155">
        <v>10</v>
      </c>
      <c r="C50" s="155">
        <v>619</v>
      </c>
      <c r="D50" s="297">
        <v>1092</v>
      </c>
      <c r="E50" s="262">
        <v>1978</v>
      </c>
      <c r="F50" s="157">
        <v>1861</v>
      </c>
      <c r="G50" s="157">
        <v>1588</v>
      </c>
      <c r="H50" s="157">
        <v>1356</v>
      </c>
      <c r="I50" s="155">
        <v>838</v>
      </c>
      <c r="J50" s="155">
        <v>633</v>
      </c>
      <c r="K50" s="155">
        <v>724</v>
      </c>
      <c r="L50" s="128">
        <f t="shared" si="0"/>
        <v>8978</v>
      </c>
      <c r="M50" s="110">
        <v>10699</v>
      </c>
      <c r="N50" s="229">
        <f t="shared" si="1"/>
        <v>0.8391438452191794</v>
      </c>
      <c r="O50">
        <f t="shared" si="2"/>
        <v>89</v>
      </c>
    </row>
    <row r="51" spans="1:15">
      <c r="A51" s="287" t="s">
        <v>252</v>
      </c>
      <c r="B51" s="155">
        <v>130</v>
      </c>
      <c r="C51" s="155">
        <v>887</v>
      </c>
      <c r="D51" s="297">
        <v>2257</v>
      </c>
      <c r="E51" s="262">
        <v>3031</v>
      </c>
      <c r="F51" s="157">
        <v>2359</v>
      </c>
      <c r="G51" s="157">
        <v>3108</v>
      </c>
      <c r="H51" s="157">
        <v>1564</v>
      </c>
      <c r="I51" s="157">
        <v>1128</v>
      </c>
      <c r="J51" s="155">
        <v>225</v>
      </c>
      <c r="K51" s="155">
        <v>328</v>
      </c>
      <c r="L51" s="128">
        <f t="shared" si="0"/>
        <v>11743</v>
      </c>
      <c r="M51" s="110">
        <v>15017</v>
      </c>
      <c r="N51" s="229">
        <f t="shared" si="1"/>
        <v>0.78198042218818675</v>
      </c>
      <c r="O51">
        <f t="shared" si="2"/>
        <v>64</v>
      </c>
    </row>
    <row r="52" spans="1:15">
      <c r="A52" s="287" t="s">
        <v>253</v>
      </c>
      <c r="B52" s="155">
        <v>136</v>
      </c>
      <c r="C52" s="157">
        <v>1743</v>
      </c>
      <c r="D52" s="297">
        <v>3717</v>
      </c>
      <c r="E52" s="262">
        <v>5566</v>
      </c>
      <c r="F52" s="157">
        <v>4378</v>
      </c>
      <c r="G52" s="157">
        <v>4038</v>
      </c>
      <c r="H52" s="157">
        <v>2342</v>
      </c>
      <c r="I52" s="157">
        <v>2197</v>
      </c>
      <c r="J52" s="157">
        <v>1041</v>
      </c>
      <c r="K52" s="157">
        <v>1980</v>
      </c>
      <c r="L52" s="128">
        <f t="shared" si="0"/>
        <v>21542</v>
      </c>
      <c r="M52" s="110">
        <v>27138</v>
      </c>
      <c r="N52" s="229">
        <f t="shared" si="1"/>
        <v>0.79379467904782963</v>
      </c>
      <c r="O52">
        <f t="shared" si="2"/>
        <v>71</v>
      </c>
    </row>
    <row r="53" spans="1:15">
      <c r="A53" s="287" t="s">
        <v>254</v>
      </c>
      <c r="B53" s="155">
        <v>4</v>
      </c>
      <c r="C53" s="155">
        <v>332</v>
      </c>
      <c r="D53" s="297">
        <v>1021</v>
      </c>
      <c r="E53" s="193">
        <v>884</v>
      </c>
      <c r="F53" s="157">
        <v>1307</v>
      </c>
      <c r="G53" s="157">
        <v>1904</v>
      </c>
      <c r="H53" s="157">
        <v>1016</v>
      </c>
      <c r="I53" s="155">
        <v>587</v>
      </c>
      <c r="J53" s="155">
        <v>462</v>
      </c>
      <c r="K53" s="155">
        <v>757</v>
      </c>
      <c r="L53" s="128">
        <f t="shared" si="0"/>
        <v>6917</v>
      </c>
      <c r="M53" s="110">
        <v>8274</v>
      </c>
      <c r="N53" s="229">
        <f t="shared" si="1"/>
        <v>0.8359922649262751</v>
      </c>
      <c r="O53">
        <f t="shared" si="2"/>
        <v>88</v>
      </c>
    </row>
    <row r="54" spans="1:15">
      <c r="A54" s="287" t="s">
        <v>255</v>
      </c>
      <c r="B54" s="155">
        <v>36</v>
      </c>
      <c r="C54" s="155">
        <v>615</v>
      </c>
      <c r="D54" s="297">
        <v>2320</v>
      </c>
      <c r="E54" s="262">
        <v>2884</v>
      </c>
      <c r="F54" s="157">
        <v>1979</v>
      </c>
      <c r="G54" s="157">
        <v>1684</v>
      </c>
      <c r="H54" s="157">
        <v>1660</v>
      </c>
      <c r="I54" s="157">
        <v>1010</v>
      </c>
      <c r="J54" s="155">
        <v>312</v>
      </c>
      <c r="K54" s="155">
        <v>401</v>
      </c>
      <c r="L54" s="128">
        <f t="shared" si="0"/>
        <v>9930</v>
      </c>
      <c r="M54" s="110">
        <v>12901</v>
      </c>
      <c r="N54" s="229">
        <f t="shared" si="1"/>
        <v>0.76970777459111694</v>
      </c>
      <c r="O54">
        <f t="shared" si="2"/>
        <v>56</v>
      </c>
    </row>
    <row r="55" spans="1:15">
      <c r="A55" s="287" t="s">
        <v>256</v>
      </c>
      <c r="B55" s="155">
        <v>57</v>
      </c>
      <c r="C55" s="157">
        <v>1359</v>
      </c>
      <c r="D55" s="297">
        <v>2407</v>
      </c>
      <c r="E55" s="262">
        <v>2701</v>
      </c>
      <c r="F55" s="157">
        <v>2625</v>
      </c>
      <c r="G55" s="157">
        <v>2629</v>
      </c>
      <c r="H55" s="157">
        <v>1824</v>
      </c>
      <c r="I55" s="157">
        <v>1126</v>
      </c>
      <c r="J55" s="155">
        <v>585</v>
      </c>
      <c r="K55" s="157">
        <v>1663</v>
      </c>
      <c r="L55" s="128">
        <f t="shared" si="0"/>
        <v>13153</v>
      </c>
      <c r="M55" s="110">
        <v>16976</v>
      </c>
      <c r="N55" s="229">
        <f t="shared" si="1"/>
        <v>0.77479971724787933</v>
      </c>
      <c r="O55">
        <f t="shared" si="2"/>
        <v>60</v>
      </c>
    </row>
    <row r="56" spans="1:15">
      <c r="A56" s="287" t="s">
        <v>257</v>
      </c>
      <c r="B56" s="155">
        <v>77</v>
      </c>
      <c r="C56" s="155">
        <v>674</v>
      </c>
      <c r="D56" s="297">
        <v>1769</v>
      </c>
      <c r="E56" s="262">
        <v>2221</v>
      </c>
      <c r="F56" s="157">
        <v>1636</v>
      </c>
      <c r="G56" s="157">
        <v>1833</v>
      </c>
      <c r="H56" s="155">
        <v>654</v>
      </c>
      <c r="I56" s="155">
        <v>574</v>
      </c>
      <c r="J56" s="155">
        <v>494</v>
      </c>
      <c r="K56" s="155">
        <v>571</v>
      </c>
      <c r="L56" s="128">
        <f t="shared" si="0"/>
        <v>7983</v>
      </c>
      <c r="M56" s="110">
        <v>10503</v>
      </c>
      <c r="N56" s="229">
        <f t="shared" si="1"/>
        <v>0.7600685518423308</v>
      </c>
      <c r="O56">
        <f t="shared" si="2"/>
        <v>49</v>
      </c>
    </row>
    <row r="57" spans="1:15">
      <c r="A57" s="287" t="s">
        <v>258</v>
      </c>
      <c r="B57" s="155">
        <v>5</v>
      </c>
      <c r="C57" s="155">
        <v>205</v>
      </c>
      <c r="D57" s="298">
        <v>416</v>
      </c>
      <c r="E57" s="193">
        <v>789</v>
      </c>
      <c r="F57" s="155">
        <v>583</v>
      </c>
      <c r="G57" s="155">
        <v>824</v>
      </c>
      <c r="H57" s="155">
        <v>331</v>
      </c>
      <c r="I57" s="155">
        <v>229</v>
      </c>
      <c r="J57" s="155">
        <v>160</v>
      </c>
      <c r="K57" s="155">
        <v>415</v>
      </c>
      <c r="L57" s="128">
        <f t="shared" si="0"/>
        <v>3331</v>
      </c>
      <c r="M57" s="110">
        <v>3957</v>
      </c>
      <c r="N57" s="229">
        <f t="shared" si="1"/>
        <v>0.84179934293656811</v>
      </c>
      <c r="O57">
        <f t="shared" si="2"/>
        <v>91</v>
      </c>
    </row>
    <row r="58" spans="1:15">
      <c r="A58" s="287" t="s">
        <v>259</v>
      </c>
      <c r="B58" s="155">
        <v>32</v>
      </c>
      <c r="C58" s="155">
        <v>734</v>
      </c>
      <c r="D58" s="297">
        <v>1059</v>
      </c>
      <c r="E58" s="262">
        <v>1536</v>
      </c>
      <c r="F58" s="155">
        <v>978</v>
      </c>
      <c r="G58" s="157">
        <v>1546</v>
      </c>
      <c r="H58" s="157">
        <v>1089</v>
      </c>
      <c r="I58" s="155">
        <v>796</v>
      </c>
      <c r="J58" s="155">
        <v>475</v>
      </c>
      <c r="K58" s="155">
        <v>622</v>
      </c>
      <c r="L58" s="128">
        <f t="shared" si="0"/>
        <v>7042</v>
      </c>
      <c r="M58" s="110">
        <v>8867</v>
      </c>
      <c r="N58" s="229">
        <f t="shared" si="1"/>
        <v>0.79418066989962788</v>
      </c>
      <c r="O58">
        <f t="shared" si="2"/>
        <v>72</v>
      </c>
    </row>
    <row r="59" spans="1:15">
      <c r="A59" s="287" t="s">
        <v>260</v>
      </c>
      <c r="B59" s="155">
        <v>21</v>
      </c>
      <c r="C59" s="155">
        <v>312</v>
      </c>
      <c r="D59" s="298">
        <v>757</v>
      </c>
      <c r="E59" s="262">
        <v>1322</v>
      </c>
      <c r="F59" s="157">
        <v>1320</v>
      </c>
      <c r="G59" s="155">
        <v>713</v>
      </c>
      <c r="H59" s="155">
        <v>395</v>
      </c>
      <c r="I59" s="155">
        <v>316</v>
      </c>
      <c r="J59" s="155">
        <v>236</v>
      </c>
      <c r="K59" s="155">
        <v>441</v>
      </c>
      <c r="L59" s="128">
        <f t="shared" si="0"/>
        <v>4743</v>
      </c>
      <c r="M59" s="110">
        <v>5833</v>
      </c>
      <c r="N59" s="229">
        <f t="shared" si="1"/>
        <v>0.81313217898165613</v>
      </c>
      <c r="O59">
        <f t="shared" si="2"/>
        <v>77</v>
      </c>
    </row>
    <row r="60" spans="1:15">
      <c r="A60" s="287" t="s">
        <v>261</v>
      </c>
      <c r="B60" s="155">
        <v>65</v>
      </c>
      <c r="C60" s="157">
        <v>2325</v>
      </c>
      <c r="D60" s="297">
        <v>4348</v>
      </c>
      <c r="E60" s="262">
        <v>5420</v>
      </c>
      <c r="F60" s="157">
        <v>3731</v>
      </c>
      <c r="G60" s="157">
        <v>3005</v>
      </c>
      <c r="H60" s="157">
        <v>2089</v>
      </c>
      <c r="I60" s="157">
        <v>1414</v>
      </c>
      <c r="J60" s="155">
        <v>821</v>
      </c>
      <c r="K60" s="157">
        <v>1672</v>
      </c>
      <c r="L60" s="128">
        <f t="shared" si="0"/>
        <v>18152</v>
      </c>
      <c r="M60" s="110">
        <v>24890</v>
      </c>
      <c r="N60" s="229">
        <f t="shared" si="1"/>
        <v>0.72928887103254314</v>
      </c>
      <c r="O60">
        <f t="shared" si="2"/>
        <v>31</v>
      </c>
    </row>
    <row r="61" spans="1:15">
      <c r="A61" s="287" t="s">
        <v>262</v>
      </c>
      <c r="B61" s="155">
        <v>42</v>
      </c>
      <c r="C61" s="155">
        <v>229</v>
      </c>
      <c r="D61" s="297">
        <v>1408</v>
      </c>
      <c r="E61" s="262">
        <v>1674</v>
      </c>
      <c r="F61" s="157">
        <v>1412</v>
      </c>
      <c r="G61" s="157">
        <v>1487</v>
      </c>
      <c r="H61" s="155">
        <v>697</v>
      </c>
      <c r="I61" s="155">
        <v>535</v>
      </c>
      <c r="J61" s="155">
        <v>571</v>
      </c>
      <c r="K61" s="155">
        <v>686</v>
      </c>
      <c r="L61" s="128">
        <f t="shared" si="0"/>
        <v>7062</v>
      </c>
      <c r="M61" s="110">
        <v>8741</v>
      </c>
      <c r="N61" s="229">
        <f t="shared" si="1"/>
        <v>0.80791671433474432</v>
      </c>
      <c r="O61">
        <f t="shared" si="2"/>
        <v>75</v>
      </c>
    </row>
    <row r="62" spans="1:15">
      <c r="A62" s="287" t="s">
        <v>263</v>
      </c>
      <c r="B62" s="157">
        <v>1936</v>
      </c>
      <c r="C62" s="157">
        <v>20803</v>
      </c>
      <c r="D62" s="297">
        <v>31611</v>
      </c>
      <c r="E62" s="262">
        <v>34119</v>
      </c>
      <c r="F62" s="157">
        <v>27889</v>
      </c>
      <c r="G62" s="157">
        <v>30479</v>
      </c>
      <c r="H62" s="157">
        <v>21989</v>
      </c>
      <c r="I62" s="157">
        <v>17895</v>
      </c>
      <c r="J62" s="157">
        <v>10578</v>
      </c>
      <c r="K62" s="157">
        <v>14775</v>
      </c>
      <c r="L62" s="128">
        <f t="shared" si="0"/>
        <v>157724</v>
      </c>
      <c r="M62" s="110">
        <v>212074</v>
      </c>
      <c r="N62" s="229">
        <f t="shared" si="1"/>
        <v>0.74372153116365047</v>
      </c>
      <c r="O62">
        <f t="shared" si="2"/>
        <v>37</v>
      </c>
    </row>
    <row r="63" spans="1:15">
      <c r="A63" s="287" t="s">
        <v>264</v>
      </c>
      <c r="B63" s="155">
        <v>15</v>
      </c>
      <c r="C63" s="155">
        <v>68</v>
      </c>
      <c r="D63" s="298">
        <v>206</v>
      </c>
      <c r="E63" s="193">
        <v>202</v>
      </c>
      <c r="F63" s="155">
        <v>500</v>
      </c>
      <c r="G63" s="155">
        <v>511</v>
      </c>
      <c r="H63" s="155">
        <v>417</v>
      </c>
      <c r="I63" s="155">
        <v>268</v>
      </c>
      <c r="J63" s="155">
        <v>202</v>
      </c>
      <c r="K63" s="155">
        <v>119</v>
      </c>
      <c r="L63" s="128">
        <f t="shared" si="0"/>
        <v>2219</v>
      </c>
      <c r="M63" s="110">
        <v>2508</v>
      </c>
      <c r="N63" s="229">
        <f t="shared" si="1"/>
        <v>0.88476874003189787</v>
      </c>
      <c r="O63">
        <f t="shared" si="2"/>
        <v>95</v>
      </c>
    </row>
    <row r="64" spans="1:15">
      <c r="A64" s="287" t="s">
        <v>265</v>
      </c>
      <c r="B64" s="155">
        <v>27</v>
      </c>
      <c r="C64" s="155">
        <v>430</v>
      </c>
      <c r="D64" s="297">
        <v>1814</v>
      </c>
      <c r="E64" s="262">
        <v>1910</v>
      </c>
      <c r="F64" s="157">
        <v>1373</v>
      </c>
      <c r="G64" s="157">
        <v>1772</v>
      </c>
      <c r="H64" s="157">
        <v>1127</v>
      </c>
      <c r="I64" s="157">
        <v>1028</v>
      </c>
      <c r="J64" s="155">
        <v>431</v>
      </c>
      <c r="K64" s="155">
        <v>795</v>
      </c>
      <c r="L64" s="128">
        <f t="shared" si="0"/>
        <v>8436</v>
      </c>
      <c r="M64" s="110">
        <v>10707</v>
      </c>
      <c r="N64" s="229">
        <f t="shared" si="1"/>
        <v>0.78789576912300363</v>
      </c>
      <c r="O64">
        <f t="shared" si="2"/>
        <v>68</v>
      </c>
    </row>
    <row r="65" spans="1:15">
      <c r="A65" s="287" t="s">
        <v>266</v>
      </c>
      <c r="B65" s="155">
        <v>53</v>
      </c>
      <c r="C65" s="157">
        <v>1308</v>
      </c>
      <c r="D65" s="297">
        <v>1904</v>
      </c>
      <c r="E65" s="262">
        <v>3330</v>
      </c>
      <c r="F65" s="157">
        <v>2669</v>
      </c>
      <c r="G65" s="157">
        <v>3303</v>
      </c>
      <c r="H65" s="157">
        <v>2129</v>
      </c>
      <c r="I65" s="157">
        <v>2017</v>
      </c>
      <c r="J65" s="155">
        <v>857</v>
      </c>
      <c r="K65" s="157">
        <v>1090</v>
      </c>
      <c r="L65" s="128">
        <f t="shared" si="0"/>
        <v>15395</v>
      </c>
      <c r="M65" s="110">
        <v>18660</v>
      </c>
      <c r="N65" s="229">
        <f t="shared" si="1"/>
        <v>0.82502679528403</v>
      </c>
      <c r="O65">
        <f t="shared" si="2"/>
        <v>82</v>
      </c>
    </row>
    <row r="66" spans="1:15">
      <c r="A66" s="287" t="s">
        <v>267</v>
      </c>
      <c r="B66" s="155">
        <v>120</v>
      </c>
      <c r="C66" s="155">
        <v>298</v>
      </c>
      <c r="D66" s="298">
        <v>888</v>
      </c>
      <c r="E66" s="262">
        <v>1469</v>
      </c>
      <c r="F66" s="155">
        <v>862</v>
      </c>
      <c r="G66" s="155">
        <v>652</v>
      </c>
      <c r="H66" s="155">
        <v>566</v>
      </c>
      <c r="I66" s="155">
        <v>348</v>
      </c>
      <c r="J66" s="155">
        <v>335</v>
      </c>
      <c r="K66" s="155">
        <v>143</v>
      </c>
      <c r="L66" s="128">
        <f t="shared" si="0"/>
        <v>4375</v>
      </c>
      <c r="M66" s="110">
        <v>5681</v>
      </c>
      <c r="N66" s="229">
        <f t="shared" si="1"/>
        <v>0.77011089596901949</v>
      </c>
      <c r="O66">
        <f t="shared" si="2"/>
        <v>57</v>
      </c>
    </row>
    <row r="67" spans="1:15">
      <c r="A67" s="287" t="s">
        <v>268</v>
      </c>
      <c r="B67" s="155">
        <v>22</v>
      </c>
      <c r="C67" s="157">
        <v>1263</v>
      </c>
      <c r="D67" s="297">
        <v>2915</v>
      </c>
      <c r="E67" s="262">
        <v>2605</v>
      </c>
      <c r="F67" s="157">
        <v>2204</v>
      </c>
      <c r="G67" s="157">
        <v>1793</v>
      </c>
      <c r="H67" s="157">
        <v>1708</v>
      </c>
      <c r="I67" s="157">
        <v>1302</v>
      </c>
      <c r="J67" s="155">
        <v>532</v>
      </c>
      <c r="K67" s="157">
        <v>1658</v>
      </c>
      <c r="L67" s="128">
        <f t="shared" si="0"/>
        <v>11802</v>
      </c>
      <c r="M67" s="110">
        <v>16002</v>
      </c>
      <c r="N67" s="229">
        <f t="shared" si="1"/>
        <v>0.73753280839895008</v>
      </c>
      <c r="O67">
        <f t="shared" si="2"/>
        <v>35</v>
      </c>
    </row>
    <row r="68" spans="1:15">
      <c r="A68" s="287" t="s">
        <v>269</v>
      </c>
      <c r="B68" s="155">
        <v>424</v>
      </c>
      <c r="C68" s="157">
        <v>3129</v>
      </c>
      <c r="D68" s="297">
        <v>4814</v>
      </c>
      <c r="E68" s="262">
        <v>4555</v>
      </c>
      <c r="F68" s="157">
        <v>2743</v>
      </c>
      <c r="G68" s="157">
        <v>3002</v>
      </c>
      <c r="H68" s="157">
        <v>1602</v>
      </c>
      <c r="I68" s="157">
        <v>1753</v>
      </c>
      <c r="J68" s="155">
        <v>853</v>
      </c>
      <c r="K68" s="157">
        <v>1905</v>
      </c>
      <c r="L68" s="128">
        <f t="shared" si="0"/>
        <v>16413</v>
      </c>
      <c r="M68" s="110">
        <v>24780</v>
      </c>
      <c r="N68" s="229">
        <f t="shared" si="1"/>
        <v>0.66234866828087169</v>
      </c>
      <c r="O68">
        <f t="shared" si="2"/>
        <v>13</v>
      </c>
    </row>
    <row r="69" spans="1:15">
      <c r="A69" s="287" t="s">
        <v>270</v>
      </c>
      <c r="B69" s="155">
        <v>79</v>
      </c>
      <c r="C69" s="157">
        <v>1657</v>
      </c>
      <c r="D69" s="297">
        <v>3989</v>
      </c>
      <c r="E69" s="262">
        <v>4233</v>
      </c>
      <c r="F69" s="157">
        <v>3123</v>
      </c>
      <c r="G69" s="157">
        <v>3288</v>
      </c>
      <c r="H69" s="157">
        <v>2286</v>
      </c>
      <c r="I69" s="157">
        <v>2465</v>
      </c>
      <c r="J69" s="157">
        <v>1120</v>
      </c>
      <c r="K69" s="157">
        <v>1693</v>
      </c>
      <c r="L69" s="128">
        <f t="shared" si="0"/>
        <v>18208</v>
      </c>
      <c r="M69" s="110">
        <v>23933</v>
      </c>
      <c r="N69" s="229">
        <f t="shared" si="1"/>
        <v>0.7607905402582209</v>
      </c>
      <c r="O69">
        <f t="shared" si="2"/>
        <v>50</v>
      </c>
    </row>
    <row r="70" spans="1:15">
      <c r="A70" s="287" t="s">
        <v>271</v>
      </c>
      <c r="B70" s="155">
        <v>25</v>
      </c>
      <c r="C70" s="155">
        <v>769</v>
      </c>
      <c r="D70" s="297">
        <v>1754</v>
      </c>
      <c r="E70" s="262">
        <v>2615</v>
      </c>
      <c r="F70" s="157">
        <v>1599</v>
      </c>
      <c r="G70" s="157">
        <v>2385</v>
      </c>
      <c r="H70" s="157">
        <v>1290</v>
      </c>
      <c r="I70" s="155">
        <v>813</v>
      </c>
      <c r="J70" s="155">
        <v>515</v>
      </c>
      <c r="K70" s="155">
        <v>509</v>
      </c>
      <c r="L70" s="128">
        <f t="shared" si="0"/>
        <v>9726</v>
      </c>
      <c r="M70" s="110">
        <v>12274</v>
      </c>
      <c r="N70" s="229">
        <f t="shared" si="1"/>
        <v>0.79240671337787194</v>
      </c>
      <c r="O70">
        <f t="shared" si="2"/>
        <v>70</v>
      </c>
    </row>
    <row r="71" spans="1:15">
      <c r="A71" s="287" t="s">
        <v>272</v>
      </c>
      <c r="B71" s="155">
        <v>57</v>
      </c>
      <c r="C71" s="157">
        <v>1067</v>
      </c>
      <c r="D71" s="297">
        <v>1685</v>
      </c>
      <c r="E71" s="262">
        <v>2294</v>
      </c>
      <c r="F71" s="157">
        <v>1110</v>
      </c>
      <c r="G71" s="157">
        <v>1480</v>
      </c>
      <c r="H71" s="157">
        <v>1277</v>
      </c>
      <c r="I71" s="155">
        <v>617</v>
      </c>
      <c r="J71" s="155">
        <v>643</v>
      </c>
      <c r="K71" s="155">
        <v>463</v>
      </c>
      <c r="L71" s="128">
        <f t="shared" si="0"/>
        <v>7884</v>
      </c>
      <c r="M71" s="110">
        <v>10693</v>
      </c>
      <c r="N71" s="229">
        <f t="shared" si="1"/>
        <v>0.73730477882727019</v>
      </c>
      <c r="O71">
        <f t="shared" si="2"/>
        <v>34</v>
      </c>
    </row>
    <row r="72" spans="1:15">
      <c r="A72" s="287" t="s">
        <v>273</v>
      </c>
      <c r="B72" s="155">
        <v>81</v>
      </c>
      <c r="C72" s="157">
        <v>2958</v>
      </c>
      <c r="D72" s="297">
        <v>6494</v>
      </c>
      <c r="E72" s="262">
        <v>9021</v>
      </c>
      <c r="F72" s="157">
        <v>6125</v>
      </c>
      <c r="G72" s="157">
        <v>6766</v>
      </c>
      <c r="H72" s="157">
        <v>4326</v>
      </c>
      <c r="I72" s="157">
        <v>3983</v>
      </c>
      <c r="J72" s="157">
        <v>1375</v>
      </c>
      <c r="K72" s="157">
        <v>2619</v>
      </c>
      <c r="L72" s="128">
        <f t="shared" si="0"/>
        <v>34215</v>
      </c>
      <c r="M72" s="110">
        <v>43748</v>
      </c>
      <c r="N72" s="229">
        <f t="shared" si="1"/>
        <v>0.78209289567523088</v>
      </c>
      <c r="O72">
        <f t="shared" si="2"/>
        <v>65</v>
      </c>
    </row>
    <row r="73" spans="1:15">
      <c r="A73" s="287" t="s">
        <v>274</v>
      </c>
      <c r="B73" s="155">
        <v>50</v>
      </c>
      <c r="C73" s="157">
        <v>1152</v>
      </c>
      <c r="D73" s="297">
        <v>2188</v>
      </c>
      <c r="E73" s="262">
        <v>2269</v>
      </c>
      <c r="F73" s="157">
        <v>2705</v>
      </c>
      <c r="G73" s="157">
        <v>2350</v>
      </c>
      <c r="H73" s="157">
        <v>1213</v>
      </c>
      <c r="I73" s="155">
        <v>739</v>
      </c>
      <c r="J73" s="155">
        <v>302</v>
      </c>
      <c r="K73" s="155">
        <v>695</v>
      </c>
      <c r="L73" s="128">
        <f t="shared" si="0"/>
        <v>10273</v>
      </c>
      <c r="M73" s="110">
        <v>13663</v>
      </c>
      <c r="N73" s="229">
        <f t="shared" si="1"/>
        <v>0.75188465197979948</v>
      </c>
      <c r="O73">
        <f t="shared" si="2"/>
        <v>44</v>
      </c>
    </row>
    <row r="74" spans="1:15">
      <c r="A74" s="287" t="s">
        <v>275</v>
      </c>
      <c r="B74" s="155">
        <v>138</v>
      </c>
      <c r="C74" s="157">
        <v>1394</v>
      </c>
      <c r="D74" s="297">
        <v>2500</v>
      </c>
      <c r="E74" s="262">
        <v>3140</v>
      </c>
      <c r="F74" s="157">
        <v>1639</v>
      </c>
      <c r="G74" s="157">
        <v>1508</v>
      </c>
      <c r="H74" s="157">
        <v>1236</v>
      </c>
      <c r="I74" s="157">
        <v>1093</v>
      </c>
      <c r="J74" s="155">
        <v>714</v>
      </c>
      <c r="K74" s="155">
        <v>995</v>
      </c>
      <c r="L74" s="128">
        <f t="shared" si="0"/>
        <v>10325</v>
      </c>
      <c r="M74" s="110">
        <v>14357</v>
      </c>
      <c r="N74" s="229">
        <f t="shared" si="1"/>
        <v>0.71916138469039492</v>
      </c>
      <c r="O74">
        <f t="shared" si="2"/>
        <v>27</v>
      </c>
    </row>
    <row r="75" spans="1:15">
      <c r="A75" s="287" t="s">
        <v>276</v>
      </c>
      <c r="B75" s="155">
        <v>933</v>
      </c>
      <c r="C75" s="157">
        <v>7167</v>
      </c>
      <c r="D75" s="297">
        <v>7519</v>
      </c>
      <c r="E75" s="262">
        <v>6844</v>
      </c>
      <c r="F75" s="157">
        <v>4616</v>
      </c>
      <c r="G75" s="157">
        <v>5071</v>
      </c>
      <c r="H75" s="157">
        <v>4046</v>
      </c>
      <c r="I75" s="157">
        <v>2936</v>
      </c>
      <c r="J75" s="157">
        <v>1805</v>
      </c>
      <c r="K75" s="157">
        <v>2527</v>
      </c>
      <c r="L75" s="128">
        <f t="shared" si="0"/>
        <v>27845</v>
      </c>
      <c r="M75" s="110">
        <v>43464</v>
      </c>
      <c r="N75" s="229">
        <f t="shared" si="1"/>
        <v>0.64064513160316583</v>
      </c>
      <c r="O75">
        <f t="shared" si="2"/>
        <v>10</v>
      </c>
    </row>
    <row r="76" spans="1:15">
      <c r="A76" s="287" t="s">
        <v>277</v>
      </c>
      <c r="B76" s="155">
        <v>57</v>
      </c>
      <c r="C76" s="155">
        <v>506</v>
      </c>
      <c r="D76" s="297">
        <v>1430</v>
      </c>
      <c r="E76" s="262">
        <v>1538</v>
      </c>
      <c r="F76" s="155">
        <v>907</v>
      </c>
      <c r="G76" s="155">
        <v>642</v>
      </c>
      <c r="H76" s="155">
        <v>396</v>
      </c>
      <c r="I76" s="155">
        <v>172</v>
      </c>
      <c r="J76" s="155">
        <v>151</v>
      </c>
      <c r="K76" s="155">
        <v>288</v>
      </c>
      <c r="L76" s="128">
        <f t="shared" si="0"/>
        <v>4094</v>
      </c>
      <c r="M76" s="110">
        <v>6087</v>
      </c>
      <c r="N76" s="229">
        <f t="shared" si="1"/>
        <v>0.67258091013635612</v>
      </c>
      <c r="O76">
        <f t="shared" si="2"/>
        <v>16</v>
      </c>
    </row>
    <row r="77" spans="1:15">
      <c r="A77" s="287" t="s">
        <v>278</v>
      </c>
      <c r="B77" s="155">
        <v>167</v>
      </c>
      <c r="C77" s="157">
        <v>1776</v>
      </c>
      <c r="D77" s="297">
        <v>4471</v>
      </c>
      <c r="E77" s="262">
        <v>4396</v>
      </c>
      <c r="F77" s="157">
        <v>3419</v>
      </c>
      <c r="G77" s="157">
        <v>3542</v>
      </c>
      <c r="H77" s="157">
        <v>1416</v>
      </c>
      <c r="I77" s="155">
        <v>859</v>
      </c>
      <c r="J77" s="155">
        <v>529</v>
      </c>
      <c r="K77" s="155">
        <v>808</v>
      </c>
      <c r="L77" s="128">
        <f t="shared" si="0"/>
        <v>14969</v>
      </c>
      <c r="M77" s="110">
        <v>21383</v>
      </c>
      <c r="N77" s="229">
        <f t="shared" si="1"/>
        <v>0.70004208951035873</v>
      </c>
      <c r="O77">
        <f t="shared" si="2"/>
        <v>21</v>
      </c>
    </row>
    <row r="78" spans="1:15">
      <c r="A78" s="287" t="s">
        <v>279</v>
      </c>
      <c r="B78" s="157">
        <v>1255</v>
      </c>
      <c r="C78" s="157">
        <v>16304</v>
      </c>
      <c r="D78" s="297">
        <v>18216</v>
      </c>
      <c r="E78" s="262">
        <v>17111</v>
      </c>
      <c r="F78" s="157">
        <v>10458</v>
      </c>
      <c r="G78" s="157">
        <v>10030</v>
      </c>
      <c r="H78" s="157">
        <v>5442</v>
      </c>
      <c r="I78" s="157">
        <v>3845</v>
      </c>
      <c r="J78" s="157">
        <v>2412</v>
      </c>
      <c r="K78" s="157">
        <v>2147</v>
      </c>
      <c r="L78" s="128">
        <f t="shared" si="0"/>
        <v>51445</v>
      </c>
      <c r="M78" s="110">
        <v>87220</v>
      </c>
      <c r="N78" s="229">
        <f t="shared" si="1"/>
        <v>0.58983031414813114</v>
      </c>
      <c r="O78">
        <f t="shared" si="2"/>
        <v>5</v>
      </c>
    </row>
    <row r="79" spans="1:15">
      <c r="A79" s="287" t="s">
        <v>280</v>
      </c>
      <c r="B79" s="155">
        <v>13</v>
      </c>
      <c r="C79" s="155">
        <v>376</v>
      </c>
      <c r="D79" s="298">
        <v>519</v>
      </c>
      <c r="E79" s="193">
        <v>662</v>
      </c>
      <c r="F79" s="155">
        <v>312</v>
      </c>
      <c r="G79" s="155">
        <v>404</v>
      </c>
      <c r="H79" s="155">
        <v>280</v>
      </c>
      <c r="I79" s="155">
        <v>103</v>
      </c>
      <c r="J79" s="155">
        <v>11</v>
      </c>
      <c r="K79" s="155">
        <v>301</v>
      </c>
      <c r="L79" s="128">
        <f t="shared" si="0"/>
        <v>2073</v>
      </c>
      <c r="M79" s="110">
        <v>2981</v>
      </c>
      <c r="N79" s="229">
        <f t="shared" si="1"/>
        <v>0.69540422676954039</v>
      </c>
      <c r="O79">
        <f t="shared" si="2"/>
        <v>19</v>
      </c>
    </row>
    <row r="80" spans="1:15">
      <c r="A80" s="287" t="s">
        <v>281</v>
      </c>
      <c r="B80" s="155">
        <v>50</v>
      </c>
      <c r="C80" s="155">
        <v>884</v>
      </c>
      <c r="D80" s="297">
        <v>1059</v>
      </c>
      <c r="E80" s="262">
        <v>1616</v>
      </c>
      <c r="F80" s="157">
        <v>1323</v>
      </c>
      <c r="G80" s="157">
        <v>1299</v>
      </c>
      <c r="H80" s="155">
        <v>604</v>
      </c>
      <c r="I80" s="155">
        <v>762</v>
      </c>
      <c r="J80" s="155">
        <v>324</v>
      </c>
      <c r="K80" s="155">
        <v>625</v>
      </c>
      <c r="L80" s="128">
        <f t="shared" si="0"/>
        <v>6553</v>
      </c>
      <c r="M80" s="110">
        <v>8546</v>
      </c>
      <c r="N80" s="229">
        <f t="shared" si="1"/>
        <v>0.76679148139480457</v>
      </c>
      <c r="O80">
        <f t="shared" si="2"/>
        <v>54</v>
      </c>
    </row>
    <row r="81" spans="1:15">
      <c r="A81" s="287" t="s">
        <v>282</v>
      </c>
      <c r="B81" s="155">
        <v>40</v>
      </c>
      <c r="C81" s="155">
        <v>839</v>
      </c>
      <c r="D81" s="297">
        <v>1183</v>
      </c>
      <c r="E81" s="262">
        <v>2041</v>
      </c>
      <c r="F81" s="157">
        <v>1835</v>
      </c>
      <c r="G81" s="157">
        <v>2439</v>
      </c>
      <c r="H81" s="157">
        <v>2353</v>
      </c>
      <c r="I81" s="157">
        <v>1491</v>
      </c>
      <c r="J81" s="155">
        <v>843</v>
      </c>
      <c r="K81" s="157">
        <v>1271</v>
      </c>
      <c r="L81" s="128">
        <f t="shared" ref="L81:L110" si="3">SUM(E81:K81)</f>
        <v>12273</v>
      </c>
      <c r="M81" s="110">
        <v>14335</v>
      </c>
      <c r="N81" s="229">
        <f t="shared" ref="N81:N110" si="4">L81/M81</f>
        <v>0.85615626089989538</v>
      </c>
      <c r="O81">
        <f t="shared" ref="O81:O110" si="5">RANK(N81,$N$16:$N$110,1)</f>
        <v>94</v>
      </c>
    </row>
    <row r="82" spans="1:15">
      <c r="A82" s="287" t="s">
        <v>283</v>
      </c>
      <c r="B82" s="155">
        <v>100</v>
      </c>
      <c r="C82" s="155">
        <v>764</v>
      </c>
      <c r="D82" s="297">
        <v>1462</v>
      </c>
      <c r="E82" s="262">
        <v>1828</v>
      </c>
      <c r="F82" s="157">
        <v>1227</v>
      </c>
      <c r="G82" s="157">
        <v>1674</v>
      </c>
      <c r="H82" s="157">
        <v>1209</v>
      </c>
      <c r="I82" s="155">
        <v>925</v>
      </c>
      <c r="J82" s="155">
        <v>436</v>
      </c>
      <c r="K82" s="155">
        <v>728</v>
      </c>
      <c r="L82" s="128">
        <f t="shared" si="3"/>
        <v>8027</v>
      </c>
      <c r="M82" s="110">
        <v>10353</v>
      </c>
      <c r="N82" s="229">
        <f t="shared" si="4"/>
        <v>0.77533082198396597</v>
      </c>
      <c r="O82">
        <f t="shared" si="5"/>
        <v>61</v>
      </c>
    </row>
    <row r="83" spans="1:15">
      <c r="A83" s="287" t="s">
        <v>284</v>
      </c>
      <c r="B83" s="155">
        <v>25</v>
      </c>
      <c r="C83" s="155">
        <v>322</v>
      </c>
      <c r="D83" s="298">
        <v>836</v>
      </c>
      <c r="E83" s="193">
        <v>958</v>
      </c>
      <c r="F83" s="155">
        <v>578</v>
      </c>
      <c r="G83" s="155">
        <v>668</v>
      </c>
      <c r="H83" s="155">
        <v>498</v>
      </c>
      <c r="I83" s="155">
        <v>330</v>
      </c>
      <c r="J83" s="155">
        <v>144</v>
      </c>
      <c r="K83" s="155">
        <v>449</v>
      </c>
      <c r="L83" s="128">
        <f t="shared" si="3"/>
        <v>3625</v>
      </c>
      <c r="M83" s="110">
        <v>4808</v>
      </c>
      <c r="N83" s="229">
        <f t="shared" si="4"/>
        <v>0.75395174708818635</v>
      </c>
      <c r="O83">
        <f t="shared" si="5"/>
        <v>45</v>
      </c>
    </row>
    <row r="84" spans="1:15">
      <c r="A84" s="287" t="s">
        <v>285</v>
      </c>
      <c r="B84" s="155">
        <v>0</v>
      </c>
      <c r="C84" s="155">
        <v>186</v>
      </c>
      <c r="D84" s="297">
        <v>1098</v>
      </c>
      <c r="E84" s="193">
        <v>406</v>
      </c>
      <c r="F84" s="155">
        <v>310</v>
      </c>
      <c r="G84" s="155">
        <v>691</v>
      </c>
      <c r="H84" s="155">
        <v>410</v>
      </c>
      <c r="I84" s="155">
        <v>143</v>
      </c>
      <c r="J84" s="155">
        <v>60</v>
      </c>
      <c r="K84" s="155">
        <v>57</v>
      </c>
      <c r="L84" s="128">
        <f t="shared" si="3"/>
        <v>2077</v>
      </c>
      <c r="M84" s="110">
        <v>3361</v>
      </c>
      <c r="N84" s="229">
        <f t="shared" si="4"/>
        <v>0.61797084201130614</v>
      </c>
      <c r="O84">
        <f t="shared" si="5"/>
        <v>8</v>
      </c>
    </row>
    <row r="85" spans="1:15">
      <c r="A85" s="287" t="s">
        <v>286</v>
      </c>
      <c r="B85" s="155">
        <v>18</v>
      </c>
      <c r="C85" s="155">
        <v>745</v>
      </c>
      <c r="D85" s="297">
        <v>1470</v>
      </c>
      <c r="E85" s="262">
        <v>1848</v>
      </c>
      <c r="F85" s="157">
        <v>1043</v>
      </c>
      <c r="G85" s="157">
        <v>1653</v>
      </c>
      <c r="H85" s="155">
        <v>424</v>
      </c>
      <c r="I85" s="155">
        <v>395</v>
      </c>
      <c r="J85" s="155">
        <v>343</v>
      </c>
      <c r="K85" s="155">
        <v>742</v>
      </c>
      <c r="L85" s="128">
        <f t="shared" si="3"/>
        <v>6448</v>
      </c>
      <c r="M85" s="110">
        <v>8681</v>
      </c>
      <c r="N85" s="229">
        <f t="shared" si="4"/>
        <v>0.74277157009561112</v>
      </c>
      <c r="O85">
        <f t="shared" si="5"/>
        <v>36</v>
      </c>
    </row>
    <row r="86" spans="1:15">
      <c r="A86" s="287" t="s">
        <v>287</v>
      </c>
      <c r="B86" s="155">
        <v>135</v>
      </c>
      <c r="C86" s="157">
        <v>5071</v>
      </c>
      <c r="D86" s="297">
        <v>5948</v>
      </c>
      <c r="E86" s="262">
        <v>6450</v>
      </c>
      <c r="F86" s="157">
        <v>6128</v>
      </c>
      <c r="G86" s="157">
        <v>5143</v>
      </c>
      <c r="H86" s="157">
        <v>2800</v>
      </c>
      <c r="I86" s="157">
        <v>1829</v>
      </c>
      <c r="J86" s="155">
        <v>948</v>
      </c>
      <c r="K86" s="157">
        <v>1055</v>
      </c>
      <c r="L86" s="128">
        <f t="shared" si="3"/>
        <v>24353</v>
      </c>
      <c r="M86" s="110">
        <v>35507</v>
      </c>
      <c r="N86" s="229">
        <f t="shared" si="4"/>
        <v>0.6858647590615935</v>
      </c>
      <c r="O86">
        <f t="shared" si="5"/>
        <v>18</v>
      </c>
    </row>
    <row r="87" spans="1:15">
      <c r="A87" s="287" t="s">
        <v>288</v>
      </c>
      <c r="B87" s="155">
        <v>63</v>
      </c>
      <c r="C87" s="157">
        <v>1434</v>
      </c>
      <c r="D87" s="297">
        <v>2948</v>
      </c>
      <c r="E87" s="262">
        <v>3046</v>
      </c>
      <c r="F87" s="157">
        <v>2005</v>
      </c>
      <c r="G87" s="157">
        <v>2558</v>
      </c>
      <c r="H87" s="157">
        <v>1279</v>
      </c>
      <c r="I87" s="155">
        <v>774</v>
      </c>
      <c r="J87" s="155">
        <v>487</v>
      </c>
      <c r="K87" s="155">
        <v>581</v>
      </c>
      <c r="L87" s="128">
        <f t="shared" si="3"/>
        <v>10730</v>
      </c>
      <c r="M87" s="110">
        <v>15175</v>
      </c>
      <c r="N87" s="229">
        <f t="shared" si="4"/>
        <v>0.70708401976935753</v>
      </c>
      <c r="O87">
        <f t="shared" si="5"/>
        <v>23</v>
      </c>
    </row>
    <row r="88" spans="1:15">
      <c r="A88" s="287" t="s">
        <v>289</v>
      </c>
      <c r="B88" s="155">
        <v>189</v>
      </c>
      <c r="C88" s="157">
        <v>1160</v>
      </c>
      <c r="D88" s="297">
        <v>3694</v>
      </c>
      <c r="E88" s="262">
        <v>3721</v>
      </c>
      <c r="F88" s="157">
        <v>3400</v>
      </c>
      <c r="G88" s="157">
        <v>4627</v>
      </c>
      <c r="H88" s="157">
        <v>2125</v>
      </c>
      <c r="I88" s="157">
        <v>3456</v>
      </c>
      <c r="J88" s="157">
        <v>1276</v>
      </c>
      <c r="K88" s="157">
        <v>1811</v>
      </c>
      <c r="L88" s="128">
        <f t="shared" si="3"/>
        <v>20416</v>
      </c>
      <c r="M88" s="110">
        <v>25459</v>
      </c>
      <c r="N88" s="229">
        <f t="shared" si="4"/>
        <v>0.80191680741584503</v>
      </c>
      <c r="O88">
        <f t="shared" si="5"/>
        <v>74</v>
      </c>
    </row>
    <row r="89" spans="1:15">
      <c r="A89" s="287" t="s">
        <v>290</v>
      </c>
      <c r="B89" s="155">
        <v>300</v>
      </c>
      <c r="C89" s="157">
        <v>2944</v>
      </c>
      <c r="D89" s="297">
        <v>6253</v>
      </c>
      <c r="E89" s="262">
        <v>5765</v>
      </c>
      <c r="F89" s="157">
        <v>3777</v>
      </c>
      <c r="G89" s="157">
        <v>4001</v>
      </c>
      <c r="H89" s="157">
        <v>2056</v>
      </c>
      <c r="I89" s="157">
        <v>1503</v>
      </c>
      <c r="J89" s="155">
        <v>577</v>
      </c>
      <c r="K89" s="157">
        <v>1527</v>
      </c>
      <c r="L89" s="128">
        <f t="shared" si="3"/>
        <v>19206</v>
      </c>
      <c r="M89" s="110">
        <v>28703</v>
      </c>
      <c r="N89" s="229">
        <f t="shared" si="4"/>
        <v>0.66912866250914538</v>
      </c>
      <c r="O89">
        <f t="shared" si="5"/>
        <v>15</v>
      </c>
    </row>
    <row r="90" spans="1:15">
      <c r="A90" s="287" t="s">
        <v>291</v>
      </c>
      <c r="B90" s="157">
        <v>2770</v>
      </c>
      <c r="C90" s="157">
        <v>26922</v>
      </c>
      <c r="D90" s="297">
        <v>33280</v>
      </c>
      <c r="E90" s="262">
        <v>25666</v>
      </c>
      <c r="F90" s="157">
        <v>17083</v>
      </c>
      <c r="G90" s="157">
        <v>12141</v>
      </c>
      <c r="H90" s="157">
        <v>5691</v>
      </c>
      <c r="I90" s="157">
        <v>4537</v>
      </c>
      <c r="J90" s="157">
        <v>1785</v>
      </c>
      <c r="K90" s="157">
        <v>1933</v>
      </c>
      <c r="L90" s="128">
        <f t="shared" si="3"/>
        <v>68836</v>
      </c>
      <c r="M90" s="110">
        <v>131808</v>
      </c>
      <c r="N90" s="229">
        <f t="shared" si="4"/>
        <v>0.52224447681476083</v>
      </c>
      <c r="O90">
        <f t="shared" si="5"/>
        <v>2</v>
      </c>
    </row>
    <row r="91" spans="1:15">
      <c r="A91" s="287" t="s">
        <v>292</v>
      </c>
      <c r="B91" s="155">
        <v>20</v>
      </c>
      <c r="C91" s="155">
        <v>532</v>
      </c>
      <c r="D91" s="297">
        <v>1864</v>
      </c>
      <c r="E91" s="262">
        <v>2314</v>
      </c>
      <c r="F91" s="157">
        <v>1615</v>
      </c>
      <c r="G91" s="157">
        <v>1623</v>
      </c>
      <c r="H91" s="155">
        <v>778</v>
      </c>
      <c r="I91" s="155">
        <v>506</v>
      </c>
      <c r="J91" s="155">
        <v>194</v>
      </c>
      <c r="K91" s="155">
        <v>388</v>
      </c>
      <c r="L91" s="128">
        <f t="shared" si="3"/>
        <v>7418</v>
      </c>
      <c r="M91" s="110">
        <v>9834</v>
      </c>
      <c r="N91" s="229">
        <f t="shared" si="4"/>
        <v>0.75432174089892212</v>
      </c>
      <c r="O91">
        <f t="shared" si="5"/>
        <v>46</v>
      </c>
    </row>
    <row r="92" spans="1:15">
      <c r="A92" s="287" t="s">
        <v>293</v>
      </c>
      <c r="B92" s="155">
        <v>83</v>
      </c>
      <c r="C92" s="155">
        <v>775</v>
      </c>
      <c r="D92" s="297">
        <v>1744</v>
      </c>
      <c r="E92" s="262">
        <v>1361</v>
      </c>
      <c r="F92" s="157">
        <v>1123</v>
      </c>
      <c r="G92" s="155">
        <v>771</v>
      </c>
      <c r="H92" s="155">
        <v>312</v>
      </c>
      <c r="I92" s="155">
        <v>307</v>
      </c>
      <c r="J92" s="155">
        <v>156</v>
      </c>
      <c r="K92" s="155">
        <v>283</v>
      </c>
      <c r="L92" s="128">
        <f t="shared" si="3"/>
        <v>4313</v>
      </c>
      <c r="M92" s="110">
        <v>6915</v>
      </c>
      <c r="N92" s="229">
        <f t="shared" si="4"/>
        <v>0.62371655820679683</v>
      </c>
      <c r="O92">
        <f t="shared" si="5"/>
        <v>9</v>
      </c>
    </row>
    <row r="93" spans="1:15">
      <c r="A93" s="287" t="s">
        <v>294</v>
      </c>
      <c r="B93" s="155">
        <v>679</v>
      </c>
      <c r="C93" s="157">
        <v>6434</v>
      </c>
      <c r="D93" s="297">
        <v>14770</v>
      </c>
      <c r="E93" s="262">
        <v>11856</v>
      </c>
      <c r="F93" s="157">
        <v>9344</v>
      </c>
      <c r="G93" s="157">
        <v>6672</v>
      </c>
      <c r="H93" s="157">
        <v>2891</v>
      </c>
      <c r="I93" s="157">
        <v>2054</v>
      </c>
      <c r="J93" s="155">
        <v>915</v>
      </c>
      <c r="K93" s="157">
        <v>1113</v>
      </c>
      <c r="L93" s="128">
        <f t="shared" si="3"/>
        <v>34845</v>
      </c>
      <c r="M93" s="110">
        <v>56728</v>
      </c>
      <c r="N93" s="229">
        <f t="shared" si="4"/>
        <v>0.61424693273163167</v>
      </c>
      <c r="O93">
        <f t="shared" si="5"/>
        <v>7</v>
      </c>
    </row>
    <row r="94" spans="1:15">
      <c r="A94" s="287" t="s">
        <v>295</v>
      </c>
      <c r="B94" s="157">
        <v>1000</v>
      </c>
      <c r="C94" s="157">
        <v>22304</v>
      </c>
      <c r="D94" s="297">
        <v>43845</v>
      </c>
      <c r="E94" s="262">
        <v>55262</v>
      </c>
      <c r="F94" s="157">
        <v>54725</v>
      </c>
      <c r="G94" s="157">
        <v>68541</v>
      </c>
      <c r="H94" s="157">
        <v>46450</v>
      </c>
      <c r="I94" s="157">
        <v>61107</v>
      </c>
      <c r="J94" s="157">
        <v>24537</v>
      </c>
      <c r="K94" s="157">
        <v>23270</v>
      </c>
      <c r="L94" s="128">
        <f t="shared" si="3"/>
        <v>333892</v>
      </c>
      <c r="M94" s="110">
        <v>401041</v>
      </c>
      <c r="N94" s="229">
        <f t="shared" si="4"/>
        <v>0.83256325413112375</v>
      </c>
      <c r="O94">
        <f t="shared" si="5"/>
        <v>86</v>
      </c>
    </row>
    <row r="95" spans="1:15">
      <c r="A95" s="287" t="s">
        <v>296</v>
      </c>
      <c r="B95" s="155">
        <v>40</v>
      </c>
      <c r="C95" s="155">
        <v>359</v>
      </c>
      <c r="D95" s="297">
        <v>1106</v>
      </c>
      <c r="E95" s="262">
        <v>1935</v>
      </c>
      <c r="F95" s="157">
        <v>1032</v>
      </c>
      <c r="G95" s="157">
        <v>1429</v>
      </c>
      <c r="H95" s="155">
        <v>704</v>
      </c>
      <c r="I95" s="155">
        <v>607</v>
      </c>
      <c r="J95" s="155">
        <v>450</v>
      </c>
      <c r="K95" s="155">
        <v>915</v>
      </c>
      <c r="L95" s="128">
        <f t="shared" si="3"/>
        <v>7072</v>
      </c>
      <c r="M95" s="110">
        <v>8577</v>
      </c>
      <c r="N95" s="229">
        <f t="shared" si="4"/>
        <v>0.82453072169756325</v>
      </c>
      <c r="O95">
        <f t="shared" si="5"/>
        <v>81</v>
      </c>
    </row>
    <row r="96" spans="1:15">
      <c r="A96" s="287" t="s">
        <v>297</v>
      </c>
      <c r="B96" s="155">
        <v>41</v>
      </c>
      <c r="C96" s="155">
        <v>424</v>
      </c>
      <c r="D96" s="297">
        <v>1089</v>
      </c>
      <c r="E96" s="262">
        <v>1556</v>
      </c>
      <c r="F96" s="155">
        <v>983</v>
      </c>
      <c r="G96" s="157">
        <v>1092</v>
      </c>
      <c r="H96" s="155">
        <v>664</v>
      </c>
      <c r="I96" s="155">
        <v>220</v>
      </c>
      <c r="J96" s="155">
        <v>265</v>
      </c>
      <c r="K96" s="155">
        <v>361</v>
      </c>
      <c r="L96" s="128">
        <f t="shared" si="3"/>
        <v>5141</v>
      </c>
      <c r="M96" s="110">
        <v>6695</v>
      </c>
      <c r="N96" s="229">
        <f t="shared" si="4"/>
        <v>0.76788648244958924</v>
      </c>
      <c r="O96">
        <f t="shared" si="5"/>
        <v>55</v>
      </c>
    </row>
    <row r="97" spans="1:15">
      <c r="A97" s="287" t="s">
        <v>298</v>
      </c>
      <c r="B97" s="155">
        <v>147</v>
      </c>
      <c r="C97" s="157">
        <v>4497</v>
      </c>
      <c r="D97" s="297">
        <v>7793</v>
      </c>
      <c r="E97" s="262">
        <v>11897</v>
      </c>
      <c r="F97" s="157">
        <v>8645</v>
      </c>
      <c r="G97" s="157">
        <v>11774</v>
      </c>
      <c r="H97" s="157">
        <v>9762</v>
      </c>
      <c r="I97" s="157">
        <v>9602</v>
      </c>
      <c r="J97" s="157">
        <v>6243</v>
      </c>
      <c r="K97" s="157">
        <v>5326</v>
      </c>
      <c r="L97" s="128">
        <f t="shared" si="3"/>
        <v>63249</v>
      </c>
      <c r="M97" s="110">
        <v>75686</v>
      </c>
      <c r="N97" s="229">
        <f t="shared" si="4"/>
        <v>0.83567634701265758</v>
      </c>
      <c r="O97">
        <f t="shared" si="5"/>
        <v>87</v>
      </c>
    </row>
    <row r="98" spans="1:15">
      <c r="A98" s="287" t="s">
        <v>299</v>
      </c>
      <c r="B98" s="155">
        <v>793</v>
      </c>
      <c r="C98" s="157">
        <v>15014</v>
      </c>
      <c r="D98" s="297">
        <v>15174</v>
      </c>
      <c r="E98" s="262">
        <v>13460</v>
      </c>
      <c r="F98" s="157">
        <v>9792</v>
      </c>
      <c r="G98" s="157">
        <v>10831</v>
      </c>
      <c r="H98" s="157">
        <v>8254</v>
      </c>
      <c r="I98" s="157">
        <v>2870</v>
      </c>
      <c r="J98" s="157">
        <v>1185</v>
      </c>
      <c r="K98" s="157">
        <v>2108</v>
      </c>
      <c r="L98" s="128">
        <f t="shared" si="3"/>
        <v>48500</v>
      </c>
      <c r="M98" s="110">
        <v>79481</v>
      </c>
      <c r="N98" s="229">
        <f t="shared" si="4"/>
        <v>0.61020872913023239</v>
      </c>
      <c r="O98">
        <f t="shared" si="5"/>
        <v>6</v>
      </c>
    </row>
    <row r="99" spans="1:15">
      <c r="A99" s="287" t="s">
        <v>300</v>
      </c>
      <c r="B99" s="155">
        <v>61</v>
      </c>
      <c r="C99" s="157">
        <v>1637</v>
      </c>
      <c r="D99" s="297">
        <v>5373</v>
      </c>
      <c r="E99" s="262">
        <v>6248</v>
      </c>
      <c r="F99" s="157">
        <v>2970</v>
      </c>
      <c r="G99" s="157">
        <v>3420</v>
      </c>
      <c r="H99" s="157">
        <v>1337</v>
      </c>
      <c r="I99" s="157">
        <v>1286</v>
      </c>
      <c r="J99" s="155">
        <v>654</v>
      </c>
      <c r="K99" s="157">
        <v>1059</v>
      </c>
      <c r="L99" s="128">
        <f t="shared" si="3"/>
        <v>16974</v>
      </c>
      <c r="M99" s="110">
        <v>24045</v>
      </c>
      <c r="N99" s="229">
        <f t="shared" si="4"/>
        <v>0.70592638802245788</v>
      </c>
      <c r="O99">
        <f t="shared" si="5"/>
        <v>22</v>
      </c>
    </row>
    <row r="100" spans="1:15">
      <c r="A100" s="287" t="s">
        <v>301</v>
      </c>
      <c r="B100" s="155">
        <v>72</v>
      </c>
      <c r="C100" s="155">
        <v>496</v>
      </c>
      <c r="D100" s="298">
        <v>639</v>
      </c>
      <c r="E100" s="193">
        <v>399</v>
      </c>
      <c r="F100" s="155">
        <v>600</v>
      </c>
      <c r="G100" s="155">
        <v>560</v>
      </c>
      <c r="H100" s="155">
        <v>482</v>
      </c>
      <c r="I100" s="155">
        <v>110</v>
      </c>
      <c r="J100" s="155">
        <v>90</v>
      </c>
      <c r="K100" s="155">
        <v>328</v>
      </c>
      <c r="L100" s="128">
        <f t="shared" si="3"/>
        <v>2569</v>
      </c>
      <c r="M100" s="110">
        <v>3776</v>
      </c>
      <c r="N100" s="229">
        <f t="shared" si="4"/>
        <v>0.68034957627118642</v>
      </c>
      <c r="O100">
        <f t="shared" si="5"/>
        <v>17</v>
      </c>
    </row>
    <row r="101" spans="1:15">
      <c r="A101" s="287" t="s">
        <v>302</v>
      </c>
      <c r="B101" s="155">
        <v>0</v>
      </c>
      <c r="C101" s="155">
        <v>460</v>
      </c>
      <c r="D101" s="298">
        <v>829</v>
      </c>
      <c r="E101" s="262">
        <v>1393</v>
      </c>
      <c r="F101" s="157">
        <v>1026</v>
      </c>
      <c r="G101" s="157">
        <v>1675</v>
      </c>
      <c r="H101" s="155">
        <v>710</v>
      </c>
      <c r="I101" s="155">
        <v>827</v>
      </c>
      <c r="J101" s="155">
        <v>736</v>
      </c>
      <c r="K101" s="157">
        <v>1077</v>
      </c>
      <c r="L101" s="128">
        <f t="shared" si="3"/>
        <v>7444</v>
      </c>
      <c r="M101" s="110">
        <v>8733</v>
      </c>
      <c r="N101" s="229">
        <f t="shared" si="4"/>
        <v>0.85239894652467652</v>
      </c>
      <c r="O101">
        <f t="shared" si="5"/>
        <v>93</v>
      </c>
    </row>
    <row r="102" spans="1:15">
      <c r="A102" s="287" t="s">
        <v>303</v>
      </c>
      <c r="B102" s="155">
        <v>36</v>
      </c>
      <c r="C102" s="155">
        <v>910</v>
      </c>
      <c r="D102" s="297">
        <v>2366</v>
      </c>
      <c r="E102" s="262">
        <v>2021</v>
      </c>
      <c r="F102" s="157">
        <v>1426</v>
      </c>
      <c r="G102" s="157">
        <v>1128</v>
      </c>
      <c r="H102" s="155">
        <v>716</v>
      </c>
      <c r="I102" s="155">
        <v>358</v>
      </c>
      <c r="J102" s="155">
        <v>223</v>
      </c>
      <c r="K102" s="155">
        <v>425</v>
      </c>
      <c r="L102" s="128">
        <f t="shared" si="3"/>
        <v>6297</v>
      </c>
      <c r="M102" s="110">
        <v>9609</v>
      </c>
      <c r="N102" s="229">
        <f t="shared" si="4"/>
        <v>0.65532313456134872</v>
      </c>
      <c r="O102">
        <f t="shared" si="5"/>
        <v>11</v>
      </c>
    </row>
    <row r="103" spans="1:15">
      <c r="A103" s="287" t="s">
        <v>304</v>
      </c>
      <c r="B103" s="155">
        <v>0</v>
      </c>
      <c r="C103" s="155">
        <v>344</v>
      </c>
      <c r="D103" s="298">
        <v>389</v>
      </c>
      <c r="E103" s="193">
        <v>328</v>
      </c>
      <c r="F103" s="155">
        <v>389</v>
      </c>
      <c r="G103" s="155">
        <v>757</v>
      </c>
      <c r="H103" s="155">
        <v>273</v>
      </c>
      <c r="I103" s="155">
        <v>114</v>
      </c>
      <c r="J103" s="155">
        <v>69</v>
      </c>
      <c r="K103" s="155">
        <v>233</v>
      </c>
      <c r="L103" s="128">
        <f t="shared" si="3"/>
        <v>2163</v>
      </c>
      <c r="M103" s="110">
        <v>2896</v>
      </c>
      <c r="N103" s="229">
        <f t="shared" si="4"/>
        <v>0.74689226519337015</v>
      </c>
      <c r="O103">
        <f t="shared" si="5"/>
        <v>39</v>
      </c>
    </row>
    <row r="104" spans="1:15">
      <c r="A104" s="287" t="s">
        <v>305</v>
      </c>
      <c r="B104" s="155">
        <v>60</v>
      </c>
      <c r="C104" s="155">
        <v>952</v>
      </c>
      <c r="D104" s="297">
        <v>1702</v>
      </c>
      <c r="E104" s="262">
        <v>3412</v>
      </c>
      <c r="F104" s="157">
        <v>2079</v>
      </c>
      <c r="G104" s="157">
        <v>3785</v>
      </c>
      <c r="H104" s="157">
        <v>2845</v>
      </c>
      <c r="I104" s="157">
        <v>1500</v>
      </c>
      <c r="J104" s="155">
        <v>951</v>
      </c>
      <c r="K104" s="155">
        <v>878</v>
      </c>
      <c r="L104" s="128">
        <f t="shared" si="3"/>
        <v>15450</v>
      </c>
      <c r="M104" s="110">
        <v>18164</v>
      </c>
      <c r="N104" s="229">
        <f t="shared" si="4"/>
        <v>0.85058357190046241</v>
      </c>
      <c r="O104">
        <f t="shared" si="5"/>
        <v>92</v>
      </c>
    </row>
    <row r="105" spans="1:15">
      <c r="A105" s="287" t="s">
        <v>306</v>
      </c>
      <c r="B105" s="155">
        <v>384</v>
      </c>
      <c r="C105" s="157">
        <v>5937</v>
      </c>
      <c r="D105" s="297">
        <v>10263</v>
      </c>
      <c r="E105" s="262">
        <v>10291</v>
      </c>
      <c r="F105" s="157">
        <v>7154</v>
      </c>
      <c r="G105" s="157">
        <v>9001</v>
      </c>
      <c r="H105" s="157">
        <v>5457</v>
      </c>
      <c r="I105" s="157">
        <v>5392</v>
      </c>
      <c r="J105" s="157">
        <v>2484</v>
      </c>
      <c r="K105" s="157">
        <v>4541</v>
      </c>
      <c r="L105" s="128">
        <f t="shared" si="3"/>
        <v>44320</v>
      </c>
      <c r="M105" s="110">
        <v>60904</v>
      </c>
      <c r="N105" s="229">
        <f t="shared" si="4"/>
        <v>0.72770261394982272</v>
      </c>
      <c r="O105">
        <f t="shared" si="5"/>
        <v>30</v>
      </c>
    </row>
    <row r="106" spans="1:15">
      <c r="A106" s="287" t="s">
        <v>307</v>
      </c>
      <c r="B106" s="155">
        <v>40</v>
      </c>
      <c r="C106" s="155">
        <v>483</v>
      </c>
      <c r="D106" s="298">
        <v>747</v>
      </c>
      <c r="E106" s="262">
        <v>1595</v>
      </c>
      <c r="F106" s="155">
        <v>956</v>
      </c>
      <c r="G106" s="157">
        <v>1354</v>
      </c>
      <c r="H106" s="155">
        <v>828</v>
      </c>
      <c r="I106" s="155">
        <v>451</v>
      </c>
      <c r="J106" s="155">
        <v>292</v>
      </c>
      <c r="K106" s="155">
        <v>438</v>
      </c>
      <c r="L106" s="128">
        <f t="shared" si="3"/>
        <v>5914</v>
      </c>
      <c r="M106" s="110">
        <v>7184</v>
      </c>
      <c r="N106" s="229">
        <f t="shared" si="4"/>
        <v>0.82321826280623611</v>
      </c>
      <c r="O106">
        <f t="shared" si="5"/>
        <v>79</v>
      </c>
    </row>
    <row r="107" spans="1:15">
      <c r="A107" s="287" t="s">
        <v>308</v>
      </c>
      <c r="B107" s="155">
        <v>38</v>
      </c>
      <c r="C107" s="157">
        <v>1041</v>
      </c>
      <c r="D107" s="297">
        <v>1727</v>
      </c>
      <c r="E107" s="262">
        <v>2165</v>
      </c>
      <c r="F107" s="157">
        <v>1858</v>
      </c>
      <c r="G107" s="157">
        <v>2572</v>
      </c>
      <c r="H107" s="157">
        <v>2164</v>
      </c>
      <c r="I107" s="157">
        <v>1662</v>
      </c>
      <c r="J107" s="155">
        <v>639</v>
      </c>
      <c r="K107" s="157">
        <v>1136</v>
      </c>
      <c r="L107" s="128">
        <f t="shared" si="3"/>
        <v>12196</v>
      </c>
      <c r="M107" s="110">
        <v>15002</v>
      </c>
      <c r="N107" s="229">
        <f t="shared" si="4"/>
        <v>0.81295827223036932</v>
      </c>
      <c r="O107">
        <f t="shared" si="5"/>
        <v>76</v>
      </c>
    </row>
    <row r="108" spans="1:15">
      <c r="A108" s="287" t="s">
        <v>309</v>
      </c>
      <c r="B108" s="155">
        <v>78</v>
      </c>
      <c r="C108" s="157">
        <v>1109</v>
      </c>
      <c r="D108" s="297">
        <v>1637</v>
      </c>
      <c r="E108" s="262">
        <v>2524</v>
      </c>
      <c r="F108" s="157">
        <v>1431</v>
      </c>
      <c r="G108" s="157">
        <v>1671</v>
      </c>
      <c r="H108" s="157">
        <v>1538</v>
      </c>
      <c r="I108" s="155">
        <v>726</v>
      </c>
      <c r="J108" s="155">
        <v>531</v>
      </c>
      <c r="K108" s="155">
        <v>775</v>
      </c>
      <c r="L108" s="128">
        <f t="shared" si="3"/>
        <v>9196</v>
      </c>
      <c r="M108" s="110">
        <v>12020</v>
      </c>
      <c r="N108" s="229">
        <f t="shared" si="4"/>
        <v>0.7650582362728785</v>
      </c>
      <c r="O108">
        <f t="shared" si="5"/>
        <v>53</v>
      </c>
    </row>
    <row r="109" spans="1:15">
      <c r="A109" s="287" t="s">
        <v>310</v>
      </c>
      <c r="B109" s="157">
        <v>1553</v>
      </c>
      <c r="C109" s="157">
        <v>22986</v>
      </c>
      <c r="D109" s="297">
        <v>21728</v>
      </c>
      <c r="E109" s="262">
        <v>18409</v>
      </c>
      <c r="F109" s="157">
        <v>10591</v>
      </c>
      <c r="G109" s="157">
        <v>8982</v>
      </c>
      <c r="H109" s="157">
        <v>3548</v>
      </c>
      <c r="I109" s="157">
        <v>1392</v>
      </c>
      <c r="J109" s="155">
        <v>836</v>
      </c>
      <c r="K109" s="157">
        <v>1803</v>
      </c>
      <c r="L109" s="128">
        <f t="shared" si="3"/>
        <v>45561</v>
      </c>
      <c r="M109" s="110">
        <v>91828</v>
      </c>
      <c r="N109" s="229">
        <f t="shared" si="4"/>
        <v>0.49615585660147232</v>
      </c>
      <c r="O109">
        <f t="shared" si="5"/>
        <v>1</v>
      </c>
    </row>
    <row r="110" spans="1:15">
      <c r="A110" s="287" t="s">
        <v>311</v>
      </c>
      <c r="B110" s="157">
        <v>1156</v>
      </c>
      <c r="C110" s="157">
        <v>11895</v>
      </c>
      <c r="D110" s="297">
        <v>12847</v>
      </c>
      <c r="E110" s="262">
        <v>9390</v>
      </c>
      <c r="F110" s="157">
        <v>8077</v>
      </c>
      <c r="G110" s="157">
        <v>6861</v>
      </c>
      <c r="H110" s="157">
        <v>4470</v>
      </c>
      <c r="I110" s="157">
        <v>1927</v>
      </c>
      <c r="J110" s="155">
        <v>793</v>
      </c>
      <c r="K110" s="157">
        <v>1551</v>
      </c>
      <c r="L110" s="128">
        <f t="shared" si="3"/>
        <v>33069</v>
      </c>
      <c r="M110" s="110">
        <v>58967</v>
      </c>
      <c r="N110" s="229">
        <f t="shared" si="4"/>
        <v>0.56080519612664714</v>
      </c>
      <c r="O110">
        <f t="shared" si="5"/>
        <v>3</v>
      </c>
    </row>
    <row r="111" spans="1:15">
      <c r="E111" s="232"/>
      <c r="F111" s="97"/>
      <c r="K111" s="106"/>
    </row>
    <row r="112" spans="1:15" ht="13.5" thickBot="1">
      <c r="A112" s="291" t="s">
        <v>3</v>
      </c>
      <c r="B112" s="49">
        <f>AVERAGE(B16:B110)</f>
        <v>270.09473684210525</v>
      </c>
      <c r="C112" s="49">
        <f t="shared" ref="C112:M112" si="6">AVERAGE(C16:C110)</f>
        <v>3425.6</v>
      </c>
      <c r="D112" s="49">
        <f t="shared" si="6"/>
        <v>5110.8210526315788</v>
      </c>
      <c r="E112" s="128">
        <f t="shared" si="6"/>
        <v>5354.378947368421</v>
      </c>
      <c r="F112" s="103">
        <f t="shared" si="6"/>
        <v>4329.0210526315786</v>
      </c>
      <c r="G112" s="49">
        <f t="shared" si="6"/>
        <v>4675.9684210526311</v>
      </c>
      <c r="H112" s="49">
        <f t="shared" si="6"/>
        <v>3107.4210526315787</v>
      </c>
      <c r="I112" s="49">
        <f t="shared" si="6"/>
        <v>2695.0631578947368</v>
      </c>
      <c r="J112" s="49">
        <f t="shared" si="6"/>
        <v>1321.7052631578947</v>
      </c>
      <c r="K112" s="295">
        <f t="shared" si="6"/>
        <v>1824.1368421052632</v>
      </c>
      <c r="L112" s="49">
        <f t="shared" si="6"/>
        <v>23307.694736842106</v>
      </c>
      <c r="M112" s="49">
        <f t="shared" si="6"/>
        <v>32114.21052631579</v>
      </c>
      <c r="N112" s="111">
        <f>AVERAGE(N16:N110)</f>
        <v>0.74648858305071653</v>
      </c>
    </row>
    <row r="113" spans="2:11" ht="23.25" thickBot="1">
      <c r="B113" s="292" t="s">
        <v>666</v>
      </c>
      <c r="C113" s="292" t="s">
        <v>667</v>
      </c>
      <c r="D113" s="296" t="s">
        <v>668</v>
      </c>
      <c r="E113" s="293" t="s">
        <v>669</v>
      </c>
      <c r="F113" s="293" t="s">
        <v>670</v>
      </c>
      <c r="G113" s="293" t="s">
        <v>671</v>
      </c>
      <c r="H113" s="293" t="s">
        <v>672</v>
      </c>
      <c r="I113" s="293" t="s">
        <v>673</v>
      </c>
      <c r="J113" s="293" t="s">
        <v>674</v>
      </c>
      <c r="K113" s="294" t="s">
        <v>675</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D9996346-059E-4B0F-A38C-164F058A761F}"/>
  </hyperlinks>
  <pageMargins left="0.7" right="0.7" top="0.75" bottom="0.75" header="0.3" footer="0.3"/>
  <ignoredErrors>
    <ignoredError sqref="L16:L110" formulaRange="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3A2E-7D34-4BFD-9782-9A48DE08C124}">
  <sheetPr>
    <tabColor rgb="FF7030A0"/>
  </sheetPr>
  <dimension ref="A1:Q113"/>
  <sheetViews>
    <sheetView workbookViewId="0">
      <selection activeCell="B16" sqref="B16"/>
    </sheetView>
  </sheetViews>
  <sheetFormatPr defaultRowHeight="12.75"/>
  <cols>
    <col min="1" max="1" width="20" customWidth="1"/>
    <col min="3" max="3" width="10.42578125" bestFit="1" customWidth="1"/>
    <col min="4" max="4" width="11.42578125" bestFit="1" customWidth="1"/>
    <col min="5" max="5" width="9.85546875" bestFit="1" customWidth="1"/>
    <col min="16" max="16" width="32" customWidth="1"/>
    <col min="17" max="17" width="28.85546875" customWidth="1"/>
  </cols>
  <sheetData>
    <row r="1" spans="1:6">
      <c r="A1" s="168" t="s">
        <v>189</v>
      </c>
      <c r="B1" s="568" t="s">
        <v>540</v>
      </c>
      <c r="C1" s="569"/>
      <c r="D1" s="570"/>
    </row>
    <row r="2" spans="1:6" ht="27" customHeight="1">
      <c r="A2" s="168" t="s">
        <v>194</v>
      </c>
      <c r="B2" s="538" t="s">
        <v>132</v>
      </c>
      <c r="C2" s="566"/>
      <c r="D2" s="567"/>
    </row>
    <row r="3" spans="1:6">
      <c r="A3" s="579" t="s">
        <v>196</v>
      </c>
      <c r="B3" s="514" t="s">
        <v>133</v>
      </c>
      <c r="C3" s="515"/>
      <c r="D3" s="516"/>
    </row>
    <row r="4" spans="1:6">
      <c r="A4" s="580"/>
      <c r="B4" s="517"/>
      <c r="C4" s="518"/>
      <c r="D4" s="519"/>
    </row>
    <row r="5" spans="1:6">
      <c r="A5" s="580"/>
      <c r="B5" s="517"/>
      <c r="C5" s="518"/>
      <c r="D5" s="519"/>
    </row>
    <row r="6" spans="1:6">
      <c r="A6" s="580"/>
      <c r="B6" s="517"/>
      <c r="C6" s="518"/>
      <c r="D6" s="519"/>
    </row>
    <row r="7" spans="1:6">
      <c r="A7" s="581"/>
      <c r="B7" s="520"/>
      <c r="C7" s="521"/>
      <c r="D7" s="522"/>
    </row>
    <row r="8" spans="1:6" ht="25.5">
      <c r="A8" s="169" t="s">
        <v>198</v>
      </c>
      <c r="B8" s="535" t="s">
        <v>356</v>
      </c>
      <c r="C8" s="590"/>
      <c r="D8" s="591"/>
    </row>
    <row r="9" spans="1:6">
      <c r="A9" s="323" t="s">
        <v>200</v>
      </c>
      <c r="B9" s="613" t="s">
        <v>134</v>
      </c>
      <c r="C9" s="614"/>
      <c r="D9" s="615"/>
    </row>
    <row r="10" spans="1:6">
      <c r="A10" s="338" t="s">
        <v>314</v>
      </c>
      <c r="B10" s="582">
        <v>2023</v>
      </c>
      <c r="C10" s="536"/>
      <c r="D10" s="537"/>
    </row>
    <row r="11" spans="1:6">
      <c r="A11" s="511" t="s">
        <v>202</v>
      </c>
      <c r="B11" s="514" t="s">
        <v>679</v>
      </c>
      <c r="C11" s="515"/>
      <c r="D11" s="516"/>
    </row>
    <row r="12" spans="1:6">
      <c r="A12" s="578"/>
      <c r="B12" s="517"/>
      <c r="C12" s="518"/>
      <c r="D12" s="519"/>
    </row>
    <row r="13" spans="1:6">
      <c r="A13" s="513"/>
      <c r="B13" s="520"/>
      <c r="C13" s="521"/>
      <c r="D13" s="522"/>
    </row>
    <row r="15" spans="1:6">
      <c r="B15" s="256" t="s">
        <v>680</v>
      </c>
    </row>
    <row r="16" spans="1:6" ht="85.5">
      <c r="B16" s="457" t="s">
        <v>681</v>
      </c>
      <c r="C16" s="457" t="s">
        <v>927</v>
      </c>
      <c r="D16" s="301" t="s">
        <v>682</v>
      </c>
      <c r="E16" s="301" t="s">
        <v>683</v>
      </c>
      <c r="F16" s="301" t="s">
        <v>684</v>
      </c>
    </row>
    <row r="17" spans="1:6">
      <c r="A17" s="287" t="s">
        <v>216</v>
      </c>
      <c r="B17" s="300">
        <v>46240</v>
      </c>
      <c r="C17" s="209">
        <f>RANK(B17,$B$17:$B$111,1)</f>
        <v>81</v>
      </c>
      <c r="D17" s="302">
        <v>1156</v>
      </c>
      <c r="E17" s="302">
        <f>D17*12</f>
        <v>13872</v>
      </c>
      <c r="F17" s="302">
        <v>42008.84818881</v>
      </c>
    </row>
    <row r="18" spans="1:6">
      <c r="A18" s="287" t="s">
        <v>217</v>
      </c>
      <c r="B18" s="300">
        <v>36280</v>
      </c>
      <c r="C18" s="209">
        <f t="shared" ref="C18:C81" si="0">RANK(B18,$B$17:$B$111,1)</f>
        <v>66</v>
      </c>
      <c r="D18" s="302">
        <v>907</v>
      </c>
      <c r="E18" s="302">
        <f t="shared" ref="E18:E81" si="1">D18*12</f>
        <v>10884</v>
      </c>
      <c r="F18" s="302">
        <v>42403.58176673</v>
      </c>
    </row>
    <row r="19" spans="1:6">
      <c r="A19" s="287" t="s">
        <v>218</v>
      </c>
      <c r="B19" s="300">
        <v>29880</v>
      </c>
      <c r="C19" s="209">
        <f t="shared" si="0"/>
        <v>1</v>
      </c>
      <c r="D19" s="302">
        <v>747</v>
      </c>
      <c r="E19" s="302">
        <f t="shared" si="1"/>
        <v>8964</v>
      </c>
      <c r="F19" s="302">
        <v>31796.238262340001</v>
      </c>
    </row>
    <row r="20" spans="1:6">
      <c r="A20" s="287" t="s">
        <v>219</v>
      </c>
      <c r="B20" s="300">
        <v>29880</v>
      </c>
      <c r="C20" s="209">
        <f t="shared" si="0"/>
        <v>1</v>
      </c>
      <c r="D20" s="302">
        <v>747</v>
      </c>
      <c r="E20" s="302">
        <f t="shared" si="1"/>
        <v>8964</v>
      </c>
      <c r="F20" s="302">
        <v>28694.43974948</v>
      </c>
    </row>
    <row r="21" spans="1:6">
      <c r="A21" s="287" t="s">
        <v>220</v>
      </c>
      <c r="B21" s="300">
        <v>46240</v>
      </c>
      <c r="C21" s="209">
        <f t="shared" si="0"/>
        <v>81</v>
      </c>
      <c r="D21" s="302">
        <v>1156</v>
      </c>
      <c r="E21" s="302">
        <f t="shared" si="1"/>
        <v>13872</v>
      </c>
      <c r="F21" s="302">
        <v>45201.48028068</v>
      </c>
    </row>
    <row r="22" spans="1:6">
      <c r="A22" s="287" t="s">
        <v>221</v>
      </c>
      <c r="B22" s="300">
        <v>37240</v>
      </c>
      <c r="C22" s="209">
        <f t="shared" si="0"/>
        <v>67</v>
      </c>
      <c r="D22" s="302">
        <v>931</v>
      </c>
      <c r="E22" s="302">
        <f t="shared" si="1"/>
        <v>11172</v>
      </c>
      <c r="F22" s="302">
        <v>38209.53750133</v>
      </c>
    </row>
    <row r="23" spans="1:6">
      <c r="A23" s="287" t="s">
        <v>223</v>
      </c>
      <c r="B23" s="300">
        <v>33880</v>
      </c>
      <c r="C23" s="209">
        <f t="shared" si="0"/>
        <v>61</v>
      </c>
      <c r="D23" s="302">
        <v>847</v>
      </c>
      <c r="E23" s="302">
        <f t="shared" si="1"/>
        <v>10164</v>
      </c>
      <c r="F23" s="302">
        <v>36759.564443800002</v>
      </c>
    </row>
    <row r="24" spans="1:6">
      <c r="A24" s="287" t="s">
        <v>224</v>
      </c>
      <c r="B24" s="300">
        <v>56240</v>
      </c>
      <c r="C24" s="209">
        <f t="shared" si="0"/>
        <v>86</v>
      </c>
      <c r="D24" s="302">
        <v>1406</v>
      </c>
      <c r="E24" s="302">
        <f t="shared" si="1"/>
        <v>16872</v>
      </c>
      <c r="F24" s="302">
        <v>30012.087346230001</v>
      </c>
    </row>
    <row r="25" spans="1:6">
      <c r="A25" s="287" t="s">
        <v>225</v>
      </c>
      <c r="B25" s="300">
        <v>29880</v>
      </c>
      <c r="C25" s="209">
        <f t="shared" si="0"/>
        <v>1</v>
      </c>
      <c r="D25" s="302">
        <v>747</v>
      </c>
      <c r="E25" s="302">
        <f t="shared" si="1"/>
        <v>8964</v>
      </c>
      <c r="F25" s="302">
        <v>32548.699145250001</v>
      </c>
    </row>
    <row r="26" spans="1:6">
      <c r="A26" s="287" t="s">
        <v>226</v>
      </c>
      <c r="B26" s="300">
        <v>35000</v>
      </c>
      <c r="C26" s="209">
        <f t="shared" si="0"/>
        <v>63</v>
      </c>
      <c r="D26" s="302">
        <v>875</v>
      </c>
      <c r="E26" s="302">
        <f t="shared" si="1"/>
        <v>10500</v>
      </c>
      <c r="F26" s="302">
        <v>34037.921280130002</v>
      </c>
    </row>
    <row r="27" spans="1:6">
      <c r="A27" s="287" t="s">
        <v>227</v>
      </c>
      <c r="B27" s="300">
        <v>56240</v>
      </c>
      <c r="C27" s="209">
        <f t="shared" si="0"/>
        <v>86</v>
      </c>
      <c r="D27" s="302">
        <v>1406</v>
      </c>
      <c r="E27" s="302">
        <f t="shared" si="1"/>
        <v>16872</v>
      </c>
      <c r="F27" s="302">
        <v>57740.999792900002</v>
      </c>
    </row>
    <row r="28" spans="1:6">
      <c r="A28" s="287" t="s">
        <v>228</v>
      </c>
      <c r="B28" s="300">
        <v>37480</v>
      </c>
      <c r="C28" s="209">
        <f t="shared" si="0"/>
        <v>70</v>
      </c>
      <c r="D28" s="302">
        <v>937</v>
      </c>
      <c r="E28" s="302">
        <f t="shared" si="1"/>
        <v>11244</v>
      </c>
      <c r="F28" s="302">
        <v>33649.916115469998</v>
      </c>
    </row>
    <row r="29" spans="1:6">
      <c r="A29" s="287" t="s">
        <v>229</v>
      </c>
      <c r="B29" s="300">
        <v>29880</v>
      </c>
      <c r="C29" s="209">
        <f t="shared" si="0"/>
        <v>1</v>
      </c>
      <c r="D29" s="302">
        <v>747</v>
      </c>
      <c r="E29" s="302">
        <f t="shared" si="1"/>
        <v>8964</v>
      </c>
      <c r="F29" s="302">
        <v>31112.182914239998</v>
      </c>
    </row>
    <row r="30" spans="1:6">
      <c r="A30" s="287" t="s">
        <v>230</v>
      </c>
      <c r="B30" s="300">
        <v>29880</v>
      </c>
      <c r="C30" s="209">
        <f t="shared" si="0"/>
        <v>1</v>
      </c>
      <c r="D30" s="302">
        <v>747</v>
      </c>
      <c r="E30" s="302">
        <f t="shared" si="1"/>
        <v>8964</v>
      </c>
      <c r="F30" s="302">
        <v>27379.034957150001</v>
      </c>
    </row>
    <row r="31" spans="1:6">
      <c r="A31" s="287" t="s">
        <v>231</v>
      </c>
      <c r="B31" s="300">
        <v>29880</v>
      </c>
      <c r="C31" s="209">
        <f t="shared" si="0"/>
        <v>1</v>
      </c>
      <c r="D31" s="302">
        <v>747</v>
      </c>
      <c r="E31" s="302">
        <f t="shared" si="1"/>
        <v>8964</v>
      </c>
      <c r="F31" s="302">
        <v>35977.94710343</v>
      </c>
    </row>
    <row r="32" spans="1:6">
      <c r="A32" s="287" t="s">
        <v>232</v>
      </c>
      <c r="B32" s="300">
        <v>31600</v>
      </c>
      <c r="C32" s="209">
        <f t="shared" si="0"/>
        <v>49</v>
      </c>
      <c r="D32" s="302">
        <v>790</v>
      </c>
      <c r="E32" s="302">
        <f t="shared" si="1"/>
        <v>9480</v>
      </c>
      <c r="F32" s="302">
        <v>39366.824582050001</v>
      </c>
    </row>
    <row r="33" spans="1:17">
      <c r="A33" s="287" t="s">
        <v>233</v>
      </c>
      <c r="B33" s="300">
        <v>31840</v>
      </c>
      <c r="C33" s="209">
        <f t="shared" si="0"/>
        <v>52</v>
      </c>
      <c r="D33" s="302">
        <v>796</v>
      </c>
      <c r="E33" s="302">
        <f t="shared" si="1"/>
        <v>9552</v>
      </c>
      <c r="F33" s="302">
        <v>33110.521652459996</v>
      </c>
    </row>
    <row r="34" spans="1:17">
      <c r="A34" s="287" t="s">
        <v>234</v>
      </c>
      <c r="B34" s="300">
        <v>30480</v>
      </c>
      <c r="C34" s="209">
        <f t="shared" si="0"/>
        <v>39</v>
      </c>
      <c r="D34" s="302">
        <v>762</v>
      </c>
      <c r="E34" s="302">
        <f t="shared" si="1"/>
        <v>9144</v>
      </c>
      <c r="F34" s="302">
        <v>36705.737137720003</v>
      </c>
    </row>
    <row r="35" spans="1:17">
      <c r="A35" s="287" t="s">
        <v>235</v>
      </c>
      <c r="B35" s="300">
        <v>56240</v>
      </c>
      <c r="C35" s="209">
        <f t="shared" si="0"/>
        <v>86</v>
      </c>
      <c r="D35" s="302">
        <v>1406</v>
      </c>
      <c r="E35" s="302">
        <f t="shared" si="1"/>
        <v>16872</v>
      </c>
      <c r="F35" s="302">
        <v>53674.795379440002</v>
      </c>
    </row>
    <row r="36" spans="1:17">
      <c r="A36" s="287" t="s">
        <v>236</v>
      </c>
      <c r="B36" s="300">
        <v>29880</v>
      </c>
      <c r="C36" s="209">
        <f t="shared" si="0"/>
        <v>1</v>
      </c>
      <c r="D36" s="302">
        <v>747</v>
      </c>
      <c r="E36" s="302">
        <f t="shared" si="1"/>
        <v>8964</v>
      </c>
      <c r="F36" s="302">
        <v>29016.282183750001</v>
      </c>
    </row>
    <row r="37" spans="1:17">
      <c r="A37" s="287" t="s">
        <v>237</v>
      </c>
      <c r="B37" s="300">
        <v>29960</v>
      </c>
      <c r="C37" s="209">
        <f t="shared" si="0"/>
        <v>35</v>
      </c>
      <c r="D37" s="302">
        <v>749</v>
      </c>
      <c r="E37" s="302">
        <f t="shared" si="1"/>
        <v>8988</v>
      </c>
      <c r="F37" s="302">
        <v>33914.567037029999</v>
      </c>
    </row>
    <row r="38" spans="1:17" ht="33.75">
      <c r="A38" s="287" t="s">
        <v>238</v>
      </c>
      <c r="B38" s="300">
        <v>56240</v>
      </c>
      <c r="C38" s="209">
        <f t="shared" si="0"/>
        <v>86</v>
      </c>
      <c r="D38" s="302">
        <v>1406</v>
      </c>
      <c r="E38" s="302">
        <f t="shared" si="1"/>
        <v>16872</v>
      </c>
      <c r="F38" s="302">
        <v>42088.467745720001</v>
      </c>
      <c r="O38" s="301"/>
      <c r="P38" s="301" t="s">
        <v>1597</v>
      </c>
      <c r="Q38" s="301" t="s">
        <v>1598</v>
      </c>
    </row>
    <row r="39" spans="1:17">
      <c r="A39" s="287" t="s">
        <v>239</v>
      </c>
      <c r="B39" s="300">
        <v>30360</v>
      </c>
      <c r="C39" s="209">
        <f t="shared" si="0"/>
        <v>37</v>
      </c>
      <c r="D39" s="302">
        <v>759</v>
      </c>
      <c r="E39" s="302">
        <f t="shared" si="1"/>
        <v>9108</v>
      </c>
      <c r="F39" s="302">
        <v>34895.793970780003</v>
      </c>
      <c r="O39" s="287" t="s">
        <v>238</v>
      </c>
      <c r="P39" s="302">
        <v>42088.467745720001</v>
      </c>
      <c r="Q39" s="300">
        <v>56240</v>
      </c>
    </row>
    <row r="40" spans="1:17">
      <c r="A40" s="287" t="s">
        <v>240</v>
      </c>
      <c r="B40" s="300">
        <v>41280</v>
      </c>
      <c r="C40" s="209">
        <f t="shared" si="0"/>
        <v>74</v>
      </c>
      <c r="D40" s="302">
        <v>1032</v>
      </c>
      <c r="E40" s="302">
        <f t="shared" si="1"/>
        <v>12384</v>
      </c>
      <c r="F40" s="302">
        <v>38286.914253820003</v>
      </c>
      <c r="O40" s="287" t="s">
        <v>262</v>
      </c>
      <c r="P40" s="302">
        <v>23188.354898379999</v>
      </c>
      <c r="Q40" s="300">
        <v>29880</v>
      </c>
    </row>
    <row r="41" spans="1:17">
      <c r="A41" s="287" t="s">
        <v>241</v>
      </c>
      <c r="B41" s="300">
        <v>29880</v>
      </c>
      <c r="C41" s="209">
        <f t="shared" si="0"/>
        <v>1</v>
      </c>
      <c r="D41" s="302">
        <v>747</v>
      </c>
      <c r="E41" s="302">
        <f t="shared" si="1"/>
        <v>8964</v>
      </c>
      <c r="F41" s="302">
        <v>29834.90579705</v>
      </c>
      <c r="O41" s="287" t="s">
        <v>290</v>
      </c>
      <c r="P41" s="302">
        <v>46438.386918310003</v>
      </c>
      <c r="Q41" s="300">
        <v>56240</v>
      </c>
    </row>
    <row r="42" spans="1:17">
      <c r="A42" s="287" t="s">
        <v>242</v>
      </c>
      <c r="B42" s="300">
        <v>30560</v>
      </c>
      <c r="C42" s="209">
        <f t="shared" si="0"/>
        <v>41</v>
      </c>
      <c r="D42" s="302">
        <v>764</v>
      </c>
      <c r="E42" s="302">
        <f t="shared" si="1"/>
        <v>9168</v>
      </c>
      <c r="F42" s="302">
        <v>34616.564820489999</v>
      </c>
      <c r="O42" s="287" t="s">
        <v>286</v>
      </c>
      <c r="P42" s="302">
        <v>32595.798038069999</v>
      </c>
      <c r="Q42" s="300">
        <v>37240</v>
      </c>
    </row>
    <row r="43" spans="1:17">
      <c r="A43" s="287" t="s">
        <v>243</v>
      </c>
      <c r="B43" s="300">
        <v>29880</v>
      </c>
      <c r="C43" s="209">
        <f t="shared" si="0"/>
        <v>1</v>
      </c>
      <c r="D43" s="302">
        <v>747</v>
      </c>
      <c r="E43" s="302">
        <f t="shared" si="1"/>
        <v>8964</v>
      </c>
      <c r="F43" s="302">
        <v>31229.93014629</v>
      </c>
      <c r="O43" s="287" t="s">
        <v>273</v>
      </c>
      <c r="P43" s="302">
        <v>33760.934934260004</v>
      </c>
      <c r="Q43" s="300">
        <v>37480</v>
      </c>
    </row>
    <row r="44" spans="1:17">
      <c r="A44" s="287" t="s">
        <v>244</v>
      </c>
      <c r="B44" s="300">
        <v>30920</v>
      </c>
      <c r="C44" s="209">
        <f t="shared" si="0"/>
        <v>46</v>
      </c>
      <c r="D44" s="302">
        <v>773</v>
      </c>
      <c r="E44" s="302">
        <f t="shared" si="1"/>
        <v>9276</v>
      </c>
      <c r="F44" s="302">
        <v>36577.897285780004</v>
      </c>
    </row>
    <row r="45" spans="1:17">
      <c r="A45" s="287" t="s">
        <v>245</v>
      </c>
      <c r="B45" s="300">
        <v>30120</v>
      </c>
      <c r="C45" s="209">
        <f t="shared" si="0"/>
        <v>36</v>
      </c>
      <c r="D45" s="302">
        <v>753</v>
      </c>
      <c r="E45" s="302">
        <f t="shared" si="1"/>
        <v>9036</v>
      </c>
      <c r="F45" s="302">
        <v>29741.829413619998</v>
      </c>
    </row>
    <row r="46" spans="1:17">
      <c r="A46" s="287" t="s">
        <v>246</v>
      </c>
      <c r="B46" s="300">
        <v>29880</v>
      </c>
      <c r="C46" s="209">
        <f t="shared" si="0"/>
        <v>1</v>
      </c>
      <c r="D46" s="302">
        <v>747</v>
      </c>
      <c r="E46" s="302">
        <f t="shared" si="1"/>
        <v>8964</v>
      </c>
      <c r="F46" s="302">
        <v>32775.222391670002</v>
      </c>
    </row>
    <row r="47" spans="1:17">
      <c r="A47" s="287" t="s">
        <v>247</v>
      </c>
      <c r="B47" s="300">
        <v>29880</v>
      </c>
      <c r="C47" s="209">
        <f t="shared" si="0"/>
        <v>1</v>
      </c>
      <c r="D47" s="302">
        <v>747</v>
      </c>
      <c r="E47" s="302">
        <f t="shared" si="1"/>
        <v>8964</v>
      </c>
      <c r="F47" s="302">
        <v>33839.433088960002</v>
      </c>
    </row>
    <row r="48" spans="1:17">
      <c r="A48" s="287" t="s">
        <v>248</v>
      </c>
      <c r="B48" s="300">
        <v>33120</v>
      </c>
      <c r="C48" s="209">
        <f t="shared" si="0"/>
        <v>57</v>
      </c>
      <c r="D48" s="302">
        <v>828</v>
      </c>
      <c r="E48" s="302">
        <f t="shared" si="1"/>
        <v>9936</v>
      </c>
      <c r="F48" s="302">
        <v>32352.4537585</v>
      </c>
    </row>
    <row r="49" spans="1:6">
      <c r="A49" s="287" t="s">
        <v>249</v>
      </c>
      <c r="B49" s="300">
        <v>42680</v>
      </c>
      <c r="C49" s="209">
        <f t="shared" si="0"/>
        <v>77</v>
      </c>
      <c r="D49" s="302">
        <v>1067</v>
      </c>
      <c r="E49" s="302">
        <f t="shared" si="1"/>
        <v>12804</v>
      </c>
      <c r="F49" s="302">
        <v>42455.166268389999</v>
      </c>
    </row>
    <row r="50" spans="1:6">
      <c r="A50" s="287" t="s">
        <v>250</v>
      </c>
      <c r="B50" s="300">
        <v>29880</v>
      </c>
      <c r="C50" s="209">
        <f t="shared" si="0"/>
        <v>1</v>
      </c>
      <c r="D50" s="302">
        <v>747</v>
      </c>
      <c r="E50" s="302">
        <f t="shared" si="1"/>
        <v>8964</v>
      </c>
      <c r="F50" s="302">
        <v>25446.858949320002</v>
      </c>
    </row>
    <row r="51" spans="1:6">
      <c r="A51" s="287" t="s">
        <v>251</v>
      </c>
      <c r="B51" s="300">
        <v>29880</v>
      </c>
      <c r="C51" s="209">
        <f t="shared" si="0"/>
        <v>1</v>
      </c>
      <c r="D51" s="302">
        <v>747</v>
      </c>
      <c r="E51" s="302">
        <f t="shared" si="1"/>
        <v>8964</v>
      </c>
      <c r="F51" s="302">
        <v>36117.000977470001</v>
      </c>
    </row>
    <row r="52" spans="1:6">
      <c r="A52" s="287" t="s">
        <v>252</v>
      </c>
      <c r="B52" s="300">
        <v>29880</v>
      </c>
      <c r="C52" s="209">
        <f t="shared" si="0"/>
        <v>1</v>
      </c>
      <c r="D52" s="302">
        <v>747</v>
      </c>
      <c r="E52" s="302">
        <f t="shared" si="1"/>
        <v>8964</v>
      </c>
      <c r="F52" s="302">
        <v>31283.757452369999</v>
      </c>
    </row>
    <row r="53" spans="1:6">
      <c r="A53" s="287" t="s">
        <v>253</v>
      </c>
      <c r="B53" s="300">
        <v>31720</v>
      </c>
      <c r="C53" s="209">
        <f t="shared" si="0"/>
        <v>50</v>
      </c>
      <c r="D53" s="302">
        <v>793</v>
      </c>
      <c r="E53" s="302">
        <f t="shared" si="1"/>
        <v>9516</v>
      </c>
      <c r="F53" s="302">
        <v>30772.398044609999</v>
      </c>
    </row>
    <row r="54" spans="1:6">
      <c r="A54" s="287" t="s">
        <v>254</v>
      </c>
      <c r="B54" s="300">
        <v>29880</v>
      </c>
      <c r="C54" s="209">
        <f t="shared" si="0"/>
        <v>1</v>
      </c>
      <c r="D54" s="302">
        <v>747</v>
      </c>
      <c r="E54" s="302">
        <f t="shared" si="1"/>
        <v>8964</v>
      </c>
      <c r="F54" s="302">
        <v>29486.149709739999</v>
      </c>
    </row>
    <row r="55" spans="1:6">
      <c r="A55" s="287" t="s">
        <v>255</v>
      </c>
      <c r="B55" s="300">
        <v>29880</v>
      </c>
      <c r="C55" s="209">
        <f t="shared" si="0"/>
        <v>1</v>
      </c>
      <c r="D55" s="302">
        <v>747</v>
      </c>
      <c r="E55" s="302">
        <f t="shared" si="1"/>
        <v>8964</v>
      </c>
      <c r="F55" s="302">
        <v>32670.93198614</v>
      </c>
    </row>
    <row r="56" spans="1:6">
      <c r="A56" s="287" t="s">
        <v>256</v>
      </c>
      <c r="B56" s="300">
        <v>30520</v>
      </c>
      <c r="C56" s="209">
        <f t="shared" si="0"/>
        <v>40</v>
      </c>
      <c r="D56" s="302">
        <v>763</v>
      </c>
      <c r="E56" s="302">
        <f t="shared" si="1"/>
        <v>9156</v>
      </c>
      <c r="F56" s="302">
        <v>31087.512065620002</v>
      </c>
    </row>
    <row r="57" spans="1:6">
      <c r="A57" s="287" t="s">
        <v>257</v>
      </c>
      <c r="B57" s="300">
        <v>29880</v>
      </c>
      <c r="C57" s="209">
        <f t="shared" si="0"/>
        <v>1</v>
      </c>
      <c r="D57" s="302">
        <v>747</v>
      </c>
      <c r="E57" s="302">
        <f t="shared" si="1"/>
        <v>8964</v>
      </c>
      <c r="F57" s="302">
        <v>33321.34526794</v>
      </c>
    </row>
    <row r="58" spans="1:6">
      <c r="A58" s="287" t="s">
        <v>258</v>
      </c>
      <c r="B58" s="300">
        <v>30800</v>
      </c>
      <c r="C58" s="209">
        <f t="shared" si="0"/>
        <v>44</v>
      </c>
      <c r="D58" s="302">
        <v>770</v>
      </c>
      <c r="E58" s="302">
        <f t="shared" si="1"/>
        <v>9240</v>
      </c>
      <c r="F58" s="302">
        <v>27180.546765980002</v>
      </c>
    </row>
    <row r="59" spans="1:6">
      <c r="A59" s="287" t="s">
        <v>259</v>
      </c>
      <c r="B59" s="300">
        <v>29880</v>
      </c>
      <c r="C59" s="209">
        <f t="shared" si="0"/>
        <v>1</v>
      </c>
      <c r="D59" s="302">
        <v>747</v>
      </c>
      <c r="E59" s="302">
        <f t="shared" si="1"/>
        <v>8964</v>
      </c>
      <c r="F59" s="302">
        <v>40786.519779909999</v>
      </c>
    </row>
    <row r="60" spans="1:6">
      <c r="A60" s="287" t="s">
        <v>260</v>
      </c>
      <c r="B60" s="300">
        <v>29880</v>
      </c>
      <c r="C60" s="209">
        <f t="shared" si="0"/>
        <v>1</v>
      </c>
      <c r="D60" s="302">
        <v>747</v>
      </c>
      <c r="E60" s="302">
        <f t="shared" si="1"/>
        <v>8964</v>
      </c>
      <c r="F60" s="302">
        <v>22305.811359110001</v>
      </c>
    </row>
    <row r="61" spans="1:6">
      <c r="A61" s="287" t="s">
        <v>261</v>
      </c>
      <c r="B61" s="300">
        <v>33120</v>
      </c>
      <c r="C61" s="209">
        <f t="shared" si="0"/>
        <v>57</v>
      </c>
      <c r="D61" s="302">
        <v>828</v>
      </c>
      <c r="E61" s="302">
        <f t="shared" si="1"/>
        <v>9936</v>
      </c>
      <c r="F61" s="302">
        <v>42316.112394349999</v>
      </c>
    </row>
    <row r="62" spans="1:6">
      <c r="A62" s="287" t="s">
        <v>262</v>
      </c>
      <c r="B62" s="300">
        <v>29880</v>
      </c>
      <c r="C62" s="209">
        <f t="shared" si="0"/>
        <v>1</v>
      </c>
      <c r="D62" s="302">
        <v>747</v>
      </c>
      <c r="E62" s="302">
        <f t="shared" si="1"/>
        <v>8964</v>
      </c>
      <c r="F62" s="302">
        <v>23188.354898379999</v>
      </c>
    </row>
    <row r="63" spans="1:6">
      <c r="A63" s="287" t="s">
        <v>263</v>
      </c>
      <c r="B63" s="300">
        <v>46240</v>
      </c>
      <c r="C63" s="209">
        <f t="shared" si="0"/>
        <v>81</v>
      </c>
      <c r="D63" s="302">
        <v>1156</v>
      </c>
      <c r="E63" s="302">
        <f t="shared" si="1"/>
        <v>13872</v>
      </c>
      <c r="F63" s="302">
        <v>42920.548185539999</v>
      </c>
    </row>
    <row r="64" spans="1:6">
      <c r="A64" s="287" t="s">
        <v>264</v>
      </c>
      <c r="B64" s="300">
        <v>29880</v>
      </c>
      <c r="C64" s="209">
        <f t="shared" si="0"/>
        <v>1</v>
      </c>
      <c r="D64" s="302">
        <v>747</v>
      </c>
      <c r="E64" s="302">
        <f t="shared" si="1"/>
        <v>8964</v>
      </c>
      <c r="F64" s="302">
        <v>19449.599930240001</v>
      </c>
    </row>
    <row r="65" spans="1:6">
      <c r="A65" s="287" t="s">
        <v>265</v>
      </c>
      <c r="B65" s="300">
        <v>29880</v>
      </c>
      <c r="C65" s="209">
        <f t="shared" si="0"/>
        <v>1</v>
      </c>
      <c r="D65" s="302">
        <v>747</v>
      </c>
      <c r="E65" s="302">
        <f t="shared" si="1"/>
        <v>8964</v>
      </c>
      <c r="F65" s="302">
        <v>34850.93788238</v>
      </c>
    </row>
    <row r="66" spans="1:6">
      <c r="A66" s="287" t="s">
        <v>266</v>
      </c>
      <c r="B66" s="300">
        <v>30840</v>
      </c>
      <c r="C66" s="209">
        <f t="shared" si="0"/>
        <v>45</v>
      </c>
      <c r="D66" s="302">
        <v>771</v>
      </c>
      <c r="E66" s="302">
        <f t="shared" si="1"/>
        <v>9252</v>
      </c>
      <c r="F66" s="302">
        <v>29476.057089850001</v>
      </c>
    </row>
    <row r="67" spans="1:6">
      <c r="A67" s="287" t="s">
        <v>267</v>
      </c>
      <c r="B67" s="300">
        <v>29880</v>
      </c>
      <c r="C67" s="209">
        <f t="shared" si="0"/>
        <v>1</v>
      </c>
      <c r="D67" s="302">
        <v>747</v>
      </c>
      <c r="E67" s="302">
        <f t="shared" si="1"/>
        <v>8964</v>
      </c>
      <c r="F67" s="302">
        <v>32373.760400489999</v>
      </c>
    </row>
    <row r="68" spans="1:6">
      <c r="A68" s="287" t="s">
        <v>268</v>
      </c>
      <c r="B68" s="300">
        <v>29880</v>
      </c>
      <c r="C68" s="209">
        <f t="shared" si="0"/>
        <v>1</v>
      </c>
      <c r="D68" s="302">
        <v>747</v>
      </c>
      <c r="E68" s="302">
        <f t="shared" si="1"/>
        <v>8964</v>
      </c>
      <c r="F68" s="302">
        <v>41658.970699290003</v>
      </c>
    </row>
    <row r="69" spans="1:6">
      <c r="A69" s="287" t="s">
        <v>269</v>
      </c>
      <c r="B69" s="300">
        <v>46240</v>
      </c>
      <c r="C69" s="209">
        <f t="shared" si="0"/>
        <v>81</v>
      </c>
      <c r="D69" s="302">
        <v>1156</v>
      </c>
      <c r="E69" s="302">
        <f t="shared" si="1"/>
        <v>13872</v>
      </c>
      <c r="F69" s="302">
        <v>40944.637491519999</v>
      </c>
    </row>
    <row r="70" spans="1:6">
      <c r="A70" s="287" t="s">
        <v>270</v>
      </c>
      <c r="B70" s="300">
        <v>33560</v>
      </c>
      <c r="C70" s="209">
        <f t="shared" si="0"/>
        <v>59</v>
      </c>
      <c r="D70" s="302">
        <v>839</v>
      </c>
      <c r="E70" s="302">
        <f t="shared" si="1"/>
        <v>10068</v>
      </c>
      <c r="F70" s="302">
        <v>38834.158532300004</v>
      </c>
    </row>
    <row r="71" spans="1:6">
      <c r="A71" s="287" t="s">
        <v>271</v>
      </c>
      <c r="B71" s="300">
        <v>29880</v>
      </c>
      <c r="C71" s="209">
        <f t="shared" si="0"/>
        <v>1</v>
      </c>
      <c r="D71" s="302">
        <v>747</v>
      </c>
      <c r="E71" s="302">
        <f t="shared" si="1"/>
        <v>8964</v>
      </c>
      <c r="F71" s="302">
        <v>29061.138272150001</v>
      </c>
    </row>
    <row r="72" spans="1:6">
      <c r="A72" s="287" t="s">
        <v>272</v>
      </c>
      <c r="B72" s="300">
        <v>33040</v>
      </c>
      <c r="C72" s="209">
        <f t="shared" si="0"/>
        <v>56</v>
      </c>
      <c r="D72" s="302">
        <v>826</v>
      </c>
      <c r="E72" s="302">
        <f t="shared" si="1"/>
        <v>9912</v>
      </c>
      <c r="F72" s="302">
        <v>36913.196546569998</v>
      </c>
    </row>
    <row r="73" spans="1:6">
      <c r="A73" s="287" t="s">
        <v>273</v>
      </c>
      <c r="B73" s="300">
        <v>37480</v>
      </c>
      <c r="C73" s="209">
        <f t="shared" si="0"/>
        <v>70</v>
      </c>
      <c r="D73" s="302">
        <v>937</v>
      </c>
      <c r="E73" s="302">
        <f t="shared" si="1"/>
        <v>11244</v>
      </c>
      <c r="F73" s="302">
        <v>33760.934934260004</v>
      </c>
    </row>
    <row r="74" spans="1:6">
      <c r="A74" s="287" t="s">
        <v>274</v>
      </c>
      <c r="B74" s="300">
        <v>42680</v>
      </c>
      <c r="C74" s="209">
        <f t="shared" si="0"/>
        <v>77</v>
      </c>
      <c r="D74" s="302">
        <v>1067</v>
      </c>
      <c r="E74" s="302">
        <f t="shared" si="1"/>
        <v>12804</v>
      </c>
      <c r="F74" s="302">
        <v>34989.99175642</v>
      </c>
    </row>
    <row r="75" spans="1:6">
      <c r="A75" s="287" t="s">
        <v>275</v>
      </c>
      <c r="B75" s="300">
        <v>34880</v>
      </c>
      <c r="C75" s="209">
        <f t="shared" si="0"/>
        <v>62</v>
      </c>
      <c r="D75" s="302">
        <v>872</v>
      </c>
      <c r="E75" s="302">
        <f t="shared" si="1"/>
        <v>10464</v>
      </c>
      <c r="F75" s="302">
        <v>38578.478828419997</v>
      </c>
    </row>
    <row r="76" spans="1:6">
      <c r="A76" s="287" t="s">
        <v>276</v>
      </c>
      <c r="B76" s="300">
        <v>44080</v>
      </c>
      <c r="C76" s="209">
        <f t="shared" si="0"/>
        <v>80</v>
      </c>
      <c r="D76" s="302">
        <v>1102</v>
      </c>
      <c r="E76" s="302">
        <f t="shared" si="1"/>
        <v>13224</v>
      </c>
      <c r="F76" s="302">
        <v>46516.885073010002</v>
      </c>
    </row>
    <row r="77" spans="1:6">
      <c r="A77" s="287" t="s">
        <v>277</v>
      </c>
      <c r="B77" s="300">
        <v>29880</v>
      </c>
      <c r="C77" s="209">
        <f t="shared" si="0"/>
        <v>1</v>
      </c>
      <c r="D77" s="302">
        <v>747</v>
      </c>
      <c r="E77" s="302">
        <f t="shared" si="1"/>
        <v>8964</v>
      </c>
      <c r="F77" s="302">
        <v>28820.036797000001</v>
      </c>
    </row>
    <row r="78" spans="1:6">
      <c r="A78" s="287" t="s">
        <v>278</v>
      </c>
      <c r="B78" s="300">
        <v>29880</v>
      </c>
      <c r="C78" s="209">
        <f t="shared" si="0"/>
        <v>1</v>
      </c>
      <c r="D78" s="302">
        <v>747</v>
      </c>
      <c r="E78" s="302">
        <f t="shared" si="1"/>
        <v>8964</v>
      </c>
      <c r="F78" s="302">
        <v>33348.258920979999</v>
      </c>
    </row>
    <row r="79" spans="1:6">
      <c r="A79" s="287" t="s">
        <v>279</v>
      </c>
      <c r="B79" s="300">
        <v>39400</v>
      </c>
      <c r="C79" s="209">
        <f t="shared" si="0"/>
        <v>73</v>
      </c>
      <c r="D79" s="302">
        <v>985</v>
      </c>
      <c r="E79" s="302">
        <f t="shared" si="1"/>
        <v>11820</v>
      </c>
      <c r="F79" s="302">
        <v>49220.585801319998</v>
      </c>
    </row>
    <row r="80" spans="1:6">
      <c r="A80" s="287" t="s">
        <v>280</v>
      </c>
      <c r="B80" s="300">
        <v>30600</v>
      </c>
      <c r="C80" s="209">
        <f t="shared" si="0"/>
        <v>42</v>
      </c>
      <c r="D80" s="302">
        <v>765</v>
      </c>
      <c r="E80" s="302">
        <f t="shared" si="1"/>
        <v>9180</v>
      </c>
      <c r="F80" s="302">
        <v>37546.788795220004</v>
      </c>
    </row>
    <row r="81" spans="1:6">
      <c r="A81" s="287" t="s">
        <v>281</v>
      </c>
      <c r="B81" s="300">
        <v>32040</v>
      </c>
      <c r="C81" s="209">
        <f t="shared" si="0"/>
        <v>53</v>
      </c>
      <c r="D81" s="302">
        <v>801</v>
      </c>
      <c r="E81" s="302">
        <f t="shared" si="1"/>
        <v>9612</v>
      </c>
      <c r="F81" s="302">
        <v>39860.241554450004</v>
      </c>
    </row>
    <row r="82" spans="1:6">
      <c r="A82" s="287" t="s">
        <v>282</v>
      </c>
      <c r="B82" s="300">
        <v>29880</v>
      </c>
      <c r="C82" s="209">
        <f t="shared" ref="C82:C111" si="2">RANK(B82,$B$17:$B$111,1)</f>
        <v>1</v>
      </c>
      <c r="D82" s="302">
        <v>747</v>
      </c>
      <c r="E82" s="302">
        <f t="shared" ref="E82:E111" si="3">D82*12</f>
        <v>8964</v>
      </c>
      <c r="F82" s="302">
        <v>32558.791765139998</v>
      </c>
    </row>
    <row r="83" spans="1:6">
      <c r="A83" s="287" t="s">
        <v>283</v>
      </c>
      <c r="B83" s="300">
        <v>29880</v>
      </c>
      <c r="C83" s="209">
        <f t="shared" si="2"/>
        <v>1</v>
      </c>
      <c r="D83" s="302">
        <v>747</v>
      </c>
      <c r="E83" s="302">
        <f t="shared" si="3"/>
        <v>8964</v>
      </c>
      <c r="F83" s="302">
        <v>31288.24306121</v>
      </c>
    </row>
    <row r="84" spans="1:6">
      <c r="A84" s="287" t="s">
        <v>284</v>
      </c>
      <c r="B84" s="300">
        <v>30360</v>
      </c>
      <c r="C84" s="209">
        <f t="shared" si="2"/>
        <v>37</v>
      </c>
      <c r="D84" s="302">
        <v>759</v>
      </c>
      <c r="E84" s="302">
        <f t="shared" si="3"/>
        <v>9108</v>
      </c>
      <c r="F84" s="302">
        <v>36802.177727779999</v>
      </c>
    </row>
    <row r="85" spans="1:6">
      <c r="A85" s="287" t="s">
        <v>285</v>
      </c>
      <c r="B85" s="300">
        <v>31160</v>
      </c>
      <c r="C85" s="209">
        <f t="shared" si="2"/>
        <v>47</v>
      </c>
      <c r="D85" s="302">
        <v>779</v>
      </c>
      <c r="E85" s="302">
        <f t="shared" si="3"/>
        <v>9348</v>
      </c>
      <c r="F85" s="302">
        <v>24242.472975780001</v>
      </c>
    </row>
    <row r="86" spans="1:6">
      <c r="A86" s="287" t="s">
        <v>286</v>
      </c>
      <c r="B86" s="300">
        <v>37240</v>
      </c>
      <c r="C86" s="209">
        <f t="shared" si="2"/>
        <v>67</v>
      </c>
      <c r="D86" s="302">
        <v>931</v>
      </c>
      <c r="E86" s="302">
        <f t="shared" si="3"/>
        <v>11172</v>
      </c>
      <c r="F86" s="302">
        <v>32595.798038069999</v>
      </c>
    </row>
    <row r="87" spans="1:6">
      <c r="A87" s="287" t="s">
        <v>287</v>
      </c>
      <c r="B87" s="300">
        <v>33760</v>
      </c>
      <c r="C87" s="209">
        <f t="shared" si="2"/>
        <v>60</v>
      </c>
      <c r="D87" s="302">
        <v>844</v>
      </c>
      <c r="E87" s="302">
        <f t="shared" si="3"/>
        <v>10128</v>
      </c>
      <c r="F87" s="302">
        <v>36664.245255950002</v>
      </c>
    </row>
    <row r="88" spans="1:6">
      <c r="A88" s="287" t="s">
        <v>288</v>
      </c>
      <c r="B88" s="300">
        <v>29880</v>
      </c>
      <c r="C88" s="209">
        <f t="shared" si="2"/>
        <v>1</v>
      </c>
      <c r="D88" s="302">
        <v>747</v>
      </c>
      <c r="E88" s="302">
        <f t="shared" si="3"/>
        <v>8964</v>
      </c>
      <c r="F88" s="302">
        <v>31719.982912060001</v>
      </c>
    </row>
    <row r="89" spans="1:6">
      <c r="A89" s="287" t="s">
        <v>289</v>
      </c>
      <c r="B89" s="300">
        <v>37320</v>
      </c>
      <c r="C89" s="209">
        <f t="shared" si="2"/>
        <v>69</v>
      </c>
      <c r="D89" s="302">
        <v>933</v>
      </c>
      <c r="E89" s="302">
        <f t="shared" si="3"/>
        <v>11196</v>
      </c>
      <c r="F89" s="302">
        <v>36390.623116709998</v>
      </c>
    </row>
    <row r="90" spans="1:6">
      <c r="A90" s="287" t="s">
        <v>290</v>
      </c>
      <c r="B90" s="300">
        <v>56240</v>
      </c>
      <c r="C90" s="209">
        <f t="shared" si="2"/>
        <v>86</v>
      </c>
      <c r="D90" s="302">
        <v>1406</v>
      </c>
      <c r="E90" s="302">
        <f t="shared" si="3"/>
        <v>16872</v>
      </c>
      <c r="F90" s="302">
        <v>46438.386918310003</v>
      </c>
    </row>
    <row r="91" spans="1:6">
      <c r="A91" s="287" t="s">
        <v>291</v>
      </c>
      <c r="B91" s="300">
        <v>56240</v>
      </c>
      <c r="C91" s="209">
        <f t="shared" si="2"/>
        <v>86</v>
      </c>
      <c r="D91" s="302">
        <v>1406</v>
      </c>
      <c r="E91" s="302">
        <f t="shared" si="3"/>
        <v>16872</v>
      </c>
      <c r="F91" s="302">
        <v>54804.047404910001</v>
      </c>
    </row>
    <row r="92" spans="1:6">
      <c r="A92" s="287" t="s">
        <v>292</v>
      </c>
      <c r="B92" s="300">
        <v>29880</v>
      </c>
      <c r="C92" s="209">
        <f t="shared" si="2"/>
        <v>1</v>
      </c>
      <c r="D92" s="302">
        <v>747</v>
      </c>
      <c r="E92" s="302">
        <f t="shared" si="3"/>
        <v>8964</v>
      </c>
      <c r="F92" s="302">
        <v>29249.533843429999</v>
      </c>
    </row>
    <row r="93" spans="1:6">
      <c r="A93" s="287" t="s">
        <v>293</v>
      </c>
      <c r="B93" s="300">
        <v>42680</v>
      </c>
      <c r="C93" s="209">
        <f t="shared" si="2"/>
        <v>77</v>
      </c>
      <c r="D93" s="302">
        <v>1067</v>
      </c>
      <c r="E93" s="302">
        <f t="shared" si="3"/>
        <v>12804</v>
      </c>
      <c r="F93" s="302">
        <v>31118.911327500002</v>
      </c>
    </row>
    <row r="94" spans="1:6">
      <c r="A94" s="287" t="s">
        <v>294</v>
      </c>
      <c r="B94" s="300">
        <v>37800</v>
      </c>
      <c r="C94" s="209">
        <f t="shared" si="2"/>
        <v>72</v>
      </c>
      <c r="D94" s="302">
        <v>945</v>
      </c>
      <c r="E94" s="302">
        <f t="shared" si="3"/>
        <v>11340</v>
      </c>
      <c r="F94" s="302">
        <v>43784.027887240001</v>
      </c>
    </row>
    <row r="95" spans="1:6">
      <c r="A95" s="287" t="s">
        <v>295</v>
      </c>
      <c r="B95" s="300">
        <v>41280</v>
      </c>
      <c r="C95" s="209">
        <f t="shared" si="2"/>
        <v>74</v>
      </c>
      <c r="D95" s="302">
        <v>1032</v>
      </c>
      <c r="E95" s="302">
        <f t="shared" si="3"/>
        <v>12384</v>
      </c>
      <c r="F95" s="302">
        <v>40428.792474920003</v>
      </c>
    </row>
    <row r="96" spans="1:6">
      <c r="A96" s="287" t="s">
        <v>296</v>
      </c>
      <c r="B96" s="300">
        <v>32320</v>
      </c>
      <c r="C96" s="209">
        <f t="shared" si="2"/>
        <v>54</v>
      </c>
      <c r="D96" s="302">
        <v>808</v>
      </c>
      <c r="E96" s="302">
        <f t="shared" si="3"/>
        <v>9696</v>
      </c>
      <c r="F96" s="302">
        <v>38677.162222899999</v>
      </c>
    </row>
    <row r="97" spans="1:6">
      <c r="A97" s="287" t="s">
        <v>297</v>
      </c>
      <c r="B97" s="300">
        <v>30720</v>
      </c>
      <c r="C97" s="209">
        <f t="shared" si="2"/>
        <v>43</v>
      </c>
      <c r="D97" s="302">
        <v>768</v>
      </c>
      <c r="E97" s="302">
        <f t="shared" si="3"/>
        <v>9216</v>
      </c>
      <c r="F97" s="302">
        <v>38743.324953290001</v>
      </c>
    </row>
    <row r="98" spans="1:6">
      <c r="A98" s="287" t="s">
        <v>298</v>
      </c>
      <c r="B98" s="300">
        <v>31720</v>
      </c>
      <c r="C98" s="209">
        <f t="shared" si="2"/>
        <v>50</v>
      </c>
      <c r="D98" s="302">
        <v>793</v>
      </c>
      <c r="E98" s="302">
        <f t="shared" si="3"/>
        <v>9516</v>
      </c>
      <c r="F98" s="302">
        <v>33432.364086729998</v>
      </c>
    </row>
    <row r="99" spans="1:6">
      <c r="A99" s="287" t="s">
        <v>299</v>
      </c>
      <c r="B99" s="300">
        <v>56240</v>
      </c>
      <c r="C99" s="209">
        <f t="shared" si="2"/>
        <v>86</v>
      </c>
      <c r="D99" s="302">
        <v>1406</v>
      </c>
      <c r="E99" s="302">
        <f t="shared" si="3"/>
        <v>16872</v>
      </c>
      <c r="F99" s="302">
        <v>52646.469552870003</v>
      </c>
    </row>
    <row r="100" spans="1:6">
      <c r="A100" s="287" t="s">
        <v>300</v>
      </c>
      <c r="B100" s="300">
        <v>41280</v>
      </c>
      <c r="C100" s="209">
        <f t="shared" si="2"/>
        <v>74</v>
      </c>
      <c r="D100" s="302">
        <v>1032</v>
      </c>
      <c r="E100" s="302">
        <f t="shared" si="3"/>
        <v>12384</v>
      </c>
      <c r="F100" s="302">
        <v>40081.157789819998</v>
      </c>
    </row>
    <row r="101" spans="1:6">
      <c r="A101" s="287" t="s">
        <v>301</v>
      </c>
      <c r="B101" s="300">
        <v>56240</v>
      </c>
      <c r="C101" s="209">
        <f t="shared" si="2"/>
        <v>86</v>
      </c>
      <c r="D101" s="302">
        <v>1406</v>
      </c>
      <c r="E101" s="302">
        <f t="shared" si="3"/>
        <v>16872</v>
      </c>
      <c r="F101" s="302">
        <v>46181.585812220001</v>
      </c>
    </row>
    <row r="102" spans="1:6">
      <c r="A102" s="287" t="s">
        <v>302</v>
      </c>
      <c r="B102" s="300">
        <v>35000</v>
      </c>
      <c r="C102" s="209">
        <f t="shared" si="2"/>
        <v>63</v>
      </c>
      <c r="D102" s="302">
        <v>875</v>
      </c>
      <c r="E102" s="302">
        <f t="shared" si="3"/>
        <v>10500</v>
      </c>
      <c r="F102" s="302">
        <v>28340.076651120002</v>
      </c>
    </row>
    <row r="103" spans="1:6">
      <c r="A103" s="287" t="s">
        <v>303</v>
      </c>
      <c r="B103" s="300">
        <v>46240</v>
      </c>
      <c r="C103" s="209">
        <f t="shared" si="2"/>
        <v>81</v>
      </c>
      <c r="D103" s="302">
        <v>1156</v>
      </c>
      <c r="E103" s="302">
        <f t="shared" si="3"/>
        <v>13872</v>
      </c>
      <c r="F103" s="302">
        <v>36204.470349850002</v>
      </c>
    </row>
    <row r="104" spans="1:6">
      <c r="A104" s="287" t="s">
        <v>304</v>
      </c>
      <c r="B104" s="300">
        <v>29880</v>
      </c>
      <c r="C104" s="209">
        <f t="shared" si="2"/>
        <v>1</v>
      </c>
      <c r="D104" s="302">
        <v>747</v>
      </c>
      <c r="E104" s="302">
        <f t="shared" si="3"/>
        <v>8964</v>
      </c>
      <c r="F104" s="302">
        <v>21976.11910937</v>
      </c>
    </row>
    <row r="105" spans="1:6">
      <c r="A105" s="287" t="s">
        <v>305</v>
      </c>
      <c r="B105" s="300">
        <v>31200</v>
      </c>
      <c r="C105" s="209">
        <f t="shared" si="2"/>
        <v>48</v>
      </c>
      <c r="D105" s="302">
        <v>780</v>
      </c>
      <c r="E105" s="302">
        <f t="shared" si="3"/>
        <v>9360</v>
      </c>
      <c r="F105" s="302">
        <v>32206.671471199999</v>
      </c>
    </row>
    <row r="106" spans="1:6">
      <c r="A106" s="287" t="s">
        <v>306</v>
      </c>
      <c r="B106" s="300">
        <v>35000</v>
      </c>
      <c r="C106" s="209">
        <f t="shared" si="2"/>
        <v>63</v>
      </c>
      <c r="D106" s="302">
        <v>875</v>
      </c>
      <c r="E106" s="302">
        <f t="shared" si="3"/>
        <v>10500</v>
      </c>
      <c r="F106" s="302">
        <v>31993.605051300001</v>
      </c>
    </row>
    <row r="107" spans="1:6">
      <c r="A107" s="287" t="s">
        <v>307</v>
      </c>
      <c r="B107" s="300">
        <v>29880</v>
      </c>
      <c r="C107" s="209">
        <f t="shared" si="2"/>
        <v>1</v>
      </c>
      <c r="D107" s="302">
        <v>747</v>
      </c>
      <c r="E107" s="302">
        <f t="shared" si="3"/>
        <v>8964</v>
      </c>
      <c r="F107" s="302">
        <v>25597.126845459999</v>
      </c>
    </row>
    <row r="108" spans="1:6">
      <c r="A108" s="287" t="s">
        <v>308</v>
      </c>
      <c r="B108" s="300">
        <v>29880</v>
      </c>
      <c r="C108" s="209">
        <f t="shared" si="2"/>
        <v>1</v>
      </c>
      <c r="D108" s="302">
        <v>747</v>
      </c>
      <c r="E108" s="302">
        <f t="shared" si="3"/>
        <v>8964</v>
      </c>
      <c r="F108" s="302">
        <v>29675.66668323</v>
      </c>
    </row>
    <row r="109" spans="1:6">
      <c r="A109" s="287" t="s">
        <v>309</v>
      </c>
      <c r="B109" s="300">
        <v>33000</v>
      </c>
      <c r="C109" s="209">
        <f t="shared" si="2"/>
        <v>55</v>
      </c>
      <c r="D109" s="302">
        <v>825</v>
      </c>
      <c r="E109" s="302">
        <f t="shared" si="3"/>
        <v>9900</v>
      </c>
      <c r="F109" s="302">
        <v>32552.063351879999</v>
      </c>
    </row>
    <row r="110" spans="1:6">
      <c r="A110" s="287" t="s">
        <v>310</v>
      </c>
      <c r="B110" s="300">
        <v>56240</v>
      </c>
      <c r="C110" s="209">
        <f t="shared" si="2"/>
        <v>86</v>
      </c>
      <c r="D110" s="302">
        <v>1406</v>
      </c>
      <c r="E110" s="302">
        <f t="shared" si="3"/>
        <v>16872</v>
      </c>
      <c r="F110" s="302">
        <v>78796.447687859996</v>
      </c>
    </row>
    <row r="111" spans="1:6">
      <c r="A111" s="287" t="s">
        <v>311</v>
      </c>
      <c r="B111" s="300">
        <v>56240</v>
      </c>
      <c r="C111" s="209">
        <f t="shared" si="2"/>
        <v>86</v>
      </c>
      <c r="D111" s="302">
        <v>1406</v>
      </c>
      <c r="E111" s="302">
        <f t="shared" si="3"/>
        <v>16872</v>
      </c>
      <c r="F111" s="302">
        <v>55409.604598309998</v>
      </c>
    </row>
    <row r="113" spans="1:6">
      <c r="A113" s="287" t="s">
        <v>3</v>
      </c>
      <c r="B113" s="226">
        <f>AVERAGE(B17:B111)</f>
        <v>35778.105263157893</v>
      </c>
      <c r="C113" s="225"/>
      <c r="D113" s="225">
        <f t="shared" ref="D113:F113" si="4">AVERAGE(D17:D111)</f>
        <v>894.45263157894738</v>
      </c>
      <c r="E113" s="225">
        <f t="shared" si="4"/>
        <v>10733.431578947368</v>
      </c>
      <c r="F113" s="225">
        <f t="shared" si="4"/>
        <v>35975.834145581684</v>
      </c>
    </row>
  </sheetData>
  <mergeCells count="9">
    <mergeCell ref="B10:D10"/>
    <mergeCell ref="A11:A13"/>
    <mergeCell ref="B11:D13"/>
    <mergeCell ref="B1:D1"/>
    <mergeCell ref="B2:D2"/>
    <mergeCell ref="A3:A7"/>
    <mergeCell ref="B3:D7"/>
    <mergeCell ref="B8:D8"/>
    <mergeCell ref="B9:D9"/>
  </mergeCells>
  <conditionalFormatting sqref="B17:B111">
    <cfRule type="expression" priority="6">
      <formula>$B$17&gt;=$F$17</formula>
    </cfRule>
  </conditionalFormatting>
  <conditionalFormatting sqref="Q39:Q43">
    <cfRule type="expression" priority="1">
      <formula>$B$17&gt;=$F$17</formula>
    </cfRule>
  </conditionalFormatting>
  <hyperlinks>
    <hyperlink ref="B9:D9" r:id="rId1" display="National Low-Income Housing Coalition" xr:uid="{C8757495-D6C9-4A0A-9ED8-11C3709CB674}"/>
  </hyperlinks>
  <pageMargins left="0.7" right="0.7" top="0.75" bottom="0.75" header="0.3" footer="0.3"/>
  <pageSetup orientation="portrait"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6086-E5F7-4FF3-B4B2-56A70BCE41FA}">
  <sheetPr>
    <tabColor rgb="FF7030A0"/>
  </sheetPr>
  <dimension ref="A1:O113"/>
  <sheetViews>
    <sheetView topLeftCell="A4" workbookViewId="0">
      <selection activeCell="B16" sqref="B16:D16"/>
    </sheetView>
  </sheetViews>
  <sheetFormatPr defaultRowHeight="12.75"/>
  <cols>
    <col min="1" max="1" width="19" customWidth="1"/>
    <col min="2" max="2" width="11.42578125" customWidth="1"/>
    <col min="3" max="4" width="16.7109375" customWidth="1"/>
    <col min="5" max="5" width="15.5703125" customWidth="1"/>
  </cols>
  <sheetData>
    <row r="1" spans="1:15">
      <c r="A1" s="168" t="s">
        <v>189</v>
      </c>
      <c r="B1" s="568" t="s">
        <v>540</v>
      </c>
      <c r="C1" s="569"/>
      <c r="D1" s="569"/>
      <c r="E1" s="570"/>
    </row>
    <row r="2" spans="1:15">
      <c r="A2" s="168" t="s">
        <v>194</v>
      </c>
      <c r="B2" s="538" t="s">
        <v>147</v>
      </c>
      <c r="C2" s="566"/>
      <c r="D2" s="566"/>
      <c r="E2" s="567"/>
    </row>
    <row r="3" spans="1:15">
      <c r="A3" s="579" t="s">
        <v>196</v>
      </c>
      <c r="B3" s="514" t="s">
        <v>148</v>
      </c>
      <c r="C3" s="515"/>
      <c r="D3" s="515"/>
      <c r="E3" s="516"/>
    </row>
    <row r="4" spans="1:15" ht="17.25" customHeight="1">
      <c r="A4" s="580"/>
      <c r="B4" s="517"/>
      <c r="C4" s="518"/>
      <c r="D4" s="518"/>
      <c r="E4" s="519"/>
    </row>
    <row r="5" spans="1:15">
      <c r="A5" s="580"/>
      <c r="B5" s="517"/>
      <c r="C5" s="518"/>
      <c r="D5" s="518"/>
      <c r="E5" s="519"/>
      <c r="O5" s="44"/>
    </row>
    <row r="6" spans="1:15" ht="17.25" customHeight="1">
      <c r="A6" s="580"/>
      <c r="B6" s="517"/>
      <c r="C6" s="518"/>
      <c r="D6" s="518"/>
      <c r="E6" s="519"/>
    </row>
    <row r="7" spans="1:15" ht="20.25" customHeight="1">
      <c r="A7" s="581"/>
      <c r="B7" s="520"/>
      <c r="C7" s="521"/>
      <c r="D7" s="521"/>
      <c r="E7" s="522"/>
    </row>
    <row r="8" spans="1:15" ht="25.5">
      <c r="A8" s="169" t="s">
        <v>198</v>
      </c>
      <c r="B8" s="535" t="s">
        <v>685</v>
      </c>
      <c r="C8" s="590"/>
      <c r="D8" s="590"/>
      <c r="E8" s="591"/>
    </row>
    <row r="9" spans="1:15">
      <c r="A9" s="323" t="s">
        <v>200</v>
      </c>
      <c r="B9" s="613" t="s">
        <v>134</v>
      </c>
      <c r="C9" s="614"/>
      <c r="D9" s="614"/>
      <c r="E9" s="615"/>
    </row>
    <row r="10" spans="1:15">
      <c r="A10" s="338" t="s">
        <v>314</v>
      </c>
      <c r="B10" s="582">
        <v>2023</v>
      </c>
      <c r="C10" s="536"/>
      <c r="D10" s="536"/>
      <c r="E10" s="537"/>
    </row>
    <row r="11" spans="1:15">
      <c r="A11" s="511" t="s">
        <v>202</v>
      </c>
      <c r="B11" s="514" t="s">
        <v>686</v>
      </c>
      <c r="C11" s="515"/>
      <c r="D11" s="515"/>
      <c r="E11" s="516"/>
    </row>
    <row r="12" spans="1:15">
      <c r="A12" s="578"/>
      <c r="B12" s="517"/>
      <c r="C12" s="518"/>
      <c r="D12" s="518"/>
      <c r="E12" s="519"/>
    </row>
    <row r="13" spans="1:15">
      <c r="A13" s="513"/>
      <c r="B13" s="520"/>
      <c r="C13" s="521"/>
      <c r="D13" s="521"/>
      <c r="E13" s="522"/>
    </row>
    <row r="16" spans="1:15" ht="60.75" customHeight="1">
      <c r="B16" s="301" t="s">
        <v>687</v>
      </c>
      <c r="C16" s="457" t="s">
        <v>688</v>
      </c>
      <c r="D16" s="457" t="s">
        <v>927</v>
      </c>
      <c r="E16" s="301" t="s">
        <v>689</v>
      </c>
    </row>
    <row r="17" spans="1:5">
      <c r="A17" s="209" t="s">
        <v>364</v>
      </c>
      <c r="B17" s="304">
        <v>1156</v>
      </c>
      <c r="C17" s="214">
        <v>122.6525198938992</v>
      </c>
      <c r="D17" s="214">
        <f>RANK(C17,$C$17:$C$111,1)</f>
        <v>81</v>
      </c>
      <c r="E17" s="303">
        <v>3.0663129973474801</v>
      </c>
    </row>
    <row r="18" spans="1:5">
      <c r="A18" s="209" t="s">
        <v>365</v>
      </c>
      <c r="B18" s="304">
        <v>907</v>
      </c>
      <c r="C18" s="214">
        <v>96.23342175066314</v>
      </c>
      <c r="D18" s="214">
        <f t="shared" ref="D18:D81" si="0">RANK(C18,$C$17:$C$111,1)</f>
        <v>66</v>
      </c>
      <c r="E18" s="303">
        <v>2.405835543766579</v>
      </c>
    </row>
    <row r="19" spans="1:5">
      <c r="A19" s="209" t="s">
        <v>366</v>
      </c>
      <c r="B19" s="304">
        <v>747</v>
      </c>
      <c r="C19" s="214">
        <v>79.257294429708224</v>
      </c>
      <c r="D19" s="214">
        <f t="shared" si="0"/>
        <v>1</v>
      </c>
      <c r="E19" s="303">
        <v>1.981432360742706</v>
      </c>
    </row>
    <row r="20" spans="1:5">
      <c r="A20" s="209" t="s">
        <v>367</v>
      </c>
      <c r="B20" s="304">
        <v>747</v>
      </c>
      <c r="C20" s="214">
        <v>79.257294429708224</v>
      </c>
      <c r="D20" s="214">
        <f t="shared" si="0"/>
        <v>1</v>
      </c>
      <c r="E20" s="303">
        <v>1.981432360742706</v>
      </c>
    </row>
    <row r="21" spans="1:5">
      <c r="A21" s="209" t="s">
        <v>368</v>
      </c>
      <c r="B21" s="304">
        <v>1156</v>
      </c>
      <c r="C21" s="214">
        <v>122.6525198938992</v>
      </c>
      <c r="D21" s="214">
        <f t="shared" si="0"/>
        <v>81</v>
      </c>
      <c r="E21" s="303">
        <v>3.0663129973474801</v>
      </c>
    </row>
    <row r="22" spans="1:5">
      <c r="A22" s="209" t="s">
        <v>369</v>
      </c>
      <c r="B22" s="304">
        <v>931</v>
      </c>
      <c r="C22" s="214">
        <v>98.779840848806373</v>
      </c>
      <c r="D22" s="214">
        <f t="shared" si="0"/>
        <v>67</v>
      </c>
      <c r="E22" s="303">
        <v>2.4694960212201589</v>
      </c>
    </row>
    <row r="23" spans="1:5">
      <c r="A23" s="209" t="s">
        <v>370</v>
      </c>
      <c r="B23" s="304">
        <v>847</v>
      </c>
      <c r="C23" s="214">
        <v>89.867374005305038</v>
      </c>
      <c r="D23" s="214">
        <f t="shared" si="0"/>
        <v>61</v>
      </c>
      <c r="E23" s="303">
        <v>2.2466843501326261</v>
      </c>
    </row>
    <row r="24" spans="1:5">
      <c r="A24" s="209" t="s">
        <v>371</v>
      </c>
      <c r="B24" s="304">
        <v>1406</v>
      </c>
      <c r="C24" s="214">
        <v>149.1777188328912</v>
      </c>
      <c r="D24" s="214">
        <f t="shared" si="0"/>
        <v>86</v>
      </c>
      <c r="E24" s="303">
        <v>3.7294429708222809</v>
      </c>
    </row>
    <row r="25" spans="1:5">
      <c r="A25" s="209" t="s">
        <v>372</v>
      </c>
      <c r="B25" s="304">
        <v>747</v>
      </c>
      <c r="C25" s="214">
        <v>79.257294429708224</v>
      </c>
      <c r="D25" s="214">
        <f t="shared" si="0"/>
        <v>1</v>
      </c>
      <c r="E25" s="303">
        <v>1.981432360742706</v>
      </c>
    </row>
    <row r="26" spans="1:5">
      <c r="A26" s="209" t="s">
        <v>373</v>
      </c>
      <c r="B26" s="304">
        <v>875</v>
      </c>
      <c r="C26" s="214">
        <v>92.838196286472154</v>
      </c>
      <c r="D26" s="214">
        <f t="shared" si="0"/>
        <v>63</v>
      </c>
      <c r="E26" s="303">
        <v>2.3209549071618039</v>
      </c>
    </row>
    <row r="27" spans="1:5">
      <c r="A27" s="209" t="s">
        <v>374</v>
      </c>
      <c r="B27" s="304">
        <v>1406</v>
      </c>
      <c r="C27" s="214">
        <v>149.1777188328912</v>
      </c>
      <c r="D27" s="214">
        <f t="shared" si="0"/>
        <v>86</v>
      </c>
      <c r="E27" s="303">
        <v>3.7294429708222809</v>
      </c>
    </row>
    <row r="28" spans="1:5">
      <c r="A28" s="209" t="s">
        <v>375</v>
      </c>
      <c r="B28" s="304">
        <v>937</v>
      </c>
      <c r="C28" s="214">
        <v>99.41644562334217</v>
      </c>
      <c r="D28" s="214">
        <f t="shared" si="0"/>
        <v>70</v>
      </c>
      <c r="E28" s="303">
        <v>2.4854111405835542</v>
      </c>
    </row>
    <row r="29" spans="1:5">
      <c r="A29" s="209" t="s">
        <v>376</v>
      </c>
      <c r="B29" s="304">
        <v>747</v>
      </c>
      <c r="C29" s="214">
        <v>79.257294429708224</v>
      </c>
      <c r="D29" s="214">
        <f t="shared" si="0"/>
        <v>1</v>
      </c>
      <c r="E29" s="303">
        <v>1.981432360742706</v>
      </c>
    </row>
    <row r="30" spans="1:5">
      <c r="A30" s="209" t="s">
        <v>377</v>
      </c>
      <c r="B30" s="304">
        <v>747</v>
      </c>
      <c r="C30" s="214">
        <v>79.257294429708224</v>
      </c>
      <c r="D30" s="214">
        <f t="shared" si="0"/>
        <v>1</v>
      </c>
      <c r="E30" s="303">
        <v>1.981432360742706</v>
      </c>
    </row>
    <row r="31" spans="1:5">
      <c r="A31" s="209" t="s">
        <v>378</v>
      </c>
      <c r="B31" s="304">
        <v>747</v>
      </c>
      <c r="C31" s="214">
        <v>79.257294429708224</v>
      </c>
      <c r="D31" s="214">
        <f t="shared" si="0"/>
        <v>1</v>
      </c>
      <c r="E31" s="303">
        <v>1.981432360742706</v>
      </c>
    </row>
    <row r="32" spans="1:5">
      <c r="A32" s="209" t="s">
        <v>379</v>
      </c>
      <c r="B32" s="304">
        <v>790</v>
      </c>
      <c r="C32" s="214">
        <v>83.819628647214856</v>
      </c>
      <c r="D32" s="214">
        <f t="shared" si="0"/>
        <v>49</v>
      </c>
      <c r="E32" s="303">
        <v>2.0954907161803709</v>
      </c>
    </row>
    <row r="33" spans="1:5">
      <c r="A33" s="209" t="s">
        <v>380</v>
      </c>
      <c r="B33" s="304">
        <v>796</v>
      </c>
      <c r="C33" s="214">
        <v>84.456233421750653</v>
      </c>
      <c r="D33" s="214">
        <f t="shared" si="0"/>
        <v>52</v>
      </c>
      <c r="E33" s="303">
        <v>2.1114058355437662</v>
      </c>
    </row>
    <row r="34" spans="1:5">
      <c r="A34" s="209" t="s">
        <v>381</v>
      </c>
      <c r="B34" s="304">
        <v>762</v>
      </c>
      <c r="C34" s="214">
        <v>80.848806366047754</v>
      </c>
      <c r="D34" s="214">
        <f t="shared" si="0"/>
        <v>39</v>
      </c>
      <c r="E34" s="303">
        <v>2.021220159151194</v>
      </c>
    </row>
    <row r="35" spans="1:5">
      <c r="A35" s="209" t="s">
        <v>382</v>
      </c>
      <c r="B35" s="304">
        <v>1406</v>
      </c>
      <c r="C35" s="214">
        <v>149.1777188328912</v>
      </c>
      <c r="D35" s="214">
        <f t="shared" si="0"/>
        <v>86</v>
      </c>
      <c r="E35" s="303">
        <v>3.7294429708222809</v>
      </c>
    </row>
    <row r="36" spans="1:5">
      <c r="A36" s="209" t="s">
        <v>383</v>
      </c>
      <c r="B36" s="304">
        <v>747</v>
      </c>
      <c r="C36" s="214">
        <v>79.257294429708224</v>
      </c>
      <c r="D36" s="214">
        <f t="shared" si="0"/>
        <v>1</v>
      </c>
      <c r="E36" s="303">
        <v>1.981432360742706</v>
      </c>
    </row>
    <row r="37" spans="1:5">
      <c r="A37" s="209" t="s">
        <v>384</v>
      </c>
      <c r="B37" s="304">
        <v>749</v>
      </c>
      <c r="C37" s="214">
        <v>79.469496021220166</v>
      </c>
      <c r="D37" s="214">
        <f t="shared" si="0"/>
        <v>35</v>
      </c>
      <c r="E37" s="303">
        <v>1.9867374005305041</v>
      </c>
    </row>
    <row r="38" spans="1:5">
      <c r="A38" s="209" t="s">
        <v>385</v>
      </c>
      <c r="B38" s="304">
        <v>1406</v>
      </c>
      <c r="C38" s="214">
        <v>149.1777188328912</v>
      </c>
      <c r="D38" s="214">
        <f t="shared" si="0"/>
        <v>86</v>
      </c>
      <c r="E38" s="303">
        <v>3.7294429708222809</v>
      </c>
    </row>
    <row r="39" spans="1:5">
      <c r="A39" s="209" t="s">
        <v>386</v>
      </c>
      <c r="B39" s="304">
        <v>759</v>
      </c>
      <c r="C39" s="214">
        <v>80.530503978779834</v>
      </c>
      <c r="D39" s="214">
        <f t="shared" si="0"/>
        <v>37</v>
      </c>
      <c r="E39" s="303">
        <v>2.0132625994694959</v>
      </c>
    </row>
    <row r="40" spans="1:5">
      <c r="A40" s="209" t="s">
        <v>387</v>
      </c>
      <c r="B40" s="304">
        <v>1032</v>
      </c>
      <c r="C40" s="214">
        <v>109.49602122015919</v>
      </c>
      <c r="D40" s="214">
        <f t="shared" si="0"/>
        <v>74</v>
      </c>
      <c r="E40" s="303">
        <v>2.737400530503979</v>
      </c>
    </row>
    <row r="41" spans="1:5">
      <c r="A41" s="209" t="s">
        <v>388</v>
      </c>
      <c r="B41" s="304">
        <v>747</v>
      </c>
      <c r="C41" s="214">
        <v>79.257294429708224</v>
      </c>
      <c r="D41" s="214">
        <f t="shared" si="0"/>
        <v>1</v>
      </c>
      <c r="E41" s="303">
        <v>1.981432360742706</v>
      </c>
    </row>
    <row r="42" spans="1:5">
      <c r="A42" s="209" t="s">
        <v>389</v>
      </c>
      <c r="B42" s="304">
        <v>764</v>
      </c>
      <c r="C42" s="214">
        <v>81.061007957559681</v>
      </c>
      <c r="D42" s="214">
        <f t="shared" si="0"/>
        <v>41</v>
      </c>
      <c r="E42" s="303">
        <v>2.0265251989389919</v>
      </c>
    </row>
    <row r="43" spans="1:5">
      <c r="A43" s="209" t="s">
        <v>390</v>
      </c>
      <c r="B43" s="304">
        <v>747</v>
      </c>
      <c r="C43" s="214">
        <v>79.257294429708224</v>
      </c>
      <c r="D43" s="214">
        <f t="shared" si="0"/>
        <v>1</v>
      </c>
      <c r="E43" s="303">
        <v>1.981432360742706</v>
      </c>
    </row>
    <row r="44" spans="1:5">
      <c r="A44" s="209" t="s">
        <v>391</v>
      </c>
      <c r="B44" s="304">
        <v>773</v>
      </c>
      <c r="C44" s="214">
        <v>82.015915119363399</v>
      </c>
      <c r="D44" s="214">
        <f t="shared" si="0"/>
        <v>46</v>
      </c>
      <c r="E44" s="303">
        <v>2.0503978779840848</v>
      </c>
    </row>
    <row r="45" spans="1:5">
      <c r="A45" s="209" t="s">
        <v>392</v>
      </c>
      <c r="B45" s="304">
        <v>753</v>
      </c>
      <c r="C45" s="214">
        <v>79.893899204244036</v>
      </c>
      <c r="D45" s="214">
        <f t="shared" si="0"/>
        <v>36</v>
      </c>
      <c r="E45" s="303">
        <v>1.9973474801061011</v>
      </c>
    </row>
    <row r="46" spans="1:5">
      <c r="A46" s="209" t="s">
        <v>393</v>
      </c>
      <c r="B46" s="304">
        <v>747</v>
      </c>
      <c r="C46" s="214">
        <v>79.257294429708224</v>
      </c>
      <c r="D46" s="214">
        <f t="shared" si="0"/>
        <v>1</v>
      </c>
      <c r="E46" s="303">
        <v>1.981432360742706</v>
      </c>
    </row>
    <row r="47" spans="1:5">
      <c r="A47" s="209" t="s">
        <v>394</v>
      </c>
      <c r="B47" s="304">
        <v>747</v>
      </c>
      <c r="C47" s="214">
        <v>79.257294429708224</v>
      </c>
      <c r="D47" s="214">
        <f t="shared" si="0"/>
        <v>1</v>
      </c>
      <c r="E47" s="303">
        <v>1.981432360742706</v>
      </c>
    </row>
    <row r="48" spans="1:5">
      <c r="A48" s="209" t="s">
        <v>395</v>
      </c>
      <c r="B48" s="304">
        <v>828</v>
      </c>
      <c r="C48" s="214">
        <v>87.851458885941639</v>
      </c>
      <c r="D48" s="214">
        <f t="shared" si="0"/>
        <v>57</v>
      </c>
      <c r="E48" s="303">
        <v>2.1962864721485409</v>
      </c>
    </row>
    <row r="49" spans="1:5">
      <c r="A49" s="209" t="s">
        <v>396</v>
      </c>
      <c r="B49" s="304">
        <v>1067</v>
      </c>
      <c r="C49" s="214">
        <v>113.209549071618</v>
      </c>
      <c r="D49" s="214">
        <f t="shared" si="0"/>
        <v>77</v>
      </c>
      <c r="E49" s="303">
        <v>2.830238726790451</v>
      </c>
    </row>
    <row r="50" spans="1:5">
      <c r="A50" s="209" t="s">
        <v>397</v>
      </c>
      <c r="B50" s="304">
        <v>747</v>
      </c>
      <c r="C50" s="214">
        <v>79.257294429708224</v>
      </c>
      <c r="D50" s="214">
        <f t="shared" si="0"/>
        <v>1</v>
      </c>
      <c r="E50" s="303">
        <v>1.981432360742706</v>
      </c>
    </row>
    <row r="51" spans="1:5">
      <c r="A51" s="209" t="s">
        <v>398</v>
      </c>
      <c r="B51" s="304">
        <v>747</v>
      </c>
      <c r="C51" s="214">
        <v>79.257294429708224</v>
      </c>
      <c r="D51" s="214">
        <f t="shared" si="0"/>
        <v>1</v>
      </c>
      <c r="E51" s="303">
        <v>1.981432360742706</v>
      </c>
    </row>
    <row r="52" spans="1:5">
      <c r="A52" s="209" t="s">
        <v>399</v>
      </c>
      <c r="B52" s="304">
        <v>747</v>
      </c>
      <c r="C52" s="214">
        <v>79.257294429708224</v>
      </c>
      <c r="D52" s="214">
        <f t="shared" si="0"/>
        <v>1</v>
      </c>
      <c r="E52" s="303">
        <v>1.981432360742706</v>
      </c>
    </row>
    <row r="53" spans="1:5">
      <c r="A53" s="209" t="s">
        <v>400</v>
      </c>
      <c r="B53" s="304">
        <v>793</v>
      </c>
      <c r="C53" s="214">
        <v>84.137931034482762</v>
      </c>
      <c r="D53" s="214">
        <f t="shared" si="0"/>
        <v>50</v>
      </c>
      <c r="E53" s="303">
        <v>2.103448275862069</v>
      </c>
    </row>
    <row r="54" spans="1:5">
      <c r="A54" s="209" t="s">
        <v>401</v>
      </c>
      <c r="B54" s="304">
        <v>747</v>
      </c>
      <c r="C54" s="214">
        <v>79.257294429708224</v>
      </c>
      <c r="D54" s="214">
        <f t="shared" si="0"/>
        <v>1</v>
      </c>
      <c r="E54" s="303">
        <v>1.981432360742706</v>
      </c>
    </row>
    <row r="55" spans="1:5">
      <c r="A55" s="209" t="s">
        <v>402</v>
      </c>
      <c r="B55" s="304">
        <v>747</v>
      </c>
      <c r="C55" s="214">
        <v>79.257294429708224</v>
      </c>
      <c r="D55" s="214">
        <f t="shared" si="0"/>
        <v>1</v>
      </c>
      <c r="E55" s="303">
        <v>1.981432360742706</v>
      </c>
    </row>
    <row r="56" spans="1:5">
      <c r="A56" s="209" t="s">
        <v>403</v>
      </c>
      <c r="B56" s="304">
        <v>763</v>
      </c>
      <c r="C56" s="214">
        <v>80.954907161803717</v>
      </c>
      <c r="D56" s="214">
        <f t="shared" si="0"/>
        <v>40</v>
      </c>
      <c r="E56" s="303">
        <v>2.0238726790450929</v>
      </c>
    </row>
    <row r="57" spans="1:5">
      <c r="A57" s="209" t="s">
        <v>404</v>
      </c>
      <c r="B57" s="304">
        <v>747</v>
      </c>
      <c r="C57" s="214">
        <v>79.257294429708224</v>
      </c>
      <c r="D57" s="214">
        <f t="shared" si="0"/>
        <v>1</v>
      </c>
      <c r="E57" s="303">
        <v>1.981432360742706</v>
      </c>
    </row>
    <row r="58" spans="1:5">
      <c r="A58" s="209" t="s">
        <v>405</v>
      </c>
      <c r="B58" s="304">
        <v>770</v>
      </c>
      <c r="C58" s="214">
        <v>81.697612732095479</v>
      </c>
      <c r="D58" s="214">
        <f t="shared" si="0"/>
        <v>44</v>
      </c>
      <c r="E58" s="303">
        <v>2.0424403183023871</v>
      </c>
    </row>
    <row r="59" spans="1:5">
      <c r="A59" s="209" t="s">
        <v>406</v>
      </c>
      <c r="B59" s="304">
        <v>747</v>
      </c>
      <c r="C59" s="214">
        <v>79.257294429708224</v>
      </c>
      <c r="D59" s="214">
        <f t="shared" si="0"/>
        <v>1</v>
      </c>
      <c r="E59" s="303">
        <v>1.981432360742706</v>
      </c>
    </row>
    <row r="60" spans="1:5">
      <c r="A60" s="209" t="s">
        <v>407</v>
      </c>
      <c r="B60" s="304">
        <v>747</v>
      </c>
      <c r="C60" s="214">
        <v>79.257294429708224</v>
      </c>
      <c r="D60" s="214">
        <f t="shared" si="0"/>
        <v>1</v>
      </c>
      <c r="E60" s="303">
        <v>1.981432360742706</v>
      </c>
    </row>
    <row r="61" spans="1:5">
      <c r="A61" s="209" t="s">
        <v>408</v>
      </c>
      <c r="B61" s="304">
        <v>828</v>
      </c>
      <c r="C61" s="214">
        <v>87.851458885941639</v>
      </c>
      <c r="D61" s="214">
        <f t="shared" si="0"/>
        <v>57</v>
      </c>
      <c r="E61" s="303">
        <v>2.1962864721485409</v>
      </c>
    </row>
    <row r="62" spans="1:5">
      <c r="A62" s="209" t="s">
        <v>409</v>
      </c>
      <c r="B62" s="304">
        <v>747</v>
      </c>
      <c r="C62" s="214">
        <v>79.257294429708224</v>
      </c>
      <c r="D62" s="214">
        <f t="shared" si="0"/>
        <v>1</v>
      </c>
      <c r="E62" s="303">
        <v>1.981432360742706</v>
      </c>
    </row>
    <row r="63" spans="1:5">
      <c r="A63" s="209" t="s">
        <v>410</v>
      </c>
      <c r="B63" s="304">
        <v>1156</v>
      </c>
      <c r="C63" s="214">
        <v>122.6525198938992</v>
      </c>
      <c r="D63" s="214">
        <f t="shared" si="0"/>
        <v>81</v>
      </c>
      <c r="E63" s="303">
        <v>3.0663129973474801</v>
      </c>
    </row>
    <row r="64" spans="1:5">
      <c r="A64" s="209" t="s">
        <v>411</v>
      </c>
      <c r="B64" s="304">
        <v>747</v>
      </c>
      <c r="C64" s="214">
        <v>79.257294429708224</v>
      </c>
      <c r="D64" s="214">
        <f t="shared" si="0"/>
        <v>1</v>
      </c>
      <c r="E64" s="303">
        <v>1.981432360742706</v>
      </c>
    </row>
    <row r="65" spans="1:5">
      <c r="A65" s="209" t="s">
        <v>412</v>
      </c>
      <c r="B65" s="304">
        <v>747</v>
      </c>
      <c r="C65" s="214">
        <v>79.257294429708224</v>
      </c>
      <c r="D65" s="214">
        <f t="shared" si="0"/>
        <v>1</v>
      </c>
      <c r="E65" s="303">
        <v>1.981432360742706</v>
      </c>
    </row>
    <row r="66" spans="1:5">
      <c r="A66" s="209" t="s">
        <v>413</v>
      </c>
      <c r="B66" s="304">
        <v>771</v>
      </c>
      <c r="C66" s="214">
        <v>81.803713527851457</v>
      </c>
      <c r="D66" s="214">
        <f t="shared" si="0"/>
        <v>45</v>
      </c>
      <c r="E66" s="303">
        <v>2.045092838196287</v>
      </c>
    </row>
    <row r="67" spans="1:5">
      <c r="A67" s="209" t="s">
        <v>414</v>
      </c>
      <c r="B67" s="304">
        <v>747</v>
      </c>
      <c r="C67" s="214">
        <v>79.257294429708224</v>
      </c>
      <c r="D67" s="214">
        <f t="shared" si="0"/>
        <v>1</v>
      </c>
      <c r="E67" s="303">
        <v>1.981432360742706</v>
      </c>
    </row>
    <row r="68" spans="1:5">
      <c r="A68" s="209" t="s">
        <v>415</v>
      </c>
      <c r="B68" s="304">
        <v>747</v>
      </c>
      <c r="C68" s="214">
        <v>79.257294429708224</v>
      </c>
      <c r="D68" s="214">
        <f t="shared" si="0"/>
        <v>1</v>
      </c>
      <c r="E68" s="303">
        <v>1.981432360742706</v>
      </c>
    </row>
    <row r="69" spans="1:5">
      <c r="A69" s="209" t="s">
        <v>416</v>
      </c>
      <c r="B69" s="304">
        <v>1156</v>
      </c>
      <c r="C69" s="214">
        <v>122.6525198938992</v>
      </c>
      <c r="D69" s="214">
        <f t="shared" si="0"/>
        <v>81</v>
      </c>
      <c r="E69" s="303">
        <v>3.0663129973474801</v>
      </c>
    </row>
    <row r="70" spans="1:5">
      <c r="A70" s="209" t="s">
        <v>417</v>
      </c>
      <c r="B70" s="304">
        <v>839</v>
      </c>
      <c r="C70" s="214">
        <v>89.018567639257284</v>
      </c>
      <c r="D70" s="214">
        <f t="shared" si="0"/>
        <v>59</v>
      </c>
      <c r="E70" s="303">
        <v>2.2254641909814321</v>
      </c>
    </row>
    <row r="71" spans="1:5">
      <c r="A71" s="209" t="s">
        <v>418</v>
      </c>
      <c r="B71" s="304">
        <v>747</v>
      </c>
      <c r="C71" s="214">
        <v>79.257294429708224</v>
      </c>
      <c r="D71" s="214">
        <f t="shared" si="0"/>
        <v>1</v>
      </c>
      <c r="E71" s="303">
        <v>1.981432360742706</v>
      </c>
    </row>
    <row r="72" spans="1:5">
      <c r="A72" s="209" t="s">
        <v>419</v>
      </c>
      <c r="B72" s="304">
        <v>826</v>
      </c>
      <c r="C72" s="214">
        <v>87.639257294429711</v>
      </c>
      <c r="D72" s="214">
        <f t="shared" si="0"/>
        <v>56</v>
      </c>
      <c r="E72" s="303">
        <v>2.1909814323607431</v>
      </c>
    </row>
    <row r="73" spans="1:5">
      <c r="A73" s="209" t="s">
        <v>420</v>
      </c>
      <c r="B73" s="304">
        <v>937</v>
      </c>
      <c r="C73" s="214">
        <v>99.41644562334217</v>
      </c>
      <c r="D73" s="214">
        <f t="shared" si="0"/>
        <v>70</v>
      </c>
      <c r="E73" s="303">
        <v>2.4854111405835542</v>
      </c>
    </row>
    <row r="74" spans="1:5">
      <c r="A74" s="209" t="s">
        <v>421</v>
      </c>
      <c r="B74" s="304">
        <v>1067</v>
      </c>
      <c r="C74" s="214">
        <v>113.209549071618</v>
      </c>
      <c r="D74" s="214">
        <f t="shared" si="0"/>
        <v>77</v>
      </c>
      <c r="E74" s="303">
        <v>2.830238726790451</v>
      </c>
    </row>
    <row r="75" spans="1:5">
      <c r="A75" s="209" t="s">
        <v>422</v>
      </c>
      <c r="B75" s="304">
        <v>872</v>
      </c>
      <c r="C75" s="214">
        <v>92.519893899204234</v>
      </c>
      <c r="D75" s="214">
        <f t="shared" si="0"/>
        <v>62</v>
      </c>
      <c r="E75" s="303">
        <v>2.3129973474801062</v>
      </c>
    </row>
    <row r="76" spans="1:5">
      <c r="A76" s="209" t="s">
        <v>423</v>
      </c>
      <c r="B76" s="304">
        <v>1102</v>
      </c>
      <c r="C76" s="214">
        <v>116.92307692307691</v>
      </c>
      <c r="D76" s="214">
        <f t="shared" si="0"/>
        <v>80</v>
      </c>
      <c r="E76" s="303">
        <v>2.9230769230769229</v>
      </c>
    </row>
    <row r="77" spans="1:5">
      <c r="A77" s="209" t="s">
        <v>424</v>
      </c>
      <c r="B77" s="304">
        <v>747</v>
      </c>
      <c r="C77" s="214">
        <v>79.257294429708224</v>
      </c>
      <c r="D77" s="214">
        <f t="shared" si="0"/>
        <v>1</v>
      </c>
      <c r="E77" s="303">
        <v>1.981432360742706</v>
      </c>
    </row>
    <row r="78" spans="1:5">
      <c r="A78" s="209" t="s">
        <v>425</v>
      </c>
      <c r="B78" s="304">
        <v>747</v>
      </c>
      <c r="C78" s="214">
        <v>79.257294429708224</v>
      </c>
      <c r="D78" s="214">
        <f t="shared" si="0"/>
        <v>1</v>
      </c>
      <c r="E78" s="303">
        <v>1.981432360742706</v>
      </c>
    </row>
    <row r="79" spans="1:5">
      <c r="A79" s="209" t="s">
        <v>426</v>
      </c>
      <c r="B79" s="304">
        <v>985</v>
      </c>
      <c r="C79" s="214">
        <v>104.50928381962861</v>
      </c>
      <c r="D79" s="214">
        <f t="shared" si="0"/>
        <v>73</v>
      </c>
      <c r="E79" s="303">
        <v>2.6127320954907161</v>
      </c>
    </row>
    <row r="80" spans="1:5">
      <c r="A80" s="209" t="s">
        <v>427</v>
      </c>
      <c r="B80" s="304">
        <v>765</v>
      </c>
      <c r="C80" s="214">
        <v>81.167108753315645</v>
      </c>
      <c r="D80" s="214">
        <f t="shared" si="0"/>
        <v>42</v>
      </c>
      <c r="E80" s="303">
        <v>2.0291777188328912</v>
      </c>
    </row>
    <row r="81" spans="1:5">
      <c r="A81" s="209" t="s">
        <v>428</v>
      </c>
      <c r="B81" s="304">
        <v>801</v>
      </c>
      <c r="C81" s="214">
        <v>84.986737400530515</v>
      </c>
      <c r="D81" s="214">
        <f t="shared" si="0"/>
        <v>53</v>
      </c>
      <c r="E81" s="303">
        <v>2.124668435013263</v>
      </c>
    </row>
    <row r="82" spans="1:5">
      <c r="A82" s="209" t="s">
        <v>429</v>
      </c>
      <c r="B82" s="304">
        <v>747</v>
      </c>
      <c r="C82" s="214">
        <v>79.257294429708224</v>
      </c>
      <c r="D82" s="214">
        <f t="shared" ref="D82:D111" si="1">RANK(C82,$C$17:$C$111,1)</f>
        <v>1</v>
      </c>
      <c r="E82" s="303">
        <v>1.981432360742706</v>
      </c>
    </row>
    <row r="83" spans="1:5">
      <c r="A83" s="209" t="s">
        <v>430</v>
      </c>
      <c r="B83" s="304">
        <v>747</v>
      </c>
      <c r="C83" s="214">
        <v>79.257294429708224</v>
      </c>
      <c r="D83" s="214">
        <f t="shared" si="1"/>
        <v>1</v>
      </c>
      <c r="E83" s="303">
        <v>1.981432360742706</v>
      </c>
    </row>
    <row r="84" spans="1:5">
      <c r="A84" s="209" t="s">
        <v>431</v>
      </c>
      <c r="B84" s="304">
        <v>759</v>
      </c>
      <c r="C84" s="214">
        <v>80.530503978779834</v>
      </c>
      <c r="D84" s="214">
        <f t="shared" si="1"/>
        <v>37</v>
      </c>
      <c r="E84" s="303">
        <v>2.0132625994694959</v>
      </c>
    </row>
    <row r="85" spans="1:5">
      <c r="A85" s="209" t="s">
        <v>432</v>
      </c>
      <c r="B85" s="304">
        <v>779</v>
      </c>
      <c r="C85" s="214">
        <v>82.652519893899211</v>
      </c>
      <c r="D85" s="214">
        <f t="shared" si="1"/>
        <v>47</v>
      </c>
      <c r="E85" s="303">
        <v>2.0663129973474801</v>
      </c>
    </row>
    <row r="86" spans="1:5">
      <c r="A86" s="209" t="s">
        <v>433</v>
      </c>
      <c r="B86" s="304">
        <v>931</v>
      </c>
      <c r="C86" s="214">
        <v>98.779840848806373</v>
      </c>
      <c r="D86" s="214">
        <f t="shared" si="1"/>
        <v>67</v>
      </c>
      <c r="E86" s="303">
        <v>2.4694960212201589</v>
      </c>
    </row>
    <row r="87" spans="1:5">
      <c r="A87" s="209" t="s">
        <v>434</v>
      </c>
      <c r="B87" s="304">
        <v>844</v>
      </c>
      <c r="C87" s="214">
        <v>89.549071618037146</v>
      </c>
      <c r="D87" s="214">
        <f t="shared" si="1"/>
        <v>60</v>
      </c>
      <c r="E87" s="303">
        <v>2.238726790450928</v>
      </c>
    </row>
    <row r="88" spans="1:5">
      <c r="A88" s="209" t="s">
        <v>435</v>
      </c>
      <c r="B88" s="304">
        <v>747</v>
      </c>
      <c r="C88" s="214">
        <v>79.257294429708224</v>
      </c>
      <c r="D88" s="214">
        <f t="shared" si="1"/>
        <v>1</v>
      </c>
      <c r="E88" s="303">
        <v>1.981432360742706</v>
      </c>
    </row>
    <row r="89" spans="1:5">
      <c r="A89" s="209" t="s">
        <v>436</v>
      </c>
      <c r="B89" s="304">
        <v>933</v>
      </c>
      <c r="C89" s="214">
        <v>98.992042440318315</v>
      </c>
      <c r="D89" s="214">
        <f t="shared" si="1"/>
        <v>69</v>
      </c>
      <c r="E89" s="303">
        <v>2.474801061007958</v>
      </c>
    </row>
    <row r="90" spans="1:5">
      <c r="A90" s="209" t="s">
        <v>437</v>
      </c>
      <c r="B90" s="304">
        <v>1406</v>
      </c>
      <c r="C90" s="214">
        <v>149.1777188328912</v>
      </c>
      <c r="D90" s="214">
        <f t="shared" si="1"/>
        <v>86</v>
      </c>
      <c r="E90" s="303">
        <v>3.7294429708222809</v>
      </c>
    </row>
    <row r="91" spans="1:5">
      <c r="A91" s="209" t="s">
        <v>438</v>
      </c>
      <c r="B91" s="304">
        <v>1406</v>
      </c>
      <c r="C91" s="214">
        <v>149.1777188328912</v>
      </c>
      <c r="D91" s="214">
        <f t="shared" si="1"/>
        <v>86</v>
      </c>
      <c r="E91" s="303">
        <v>3.7294429708222809</v>
      </c>
    </row>
    <row r="92" spans="1:5">
      <c r="A92" s="209" t="s">
        <v>439</v>
      </c>
      <c r="B92" s="304">
        <v>747</v>
      </c>
      <c r="C92" s="214">
        <v>79.257294429708224</v>
      </c>
      <c r="D92" s="214">
        <f t="shared" si="1"/>
        <v>1</v>
      </c>
      <c r="E92" s="303">
        <v>1.981432360742706</v>
      </c>
    </row>
    <row r="93" spans="1:5">
      <c r="A93" s="209" t="s">
        <v>440</v>
      </c>
      <c r="B93" s="304">
        <v>1067</v>
      </c>
      <c r="C93" s="214">
        <v>113.209549071618</v>
      </c>
      <c r="D93" s="214">
        <f t="shared" si="1"/>
        <v>77</v>
      </c>
      <c r="E93" s="303">
        <v>2.830238726790451</v>
      </c>
    </row>
    <row r="94" spans="1:5">
      <c r="A94" s="209" t="s">
        <v>441</v>
      </c>
      <c r="B94" s="304">
        <v>945</v>
      </c>
      <c r="C94" s="214">
        <v>100.2652519893899</v>
      </c>
      <c r="D94" s="214">
        <f t="shared" si="1"/>
        <v>72</v>
      </c>
      <c r="E94" s="303">
        <v>2.5066312997347482</v>
      </c>
    </row>
    <row r="95" spans="1:5">
      <c r="A95" s="209" t="s">
        <v>442</v>
      </c>
      <c r="B95" s="304">
        <v>1032</v>
      </c>
      <c r="C95" s="214">
        <v>109.49602122015919</v>
      </c>
      <c r="D95" s="214">
        <f t="shared" si="1"/>
        <v>74</v>
      </c>
      <c r="E95" s="303">
        <v>2.737400530503979</v>
      </c>
    </row>
    <row r="96" spans="1:5">
      <c r="A96" s="209" t="s">
        <v>443</v>
      </c>
      <c r="B96" s="304">
        <v>808</v>
      </c>
      <c r="C96" s="214">
        <v>85.729442970822276</v>
      </c>
      <c r="D96" s="214">
        <f t="shared" si="1"/>
        <v>54</v>
      </c>
      <c r="E96" s="303">
        <v>2.1432360742705572</v>
      </c>
    </row>
    <row r="97" spans="1:5">
      <c r="A97" s="209" t="s">
        <v>444</v>
      </c>
      <c r="B97" s="304">
        <v>768</v>
      </c>
      <c r="C97" s="214">
        <v>81.485411140583551</v>
      </c>
      <c r="D97" s="214">
        <f t="shared" si="1"/>
        <v>43</v>
      </c>
      <c r="E97" s="303">
        <v>2.0371352785145889</v>
      </c>
    </row>
    <row r="98" spans="1:5">
      <c r="A98" s="209" t="s">
        <v>445</v>
      </c>
      <c r="B98" s="304">
        <v>793</v>
      </c>
      <c r="C98" s="214">
        <v>84.137931034482762</v>
      </c>
      <c r="D98" s="214">
        <f t="shared" si="1"/>
        <v>50</v>
      </c>
      <c r="E98" s="303">
        <v>2.103448275862069</v>
      </c>
    </row>
    <row r="99" spans="1:5">
      <c r="A99" s="209" t="s">
        <v>446</v>
      </c>
      <c r="B99" s="304">
        <v>1406</v>
      </c>
      <c r="C99" s="214">
        <v>149.1777188328912</v>
      </c>
      <c r="D99" s="214">
        <f t="shared" si="1"/>
        <v>86</v>
      </c>
      <c r="E99" s="303">
        <v>3.7294429708222809</v>
      </c>
    </row>
    <row r="100" spans="1:5">
      <c r="A100" s="209" t="s">
        <v>447</v>
      </c>
      <c r="B100" s="304">
        <v>1032</v>
      </c>
      <c r="C100" s="214">
        <v>109.49602122015919</v>
      </c>
      <c r="D100" s="214">
        <f t="shared" si="1"/>
        <v>74</v>
      </c>
      <c r="E100" s="303">
        <v>2.737400530503979</v>
      </c>
    </row>
    <row r="101" spans="1:5">
      <c r="A101" s="209" t="s">
        <v>448</v>
      </c>
      <c r="B101" s="304">
        <v>1406</v>
      </c>
      <c r="C101" s="214">
        <v>149.1777188328912</v>
      </c>
      <c r="D101" s="214">
        <f t="shared" si="1"/>
        <v>86</v>
      </c>
      <c r="E101" s="303">
        <v>3.7294429708222809</v>
      </c>
    </row>
    <row r="102" spans="1:5">
      <c r="A102" s="209" t="s">
        <v>449</v>
      </c>
      <c r="B102" s="304">
        <v>875</v>
      </c>
      <c r="C102" s="214">
        <v>92.838196286472154</v>
      </c>
      <c r="D102" s="214">
        <f t="shared" si="1"/>
        <v>63</v>
      </c>
      <c r="E102" s="303">
        <v>2.3209549071618039</v>
      </c>
    </row>
    <row r="103" spans="1:5">
      <c r="A103" s="209" t="s">
        <v>450</v>
      </c>
      <c r="B103" s="304">
        <v>1156</v>
      </c>
      <c r="C103" s="214">
        <v>122.6525198938992</v>
      </c>
      <c r="D103" s="214">
        <f t="shared" si="1"/>
        <v>81</v>
      </c>
      <c r="E103" s="303">
        <v>3.0663129973474801</v>
      </c>
    </row>
    <row r="104" spans="1:5">
      <c r="A104" s="209" t="s">
        <v>451</v>
      </c>
      <c r="B104" s="304">
        <v>747</v>
      </c>
      <c r="C104" s="214">
        <v>79.257294429708224</v>
      </c>
      <c r="D104" s="214">
        <f t="shared" si="1"/>
        <v>1</v>
      </c>
      <c r="E104" s="303">
        <v>1.981432360742706</v>
      </c>
    </row>
    <row r="105" spans="1:5">
      <c r="A105" s="209" t="s">
        <v>452</v>
      </c>
      <c r="B105" s="304">
        <v>780</v>
      </c>
      <c r="C105" s="214">
        <v>82.758620689655174</v>
      </c>
      <c r="D105" s="214">
        <f t="shared" si="1"/>
        <v>48</v>
      </c>
      <c r="E105" s="303">
        <v>2.068965517241379</v>
      </c>
    </row>
    <row r="106" spans="1:5">
      <c r="A106" s="209" t="s">
        <v>453</v>
      </c>
      <c r="B106" s="304">
        <v>875</v>
      </c>
      <c r="C106" s="214">
        <v>92.838196286472154</v>
      </c>
      <c r="D106" s="214">
        <f t="shared" si="1"/>
        <v>63</v>
      </c>
      <c r="E106" s="303">
        <v>2.3209549071618039</v>
      </c>
    </row>
    <row r="107" spans="1:5">
      <c r="A107" s="209" t="s">
        <v>454</v>
      </c>
      <c r="B107" s="304">
        <v>747</v>
      </c>
      <c r="C107" s="214">
        <v>79.257294429708224</v>
      </c>
      <c r="D107" s="214">
        <f t="shared" si="1"/>
        <v>1</v>
      </c>
      <c r="E107" s="303">
        <v>1.981432360742706</v>
      </c>
    </row>
    <row r="108" spans="1:5">
      <c r="A108" s="209" t="s">
        <v>455</v>
      </c>
      <c r="B108" s="304">
        <v>747</v>
      </c>
      <c r="C108" s="214">
        <v>79.257294429708224</v>
      </c>
      <c r="D108" s="214">
        <f t="shared" si="1"/>
        <v>1</v>
      </c>
      <c r="E108" s="303">
        <v>1.981432360742706</v>
      </c>
    </row>
    <row r="109" spans="1:5">
      <c r="A109" s="209" t="s">
        <v>456</v>
      </c>
      <c r="B109" s="304">
        <v>825</v>
      </c>
      <c r="C109" s="214">
        <v>87.533156498673748</v>
      </c>
      <c r="D109" s="214">
        <f t="shared" si="1"/>
        <v>55</v>
      </c>
      <c r="E109" s="303">
        <v>2.1883289124668441</v>
      </c>
    </row>
    <row r="110" spans="1:5">
      <c r="A110" s="209" t="s">
        <v>457</v>
      </c>
      <c r="B110" s="304">
        <v>1406</v>
      </c>
      <c r="C110" s="214">
        <v>149.1777188328912</v>
      </c>
      <c r="D110" s="214">
        <f t="shared" si="1"/>
        <v>86</v>
      </c>
      <c r="E110" s="303">
        <v>3.7294429708222809</v>
      </c>
    </row>
    <row r="111" spans="1:5">
      <c r="A111" s="209" t="s">
        <v>458</v>
      </c>
      <c r="B111" s="304">
        <v>1406</v>
      </c>
      <c r="C111" s="214">
        <v>149.1777188328912</v>
      </c>
      <c r="D111" s="214">
        <f t="shared" si="1"/>
        <v>86</v>
      </c>
      <c r="E111" s="303">
        <v>3.7294429708222809</v>
      </c>
    </row>
    <row r="113" spans="1:5">
      <c r="A113" s="209" t="s">
        <v>3</v>
      </c>
      <c r="B113" s="305">
        <f>AVERAGE(B17:B111)</f>
        <v>894.45263157894738</v>
      </c>
      <c r="C113" s="184">
        <f t="shared" ref="C113:E113" si="2">AVERAGE(C17:C111)</f>
        <v>94.90213597654612</v>
      </c>
      <c r="D113" s="184"/>
      <c r="E113" s="99">
        <f t="shared" si="2"/>
        <v>2.3725533994136514</v>
      </c>
    </row>
  </sheetData>
  <mergeCells count="9">
    <mergeCell ref="B10:E10"/>
    <mergeCell ref="A11:A13"/>
    <mergeCell ref="B11:E13"/>
    <mergeCell ref="B1:E1"/>
    <mergeCell ref="B2:E2"/>
    <mergeCell ref="A3:A7"/>
    <mergeCell ref="B3:E7"/>
    <mergeCell ref="B8:E8"/>
    <mergeCell ref="B9:E9"/>
  </mergeCells>
  <hyperlinks>
    <hyperlink ref="B9:E9" r:id="rId1" display="National Low-Income Housing Coalition" xr:uid="{67F1F2BE-E8A6-4783-9AD0-3142DC6EB63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A8B2-9029-4577-AD85-48F9F2EC05FA}">
  <sheetPr>
    <tabColor theme="6"/>
  </sheetPr>
  <dimension ref="A1:Q114"/>
  <sheetViews>
    <sheetView topLeftCell="A9" workbookViewId="0">
      <selection activeCell="M12" sqref="M12"/>
    </sheetView>
  </sheetViews>
  <sheetFormatPr defaultRowHeight="12.75"/>
  <cols>
    <col min="1" max="1" width="24.5703125" bestFit="1" customWidth="1"/>
    <col min="16" max="16" width="13.42578125" customWidth="1"/>
    <col min="17" max="17" width="14" customWidth="1"/>
  </cols>
  <sheetData>
    <row r="1" spans="1:4">
      <c r="A1" s="122" t="s">
        <v>189</v>
      </c>
      <c r="B1" s="541" t="s">
        <v>193</v>
      </c>
      <c r="C1" s="542"/>
      <c r="D1" s="543"/>
    </row>
    <row r="2" spans="1:4">
      <c r="A2" s="122" t="s">
        <v>194</v>
      </c>
      <c r="B2" s="544" t="s">
        <v>46</v>
      </c>
      <c r="C2" s="545"/>
      <c r="D2" s="546"/>
    </row>
    <row r="3" spans="1:4" ht="12.75" customHeight="1">
      <c r="A3" s="523" t="s">
        <v>196</v>
      </c>
      <c r="B3" s="514" t="s">
        <v>47</v>
      </c>
      <c r="C3" s="515"/>
      <c r="D3" s="516"/>
    </row>
    <row r="4" spans="1:4">
      <c r="A4" s="524"/>
      <c r="B4" s="517"/>
      <c r="C4" s="518"/>
      <c r="D4" s="519"/>
    </row>
    <row r="5" spans="1:4">
      <c r="A5" s="524"/>
      <c r="B5" s="517"/>
      <c r="C5" s="518"/>
      <c r="D5" s="519"/>
    </row>
    <row r="6" spans="1:4">
      <c r="A6" s="524"/>
      <c r="B6" s="517"/>
      <c r="C6" s="518"/>
      <c r="D6" s="519"/>
    </row>
    <row r="7" spans="1:4">
      <c r="A7" s="525"/>
      <c r="B7" s="520"/>
      <c r="C7" s="521"/>
      <c r="D7" s="522"/>
    </row>
    <row r="8" spans="1:4">
      <c r="A8" s="123" t="s">
        <v>198</v>
      </c>
      <c r="B8" s="535" t="s">
        <v>199</v>
      </c>
      <c r="C8" s="536"/>
      <c r="D8" s="537"/>
    </row>
    <row r="9" spans="1:4" ht="36" customHeight="1">
      <c r="A9" s="124" t="s">
        <v>200</v>
      </c>
      <c r="B9" s="548" t="s">
        <v>41</v>
      </c>
      <c r="C9" s="549"/>
      <c r="D9" s="550"/>
    </row>
    <row r="10" spans="1:4">
      <c r="A10" s="144" t="s">
        <v>314</v>
      </c>
      <c r="B10" s="514">
        <v>22022</v>
      </c>
      <c r="C10" s="515"/>
      <c r="D10" s="516"/>
    </row>
    <row r="11" spans="1:4">
      <c r="A11" s="511" t="s">
        <v>202</v>
      </c>
      <c r="B11" s="514" t="s">
        <v>321</v>
      </c>
      <c r="C11" s="515"/>
      <c r="D11" s="516"/>
    </row>
    <row r="12" spans="1:4">
      <c r="A12" s="512"/>
      <c r="B12" s="517"/>
      <c r="C12" s="518"/>
      <c r="D12" s="519"/>
    </row>
    <row r="13" spans="1:4">
      <c r="A13" s="513"/>
      <c r="B13" s="520"/>
      <c r="C13" s="521"/>
      <c r="D13" s="522"/>
    </row>
    <row r="17" spans="1:17" ht="29.25" customHeight="1">
      <c r="B17" s="104">
        <v>2010</v>
      </c>
      <c r="C17" s="104">
        <v>2011</v>
      </c>
      <c r="D17" s="104">
        <v>2012</v>
      </c>
      <c r="E17" s="104">
        <v>2013</v>
      </c>
      <c r="F17" s="104">
        <v>2014</v>
      </c>
      <c r="G17" s="104">
        <v>2015</v>
      </c>
      <c r="H17" s="104">
        <v>2016</v>
      </c>
      <c r="I17" s="104">
        <v>2017</v>
      </c>
      <c r="J17" s="104">
        <v>2018</v>
      </c>
      <c r="K17" s="104">
        <v>2019</v>
      </c>
      <c r="L17" s="104">
        <v>2020</v>
      </c>
      <c r="M17" s="104">
        <v>2021</v>
      </c>
      <c r="N17" s="104">
        <v>2022</v>
      </c>
      <c r="O17" s="504" t="s">
        <v>1603</v>
      </c>
      <c r="P17" s="432" t="s">
        <v>322</v>
      </c>
      <c r="Q17" s="432" t="s">
        <v>1578</v>
      </c>
    </row>
    <row r="18" spans="1:17">
      <c r="A18" t="s">
        <v>216</v>
      </c>
      <c r="B18">
        <v>48445</v>
      </c>
      <c r="C18">
        <v>49902</v>
      </c>
      <c r="D18">
        <v>48603</v>
      </c>
      <c r="E18">
        <v>48888</v>
      </c>
      <c r="F18">
        <v>49120</v>
      </c>
      <c r="G18">
        <v>48466</v>
      </c>
      <c r="H18">
        <v>49406</v>
      </c>
      <c r="I18">
        <v>50026</v>
      </c>
      <c r="J18">
        <v>50204</v>
      </c>
      <c r="K18">
        <v>50639</v>
      </c>
      <c r="L18">
        <v>50769</v>
      </c>
      <c r="M18">
        <v>53456</v>
      </c>
      <c r="N18">
        <v>57841</v>
      </c>
      <c r="O18" s="49">
        <f>N18-B18</f>
        <v>9396</v>
      </c>
      <c r="P18" s="229">
        <v>0.19395190422128186</v>
      </c>
      <c r="Q18">
        <f>RANK(P18,$P$18:$P$112)</f>
        <v>39</v>
      </c>
    </row>
    <row r="19" spans="1:17">
      <c r="A19" t="s">
        <v>217</v>
      </c>
      <c r="B19">
        <v>22793</v>
      </c>
      <c r="C19">
        <v>22673</v>
      </c>
      <c r="D19">
        <v>22719</v>
      </c>
      <c r="E19">
        <v>23698</v>
      </c>
      <c r="F19">
        <v>24289</v>
      </c>
      <c r="G19">
        <v>24321</v>
      </c>
      <c r="H19">
        <v>24822</v>
      </c>
      <c r="I19">
        <v>23847</v>
      </c>
      <c r="J19">
        <v>24001</v>
      </c>
      <c r="K19">
        <v>23907</v>
      </c>
      <c r="L19">
        <v>23890</v>
      </c>
      <c r="M19">
        <v>25217</v>
      </c>
      <c r="N19">
        <v>26460</v>
      </c>
      <c r="O19" s="49">
        <f t="shared" ref="O19:O82" si="0">N19-B19</f>
        <v>3667</v>
      </c>
      <c r="P19" s="229">
        <v>0.16088272715307331</v>
      </c>
      <c r="Q19">
        <f t="shared" ref="Q19:Q82" si="1">RANK(P19,$P$18:$P$112)</f>
        <v>49</v>
      </c>
    </row>
    <row r="20" spans="1:17">
      <c r="A20" t="s">
        <v>218</v>
      </c>
      <c r="B20">
        <v>6440</v>
      </c>
      <c r="C20">
        <v>6392</v>
      </c>
      <c r="D20">
        <v>6344</v>
      </c>
      <c r="E20">
        <v>6381</v>
      </c>
      <c r="F20">
        <v>6444</v>
      </c>
      <c r="G20">
        <v>6512</v>
      </c>
      <c r="H20">
        <v>6390</v>
      </c>
      <c r="I20">
        <v>6436</v>
      </c>
      <c r="J20">
        <v>6653</v>
      </c>
      <c r="K20">
        <v>6621</v>
      </c>
      <c r="L20">
        <v>6633</v>
      </c>
      <c r="M20">
        <v>6729</v>
      </c>
      <c r="N20">
        <v>7015</v>
      </c>
      <c r="O20" s="49">
        <f t="shared" si="0"/>
        <v>575</v>
      </c>
      <c r="P20" s="229">
        <v>8.9285714285714288E-2</v>
      </c>
      <c r="Q20">
        <f t="shared" si="1"/>
        <v>75</v>
      </c>
    </row>
    <row r="21" spans="1:17">
      <c r="A21" t="s">
        <v>219</v>
      </c>
      <c r="B21">
        <v>3534</v>
      </c>
      <c r="C21">
        <v>3516</v>
      </c>
      <c r="D21">
        <v>3484</v>
      </c>
      <c r="E21">
        <v>3417</v>
      </c>
      <c r="F21">
        <v>3460</v>
      </c>
      <c r="G21">
        <v>3454</v>
      </c>
      <c r="H21">
        <v>3551</v>
      </c>
      <c r="I21">
        <v>3634</v>
      </c>
      <c r="J21">
        <v>3705</v>
      </c>
      <c r="K21">
        <v>3580</v>
      </c>
      <c r="L21">
        <v>3681</v>
      </c>
      <c r="M21">
        <v>3872</v>
      </c>
      <c r="N21">
        <v>4027</v>
      </c>
      <c r="O21" s="49">
        <f t="shared" si="0"/>
        <v>493</v>
      </c>
      <c r="P21" s="229">
        <v>0.13950198075834749</v>
      </c>
      <c r="Q21">
        <f t="shared" si="1"/>
        <v>55</v>
      </c>
    </row>
    <row r="22" spans="1:17">
      <c r="A22" t="s">
        <v>220</v>
      </c>
      <c r="B22">
        <v>57379</v>
      </c>
      <c r="C22">
        <v>58624</v>
      </c>
      <c r="D22">
        <v>59451</v>
      </c>
      <c r="E22">
        <v>60554</v>
      </c>
      <c r="F22">
        <v>62593</v>
      </c>
      <c r="G22">
        <v>64287</v>
      </c>
      <c r="H22">
        <v>65674</v>
      </c>
      <c r="I22">
        <v>67024</v>
      </c>
      <c r="J22">
        <v>69542</v>
      </c>
      <c r="K22">
        <v>71089</v>
      </c>
      <c r="L22">
        <v>69901</v>
      </c>
      <c r="M22">
        <v>73276</v>
      </c>
      <c r="N22">
        <v>76609</v>
      </c>
      <c r="O22" s="49">
        <f t="shared" si="0"/>
        <v>19230</v>
      </c>
      <c r="P22" s="229">
        <v>0.33514003381027901</v>
      </c>
      <c r="Q22">
        <f t="shared" si="1"/>
        <v>14</v>
      </c>
    </row>
    <row r="23" spans="1:17">
      <c r="A23" t="s">
        <v>221</v>
      </c>
      <c r="B23">
        <v>48833</v>
      </c>
      <c r="C23">
        <v>50503</v>
      </c>
      <c r="D23">
        <v>52551</v>
      </c>
      <c r="E23">
        <v>56111</v>
      </c>
      <c r="F23">
        <v>57958</v>
      </c>
      <c r="G23">
        <v>57700</v>
      </c>
      <c r="H23">
        <v>58454</v>
      </c>
      <c r="I23">
        <v>58031</v>
      </c>
      <c r="J23">
        <v>58249</v>
      </c>
      <c r="K23">
        <v>60090</v>
      </c>
      <c r="L23">
        <v>60818</v>
      </c>
      <c r="M23">
        <v>60579</v>
      </c>
      <c r="N23">
        <v>62046</v>
      </c>
      <c r="O23" s="49">
        <f t="shared" si="0"/>
        <v>13213</v>
      </c>
      <c r="P23" s="229">
        <v>0.27057522576945919</v>
      </c>
      <c r="Q23">
        <f t="shared" si="1"/>
        <v>23</v>
      </c>
    </row>
    <row r="24" spans="1:17">
      <c r="A24" t="s">
        <v>223</v>
      </c>
      <c r="B24">
        <v>13119</v>
      </c>
      <c r="C24">
        <v>13139</v>
      </c>
      <c r="D24">
        <v>13593</v>
      </c>
      <c r="E24">
        <v>13551</v>
      </c>
      <c r="F24">
        <v>13741</v>
      </c>
      <c r="G24">
        <v>13398</v>
      </c>
      <c r="H24">
        <v>13593</v>
      </c>
      <c r="I24">
        <v>13824</v>
      </c>
      <c r="J24">
        <v>14044</v>
      </c>
      <c r="K24">
        <v>13699</v>
      </c>
      <c r="L24">
        <v>13769</v>
      </c>
      <c r="M24">
        <v>14189</v>
      </c>
      <c r="N24">
        <v>14391</v>
      </c>
      <c r="O24" s="49">
        <f t="shared" si="0"/>
        <v>1272</v>
      </c>
      <c r="P24" s="229">
        <v>9.6958609650125774E-2</v>
      </c>
      <c r="Q24">
        <f t="shared" si="1"/>
        <v>74</v>
      </c>
    </row>
    <row r="25" spans="1:17">
      <c r="A25" t="s">
        <v>224</v>
      </c>
      <c r="B25">
        <v>4510</v>
      </c>
      <c r="C25">
        <v>4516</v>
      </c>
      <c r="D25">
        <v>4450</v>
      </c>
      <c r="E25">
        <v>4473</v>
      </c>
      <c r="F25">
        <v>4405</v>
      </c>
      <c r="G25">
        <v>4377</v>
      </c>
      <c r="H25">
        <v>4602</v>
      </c>
      <c r="I25">
        <v>4772</v>
      </c>
      <c r="J25">
        <v>4867</v>
      </c>
      <c r="K25">
        <v>4821</v>
      </c>
      <c r="L25">
        <v>5053</v>
      </c>
      <c r="M25">
        <v>5190</v>
      </c>
      <c r="N25">
        <v>5312</v>
      </c>
      <c r="O25" s="49">
        <f t="shared" si="0"/>
        <v>802</v>
      </c>
      <c r="P25" s="229">
        <v>0.1778270509977827</v>
      </c>
      <c r="Q25">
        <f t="shared" si="1"/>
        <v>43</v>
      </c>
    </row>
    <row r="26" spans="1:17">
      <c r="A26" t="s">
        <v>225</v>
      </c>
      <c r="B26">
        <v>11790</v>
      </c>
      <c r="C26">
        <v>11876</v>
      </c>
      <c r="D26">
        <v>11929</v>
      </c>
      <c r="E26">
        <v>11960</v>
      </c>
      <c r="F26">
        <v>11882</v>
      </c>
      <c r="G26">
        <v>11795</v>
      </c>
      <c r="H26">
        <v>11406</v>
      </c>
      <c r="I26">
        <v>11447</v>
      </c>
      <c r="J26">
        <v>11406</v>
      </c>
      <c r="K26">
        <v>11077</v>
      </c>
      <c r="L26">
        <v>10858</v>
      </c>
      <c r="M26">
        <v>10887</v>
      </c>
      <c r="N26">
        <v>11277</v>
      </c>
      <c r="O26" s="49">
        <f t="shared" si="0"/>
        <v>-513</v>
      </c>
      <c r="P26" s="229">
        <v>-4.351145038167939E-2</v>
      </c>
      <c r="Q26">
        <f t="shared" si="1"/>
        <v>93</v>
      </c>
    </row>
    <row r="27" spans="1:17">
      <c r="A27" t="s">
        <v>226</v>
      </c>
      <c r="B27">
        <v>16218</v>
      </c>
      <c r="C27">
        <v>16218</v>
      </c>
      <c r="D27">
        <v>16239</v>
      </c>
      <c r="E27">
        <v>16303</v>
      </c>
      <c r="F27">
        <v>16453</v>
      </c>
      <c r="G27">
        <v>16554</v>
      </c>
      <c r="H27">
        <v>17317</v>
      </c>
      <c r="I27">
        <v>17664</v>
      </c>
      <c r="J27">
        <v>18032</v>
      </c>
      <c r="K27">
        <v>18046</v>
      </c>
      <c r="L27">
        <v>18340</v>
      </c>
      <c r="M27">
        <v>19011</v>
      </c>
      <c r="N27">
        <v>19392</v>
      </c>
      <c r="O27" s="49">
        <f t="shared" si="0"/>
        <v>3174</v>
      </c>
      <c r="P27" s="229">
        <v>0.19570847206807251</v>
      </c>
      <c r="Q27">
        <f t="shared" si="1"/>
        <v>38</v>
      </c>
    </row>
    <row r="28" spans="1:17">
      <c r="A28" t="s">
        <v>227</v>
      </c>
      <c r="B28">
        <v>14015</v>
      </c>
      <c r="C28">
        <v>13764</v>
      </c>
      <c r="D28">
        <v>13593</v>
      </c>
      <c r="E28">
        <v>13678</v>
      </c>
      <c r="F28">
        <v>14104</v>
      </c>
      <c r="G28">
        <v>14515</v>
      </c>
      <c r="H28">
        <v>14671</v>
      </c>
      <c r="I28">
        <v>15234</v>
      </c>
      <c r="J28">
        <v>15574</v>
      </c>
      <c r="K28">
        <v>15635</v>
      </c>
      <c r="L28">
        <v>15968</v>
      </c>
      <c r="M28">
        <v>16675</v>
      </c>
      <c r="N28">
        <v>17368</v>
      </c>
      <c r="O28" s="49">
        <f t="shared" si="0"/>
        <v>3353</v>
      </c>
      <c r="P28" s="229">
        <v>0.23924366749910811</v>
      </c>
      <c r="Q28">
        <f t="shared" si="1"/>
        <v>27</v>
      </c>
    </row>
    <row r="29" spans="1:17">
      <c r="A29" t="s">
        <v>228</v>
      </c>
      <c r="B29">
        <v>5446</v>
      </c>
      <c r="C29">
        <v>5612</v>
      </c>
      <c r="D29">
        <v>5711</v>
      </c>
      <c r="E29">
        <v>5782</v>
      </c>
      <c r="F29">
        <v>5814</v>
      </c>
      <c r="G29">
        <v>5892</v>
      </c>
      <c r="H29">
        <v>6279</v>
      </c>
      <c r="I29">
        <v>6307</v>
      </c>
      <c r="J29">
        <v>6314</v>
      </c>
      <c r="K29">
        <v>6311</v>
      </c>
      <c r="L29">
        <v>6122</v>
      </c>
      <c r="M29">
        <v>6522</v>
      </c>
      <c r="N29">
        <v>6744</v>
      </c>
      <c r="O29" s="49">
        <f t="shared" si="0"/>
        <v>1298</v>
      </c>
      <c r="P29" s="229">
        <v>0.23834006610356226</v>
      </c>
      <c r="Q29">
        <f t="shared" si="1"/>
        <v>28</v>
      </c>
    </row>
    <row r="30" spans="1:17">
      <c r="A30" t="s">
        <v>229</v>
      </c>
      <c r="B30">
        <v>13018</v>
      </c>
      <c r="C30">
        <v>13076</v>
      </c>
      <c r="D30">
        <v>13110</v>
      </c>
      <c r="E30">
        <v>12957</v>
      </c>
      <c r="F30">
        <v>13224</v>
      </c>
      <c r="G30">
        <v>13334</v>
      </c>
      <c r="H30">
        <v>13391</v>
      </c>
      <c r="I30">
        <v>13418</v>
      </c>
      <c r="J30">
        <v>13775</v>
      </c>
      <c r="K30">
        <v>13844</v>
      </c>
      <c r="L30">
        <v>13551</v>
      </c>
      <c r="M30">
        <v>13942</v>
      </c>
      <c r="N30">
        <v>14491</v>
      </c>
      <c r="O30" s="49">
        <f t="shared" si="0"/>
        <v>1473</v>
      </c>
      <c r="P30" s="229">
        <v>0.11315102166231372</v>
      </c>
      <c r="Q30">
        <f t="shared" si="1"/>
        <v>69</v>
      </c>
    </row>
    <row r="31" spans="1:17">
      <c r="A31" t="s">
        <v>230</v>
      </c>
      <c r="B31">
        <v>2973</v>
      </c>
      <c r="C31">
        <v>3139</v>
      </c>
      <c r="D31">
        <v>3178</v>
      </c>
      <c r="E31">
        <v>3095</v>
      </c>
      <c r="F31">
        <v>3062</v>
      </c>
      <c r="G31">
        <v>3046</v>
      </c>
      <c r="H31">
        <v>3187</v>
      </c>
      <c r="I31">
        <v>3213</v>
      </c>
      <c r="J31">
        <v>3118</v>
      </c>
      <c r="K31">
        <v>3008</v>
      </c>
      <c r="L31">
        <v>2993</v>
      </c>
      <c r="M31">
        <v>3022</v>
      </c>
      <c r="N31">
        <v>3152</v>
      </c>
      <c r="O31" s="49">
        <f t="shared" si="0"/>
        <v>179</v>
      </c>
      <c r="P31" s="229">
        <v>6.020854355869492E-2</v>
      </c>
      <c r="Q31">
        <f t="shared" si="1"/>
        <v>83</v>
      </c>
    </row>
    <row r="32" spans="1:17">
      <c r="A32" t="s">
        <v>231</v>
      </c>
      <c r="B32">
        <v>11298</v>
      </c>
      <c r="C32">
        <v>11459</v>
      </c>
      <c r="D32">
        <v>11677</v>
      </c>
      <c r="E32">
        <v>11604</v>
      </c>
      <c r="F32">
        <v>11658</v>
      </c>
      <c r="G32">
        <v>11536</v>
      </c>
      <c r="H32">
        <v>11361</v>
      </c>
      <c r="I32">
        <v>11575</v>
      </c>
      <c r="J32">
        <v>11800</v>
      </c>
      <c r="K32">
        <v>11620</v>
      </c>
      <c r="L32">
        <v>11319</v>
      </c>
      <c r="M32">
        <v>11725</v>
      </c>
      <c r="N32">
        <v>12048</v>
      </c>
      <c r="O32" s="49">
        <f t="shared" si="0"/>
        <v>750</v>
      </c>
      <c r="P32" s="229">
        <v>6.6383430695698353E-2</v>
      </c>
      <c r="Q32">
        <f t="shared" si="1"/>
        <v>79</v>
      </c>
    </row>
    <row r="33" spans="1:17">
      <c r="A33" t="s">
        <v>232</v>
      </c>
      <c r="B33">
        <v>30644</v>
      </c>
      <c r="C33">
        <v>31241</v>
      </c>
      <c r="D33">
        <v>31737</v>
      </c>
      <c r="E33">
        <v>31642</v>
      </c>
      <c r="F33">
        <v>32549</v>
      </c>
      <c r="G33">
        <v>32877</v>
      </c>
      <c r="H33">
        <v>32962</v>
      </c>
      <c r="I33">
        <v>33717</v>
      </c>
      <c r="J33">
        <v>34576</v>
      </c>
      <c r="K33">
        <v>35346</v>
      </c>
      <c r="L33">
        <v>35050</v>
      </c>
      <c r="M33">
        <v>35353</v>
      </c>
      <c r="N33">
        <v>36550</v>
      </c>
      <c r="O33" s="49">
        <f t="shared" si="0"/>
        <v>5906</v>
      </c>
      <c r="P33" s="229">
        <v>0.19272940869338206</v>
      </c>
      <c r="Q33">
        <f t="shared" si="1"/>
        <v>40</v>
      </c>
    </row>
    <row r="34" spans="1:17">
      <c r="A34" t="s">
        <v>233</v>
      </c>
      <c r="B34">
        <v>5641</v>
      </c>
      <c r="C34">
        <v>5818</v>
      </c>
      <c r="D34">
        <v>5877</v>
      </c>
      <c r="E34">
        <v>5935</v>
      </c>
      <c r="F34">
        <v>5971</v>
      </c>
      <c r="G34">
        <v>6009</v>
      </c>
      <c r="H34">
        <v>5890</v>
      </c>
      <c r="I34">
        <v>5967</v>
      </c>
      <c r="J34">
        <v>6053</v>
      </c>
      <c r="K34">
        <v>6005</v>
      </c>
      <c r="L34">
        <v>6124</v>
      </c>
      <c r="M34">
        <v>6124</v>
      </c>
      <c r="N34">
        <v>6335</v>
      </c>
      <c r="O34" s="49">
        <f t="shared" si="0"/>
        <v>694</v>
      </c>
      <c r="P34" s="229">
        <v>0.12302783194469066</v>
      </c>
      <c r="Q34">
        <f t="shared" si="1"/>
        <v>60</v>
      </c>
    </row>
    <row r="35" spans="1:17">
      <c r="A35" t="s">
        <v>234</v>
      </c>
      <c r="B35">
        <v>24465</v>
      </c>
      <c r="C35">
        <v>25088</v>
      </c>
      <c r="D35">
        <v>25602</v>
      </c>
      <c r="E35">
        <v>25707</v>
      </c>
      <c r="F35">
        <v>26136</v>
      </c>
      <c r="G35">
        <v>26563</v>
      </c>
      <c r="H35">
        <v>27330</v>
      </c>
      <c r="I35">
        <v>27347</v>
      </c>
      <c r="J35">
        <v>27157</v>
      </c>
      <c r="K35">
        <v>26837</v>
      </c>
      <c r="L35">
        <v>26748</v>
      </c>
      <c r="M35">
        <v>27359</v>
      </c>
      <c r="N35">
        <v>28759</v>
      </c>
      <c r="O35" s="49">
        <f t="shared" si="0"/>
        <v>4294</v>
      </c>
      <c r="P35" s="229">
        <v>0.17551604332720214</v>
      </c>
      <c r="Q35">
        <f t="shared" si="1"/>
        <v>44</v>
      </c>
    </row>
    <row r="36" spans="1:17">
      <c r="A36" t="s">
        <v>235</v>
      </c>
      <c r="B36">
        <v>516004</v>
      </c>
      <c r="C36">
        <v>527727</v>
      </c>
      <c r="D36">
        <v>543545</v>
      </c>
      <c r="E36">
        <v>556385</v>
      </c>
      <c r="F36">
        <v>581101</v>
      </c>
      <c r="G36">
        <v>604411</v>
      </c>
      <c r="H36">
        <v>624773</v>
      </c>
      <c r="I36">
        <v>644850</v>
      </c>
      <c r="J36">
        <v>664981</v>
      </c>
      <c r="K36">
        <v>681166</v>
      </c>
      <c r="L36">
        <v>657784</v>
      </c>
      <c r="M36">
        <v>693785</v>
      </c>
      <c r="N36">
        <v>740334</v>
      </c>
      <c r="O36" s="49">
        <f t="shared" si="0"/>
        <v>224330</v>
      </c>
      <c r="P36" s="229">
        <v>0.43474469190161319</v>
      </c>
      <c r="Q36">
        <f t="shared" si="1"/>
        <v>9</v>
      </c>
    </row>
    <row r="37" spans="1:17">
      <c r="A37" t="s">
        <v>236</v>
      </c>
      <c r="B37">
        <v>5865</v>
      </c>
      <c r="C37">
        <v>5875</v>
      </c>
      <c r="D37">
        <v>5845</v>
      </c>
      <c r="E37">
        <v>5918</v>
      </c>
      <c r="F37">
        <v>5738</v>
      </c>
      <c r="G37">
        <v>5738</v>
      </c>
      <c r="H37">
        <v>5783</v>
      </c>
      <c r="I37">
        <v>5798</v>
      </c>
      <c r="J37">
        <v>5750</v>
      </c>
      <c r="K37">
        <v>5495</v>
      </c>
      <c r="L37">
        <v>5387</v>
      </c>
      <c r="M37">
        <v>5290</v>
      </c>
      <c r="N37">
        <v>5628</v>
      </c>
      <c r="O37" s="49">
        <f t="shared" si="0"/>
        <v>-237</v>
      </c>
      <c r="P37" s="229">
        <v>-4.0409207161125317E-2</v>
      </c>
      <c r="Q37">
        <f t="shared" si="1"/>
        <v>92</v>
      </c>
    </row>
    <row r="38" spans="1:17">
      <c r="A38" t="s">
        <v>237</v>
      </c>
      <c r="B38">
        <v>8753</v>
      </c>
      <c r="C38">
        <v>8705</v>
      </c>
      <c r="D38">
        <v>8510</v>
      </c>
      <c r="E38">
        <v>8426</v>
      </c>
      <c r="F38">
        <v>8516</v>
      </c>
      <c r="G38">
        <v>8562</v>
      </c>
      <c r="H38">
        <v>8768</v>
      </c>
      <c r="I38">
        <v>8827</v>
      </c>
      <c r="J38">
        <v>9341</v>
      </c>
      <c r="K38">
        <v>9308</v>
      </c>
      <c r="L38">
        <v>9176</v>
      </c>
      <c r="M38">
        <v>9668</v>
      </c>
      <c r="N38">
        <v>10207</v>
      </c>
      <c r="O38" s="49">
        <f t="shared" si="0"/>
        <v>1454</v>
      </c>
      <c r="P38" s="229">
        <v>0.16611447503713012</v>
      </c>
      <c r="Q38">
        <f t="shared" si="1"/>
        <v>47</v>
      </c>
    </row>
    <row r="39" spans="1:17">
      <c r="A39" t="s">
        <v>238</v>
      </c>
      <c r="B39">
        <v>21407</v>
      </c>
      <c r="C39">
        <v>22344</v>
      </c>
      <c r="D39">
        <v>22300</v>
      </c>
      <c r="E39">
        <v>23478</v>
      </c>
      <c r="F39">
        <v>23847</v>
      </c>
      <c r="G39">
        <v>24337</v>
      </c>
      <c r="H39">
        <v>25037</v>
      </c>
      <c r="I39">
        <v>25766</v>
      </c>
      <c r="J39">
        <v>26479</v>
      </c>
      <c r="K39">
        <v>26824</v>
      </c>
      <c r="L39">
        <v>26509</v>
      </c>
      <c r="M39">
        <v>27386</v>
      </c>
      <c r="N39">
        <v>28454</v>
      </c>
      <c r="O39" s="49">
        <f t="shared" si="0"/>
        <v>7047</v>
      </c>
      <c r="P39" s="229">
        <v>0.32919138599523523</v>
      </c>
      <c r="Q39">
        <f t="shared" si="1"/>
        <v>15</v>
      </c>
    </row>
    <row r="40" spans="1:17">
      <c r="A40" t="s">
        <v>239</v>
      </c>
      <c r="B40">
        <v>21228</v>
      </c>
      <c r="C40">
        <v>20364</v>
      </c>
      <c r="D40">
        <v>20599</v>
      </c>
      <c r="E40">
        <v>20598</v>
      </c>
      <c r="F40">
        <v>21024</v>
      </c>
      <c r="G40">
        <v>21312</v>
      </c>
      <c r="H40">
        <v>21176</v>
      </c>
      <c r="I40">
        <v>21080</v>
      </c>
      <c r="J40">
        <v>21139</v>
      </c>
      <c r="K40">
        <v>21130</v>
      </c>
      <c r="L40">
        <v>20345</v>
      </c>
      <c r="M40">
        <v>21403</v>
      </c>
      <c r="N40">
        <v>22506</v>
      </c>
      <c r="O40" s="49">
        <f t="shared" si="0"/>
        <v>1278</v>
      </c>
      <c r="P40" s="229">
        <v>6.0203504804974564E-2</v>
      </c>
      <c r="Q40">
        <f t="shared" si="1"/>
        <v>84</v>
      </c>
    </row>
    <row r="41" spans="1:17">
      <c r="A41" t="s">
        <v>240</v>
      </c>
      <c r="B41">
        <v>13699</v>
      </c>
      <c r="C41">
        <v>14216</v>
      </c>
      <c r="D41">
        <v>14443</v>
      </c>
      <c r="E41">
        <v>14564</v>
      </c>
      <c r="F41">
        <v>14663</v>
      </c>
      <c r="G41">
        <v>15000</v>
      </c>
      <c r="H41">
        <v>15193</v>
      </c>
      <c r="I41">
        <v>15541</v>
      </c>
      <c r="J41">
        <v>15705</v>
      </c>
      <c r="K41">
        <v>15749</v>
      </c>
      <c r="L41">
        <v>16243</v>
      </c>
      <c r="M41">
        <v>17458</v>
      </c>
      <c r="N41">
        <v>18079</v>
      </c>
      <c r="O41" s="49">
        <f t="shared" si="0"/>
        <v>4380</v>
      </c>
      <c r="P41" s="229">
        <v>0.31973136725308415</v>
      </c>
      <c r="Q41">
        <f t="shared" si="1"/>
        <v>18</v>
      </c>
    </row>
    <row r="42" spans="1:17">
      <c r="A42" t="s">
        <v>241</v>
      </c>
      <c r="B42">
        <v>7181</v>
      </c>
      <c r="C42">
        <v>7390</v>
      </c>
      <c r="D42">
        <v>7528</v>
      </c>
      <c r="E42">
        <v>7628</v>
      </c>
      <c r="F42">
        <v>7732</v>
      </c>
      <c r="G42">
        <v>7761</v>
      </c>
      <c r="H42">
        <v>7898</v>
      </c>
      <c r="I42">
        <v>7989</v>
      </c>
      <c r="J42">
        <v>8114</v>
      </c>
      <c r="K42">
        <v>8369</v>
      </c>
      <c r="L42">
        <v>8619</v>
      </c>
      <c r="M42">
        <v>8813</v>
      </c>
      <c r="N42">
        <v>9163</v>
      </c>
      <c r="O42" s="49">
        <f t="shared" si="0"/>
        <v>1982</v>
      </c>
      <c r="P42" s="229">
        <v>0.27600612728032309</v>
      </c>
      <c r="Q42">
        <f t="shared" si="1"/>
        <v>20</v>
      </c>
    </row>
    <row r="43" spans="1:17">
      <c r="A43" t="s">
        <v>242</v>
      </c>
      <c r="B43">
        <v>15601</v>
      </c>
      <c r="C43">
        <v>15602</v>
      </c>
      <c r="D43">
        <v>15726</v>
      </c>
      <c r="E43">
        <v>16441</v>
      </c>
      <c r="F43">
        <v>18007</v>
      </c>
      <c r="G43">
        <v>18138</v>
      </c>
      <c r="H43">
        <v>18400</v>
      </c>
      <c r="I43">
        <v>18433</v>
      </c>
      <c r="J43">
        <v>18287</v>
      </c>
      <c r="K43">
        <v>18242</v>
      </c>
      <c r="L43">
        <v>17974</v>
      </c>
      <c r="M43">
        <v>18422</v>
      </c>
      <c r="N43">
        <v>19132</v>
      </c>
      <c r="O43" s="49">
        <f t="shared" si="0"/>
        <v>3531</v>
      </c>
      <c r="P43" s="229">
        <v>0.22633164540734568</v>
      </c>
      <c r="Q43">
        <f t="shared" si="1"/>
        <v>31</v>
      </c>
    </row>
    <row r="44" spans="1:17">
      <c r="A44" t="s">
        <v>243</v>
      </c>
      <c r="B44">
        <v>21377</v>
      </c>
      <c r="C44">
        <v>21573</v>
      </c>
      <c r="D44">
        <v>21042</v>
      </c>
      <c r="E44">
        <v>20544</v>
      </c>
      <c r="F44">
        <v>20659</v>
      </c>
      <c r="G44">
        <v>20745</v>
      </c>
      <c r="H44">
        <v>20547</v>
      </c>
      <c r="I44">
        <v>20630</v>
      </c>
      <c r="J44">
        <v>20843</v>
      </c>
      <c r="K44">
        <v>21324</v>
      </c>
      <c r="L44">
        <v>21097</v>
      </c>
      <c r="M44">
        <v>21367</v>
      </c>
      <c r="N44">
        <v>22080</v>
      </c>
      <c r="O44" s="49">
        <f t="shared" si="0"/>
        <v>703</v>
      </c>
      <c r="P44" s="229">
        <v>3.2885811853861628E-2</v>
      </c>
      <c r="Q44">
        <f t="shared" si="1"/>
        <v>86</v>
      </c>
    </row>
    <row r="45" spans="1:17">
      <c r="A45" t="s">
        <v>244</v>
      </c>
      <c r="B45">
        <v>13548</v>
      </c>
      <c r="C45">
        <v>13933</v>
      </c>
      <c r="D45">
        <v>14055</v>
      </c>
      <c r="E45">
        <v>14465</v>
      </c>
      <c r="F45">
        <v>15103</v>
      </c>
      <c r="G45">
        <v>15601</v>
      </c>
      <c r="H45">
        <v>16209</v>
      </c>
      <c r="I45">
        <v>16330</v>
      </c>
      <c r="J45">
        <v>16054</v>
      </c>
      <c r="K45">
        <v>15656</v>
      </c>
      <c r="L45">
        <v>15228</v>
      </c>
      <c r="M45">
        <v>15570</v>
      </c>
      <c r="N45">
        <v>16346</v>
      </c>
      <c r="O45" s="49">
        <f t="shared" si="0"/>
        <v>2798</v>
      </c>
      <c r="P45" s="229">
        <v>0.20652494833185711</v>
      </c>
      <c r="Q45">
        <f t="shared" si="1"/>
        <v>34</v>
      </c>
    </row>
    <row r="46" spans="1:17">
      <c r="A46" t="s">
        <v>245</v>
      </c>
      <c r="B46">
        <v>6689</v>
      </c>
      <c r="C46">
        <v>6692</v>
      </c>
      <c r="D46">
        <v>6480</v>
      </c>
      <c r="E46">
        <v>6692</v>
      </c>
      <c r="F46">
        <v>6806</v>
      </c>
      <c r="G46">
        <v>7003</v>
      </c>
      <c r="H46">
        <v>7191</v>
      </c>
      <c r="I46">
        <v>7249</v>
      </c>
      <c r="J46">
        <v>7518</v>
      </c>
      <c r="K46">
        <v>7437</v>
      </c>
      <c r="L46">
        <v>7691</v>
      </c>
      <c r="M46">
        <v>7961</v>
      </c>
      <c r="N46">
        <v>8195</v>
      </c>
      <c r="O46" s="49">
        <f t="shared" si="0"/>
        <v>1506</v>
      </c>
      <c r="P46" s="229">
        <v>0.22514576169831066</v>
      </c>
      <c r="Q46">
        <f t="shared" si="1"/>
        <v>32</v>
      </c>
    </row>
    <row r="47" spans="1:17">
      <c r="A47" t="s">
        <v>246</v>
      </c>
      <c r="B47">
        <v>32767</v>
      </c>
      <c r="C47">
        <v>33659</v>
      </c>
      <c r="D47">
        <v>33304</v>
      </c>
      <c r="E47">
        <v>34130</v>
      </c>
      <c r="F47">
        <v>34752</v>
      </c>
      <c r="G47">
        <v>35591</v>
      </c>
      <c r="H47">
        <v>36293</v>
      </c>
      <c r="I47">
        <v>36655</v>
      </c>
      <c r="J47">
        <v>36106</v>
      </c>
      <c r="K47">
        <v>35816</v>
      </c>
      <c r="L47">
        <v>34784</v>
      </c>
      <c r="M47">
        <v>36034</v>
      </c>
      <c r="N47">
        <v>37594</v>
      </c>
      <c r="O47" s="49">
        <f t="shared" si="0"/>
        <v>4827</v>
      </c>
      <c r="P47" s="229">
        <v>0.14731284524063845</v>
      </c>
      <c r="Q47">
        <f t="shared" si="1"/>
        <v>50</v>
      </c>
    </row>
    <row r="48" spans="1:17">
      <c r="A48" t="s">
        <v>247</v>
      </c>
      <c r="B48">
        <v>4486</v>
      </c>
      <c r="C48">
        <v>4478</v>
      </c>
      <c r="D48">
        <v>4537</v>
      </c>
      <c r="E48">
        <v>4528</v>
      </c>
      <c r="F48">
        <v>4543</v>
      </c>
      <c r="G48">
        <v>4668</v>
      </c>
      <c r="H48">
        <v>4455</v>
      </c>
      <c r="I48">
        <v>4362</v>
      </c>
      <c r="J48">
        <v>4414</v>
      </c>
      <c r="K48">
        <v>4428</v>
      </c>
      <c r="L48">
        <v>4387</v>
      </c>
      <c r="M48">
        <v>4356</v>
      </c>
      <c r="N48">
        <v>4526</v>
      </c>
      <c r="O48" s="49">
        <f t="shared" si="0"/>
        <v>40</v>
      </c>
      <c r="P48" s="229">
        <v>8.9166295140436919E-3</v>
      </c>
      <c r="Q48">
        <f t="shared" si="1"/>
        <v>88</v>
      </c>
    </row>
    <row r="49" spans="1:17">
      <c r="A49" t="s">
        <v>248</v>
      </c>
      <c r="B49">
        <v>36050</v>
      </c>
      <c r="C49">
        <v>36562</v>
      </c>
      <c r="D49">
        <v>36969</v>
      </c>
      <c r="E49">
        <v>37204</v>
      </c>
      <c r="F49">
        <v>37566</v>
      </c>
      <c r="G49">
        <v>38178</v>
      </c>
      <c r="H49">
        <v>38521</v>
      </c>
      <c r="I49">
        <v>39266</v>
      </c>
      <c r="J49">
        <v>39626</v>
      </c>
      <c r="K49">
        <v>40515</v>
      </c>
      <c r="L49">
        <v>40011</v>
      </c>
      <c r="M49">
        <v>41094</v>
      </c>
      <c r="N49">
        <v>42780</v>
      </c>
      <c r="O49" s="49">
        <f t="shared" si="0"/>
        <v>6730</v>
      </c>
      <c r="P49" s="229">
        <v>0.18668515950069348</v>
      </c>
      <c r="Q49">
        <f t="shared" si="1"/>
        <v>41</v>
      </c>
    </row>
    <row r="50" spans="1:17">
      <c r="A50" t="s">
        <v>249</v>
      </c>
      <c r="B50">
        <v>231545</v>
      </c>
      <c r="C50">
        <v>237785</v>
      </c>
      <c r="D50">
        <v>239834</v>
      </c>
      <c r="E50">
        <v>242630</v>
      </c>
      <c r="F50">
        <v>243161</v>
      </c>
      <c r="G50">
        <v>250084</v>
      </c>
      <c r="H50">
        <v>255448</v>
      </c>
      <c r="I50">
        <v>261768</v>
      </c>
      <c r="J50">
        <v>269010</v>
      </c>
      <c r="K50">
        <v>272389</v>
      </c>
      <c r="L50">
        <v>267743</v>
      </c>
      <c r="M50">
        <v>275431</v>
      </c>
      <c r="N50">
        <v>287774</v>
      </c>
      <c r="O50" s="49">
        <f t="shared" si="0"/>
        <v>56229</v>
      </c>
      <c r="P50" s="229">
        <v>0.24284264397849231</v>
      </c>
      <c r="Q50">
        <f t="shared" si="1"/>
        <v>25</v>
      </c>
    </row>
    <row r="51" spans="1:17">
      <c r="A51" t="s">
        <v>250</v>
      </c>
      <c r="B51">
        <v>1813</v>
      </c>
      <c r="C51">
        <v>1864</v>
      </c>
      <c r="D51">
        <v>1767</v>
      </c>
      <c r="E51">
        <v>1747</v>
      </c>
      <c r="F51">
        <v>1755</v>
      </c>
      <c r="G51">
        <v>1900</v>
      </c>
      <c r="H51">
        <v>1848</v>
      </c>
      <c r="I51">
        <v>1904</v>
      </c>
      <c r="J51">
        <v>2015</v>
      </c>
      <c r="K51">
        <v>1942</v>
      </c>
      <c r="L51">
        <v>1926</v>
      </c>
      <c r="M51">
        <v>2041</v>
      </c>
      <c r="N51">
        <v>2109</v>
      </c>
      <c r="O51" s="49">
        <f t="shared" si="0"/>
        <v>296</v>
      </c>
      <c r="P51" s="229">
        <v>0.16326530612244897</v>
      </c>
      <c r="Q51">
        <f t="shared" si="1"/>
        <v>48</v>
      </c>
    </row>
    <row r="52" spans="1:17">
      <c r="A52" t="s">
        <v>251</v>
      </c>
      <c r="B52">
        <v>9808</v>
      </c>
      <c r="C52">
        <v>9629</v>
      </c>
      <c r="D52">
        <v>9567</v>
      </c>
      <c r="E52">
        <v>9824</v>
      </c>
      <c r="F52">
        <v>10021</v>
      </c>
      <c r="G52">
        <v>9871</v>
      </c>
      <c r="H52">
        <v>9631</v>
      </c>
      <c r="I52">
        <v>9754</v>
      </c>
      <c r="J52">
        <v>9782</v>
      </c>
      <c r="K52">
        <v>9951</v>
      </c>
      <c r="L52">
        <v>10028</v>
      </c>
      <c r="M52">
        <v>10707</v>
      </c>
      <c r="N52">
        <v>11043</v>
      </c>
      <c r="O52" s="49">
        <f t="shared" si="0"/>
        <v>1235</v>
      </c>
      <c r="P52" s="229">
        <v>0.12591761827079934</v>
      </c>
      <c r="Q52">
        <f t="shared" si="1"/>
        <v>59</v>
      </c>
    </row>
    <row r="53" spans="1:17">
      <c r="A53" t="s">
        <v>252</v>
      </c>
      <c r="B53">
        <v>11626</v>
      </c>
      <c r="C53">
        <v>11950</v>
      </c>
      <c r="D53">
        <v>11969</v>
      </c>
      <c r="E53">
        <v>12057</v>
      </c>
      <c r="F53">
        <v>11728</v>
      </c>
      <c r="G53">
        <v>11669</v>
      </c>
      <c r="H53">
        <v>11780</v>
      </c>
      <c r="I53">
        <v>12025</v>
      </c>
      <c r="J53">
        <v>12032</v>
      </c>
      <c r="K53">
        <v>11846</v>
      </c>
      <c r="L53">
        <v>11839</v>
      </c>
      <c r="M53">
        <v>12010</v>
      </c>
      <c r="N53">
        <v>12329</v>
      </c>
      <c r="O53" s="49">
        <f t="shared" si="0"/>
        <v>703</v>
      </c>
      <c r="P53" s="229">
        <v>6.046791673834509E-2</v>
      </c>
      <c r="Q53">
        <f t="shared" si="1"/>
        <v>82</v>
      </c>
    </row>
    <row r="54" spans="1:17">
      <c r="A54" t="s">
        <v>253</v>
      </c>
      <c r="B54">
        <v>17515</v>
      </c>
      <c r="C54">
        <v>18457</v>
      </c>
      <c r="D54">
        <v>18174</v>
      </c>
      <c r="E54">
        <v>18291</v>
      </c>
      <c r="F54">
        <v>18859</v>
      </c>
      <c r="G54">
        <v>18755</v>
      </c>
      <c r="H54">
        <v>19322</v>
      </c>
      <c r="I54">
        <v>19960</v>
      </c>
      <c r="J54">
        <v>19935</v>
      </c>
      <c r="K54">
        <v>19453</v>
      </c>
      <c r="L54">
        <v>18969</v>
      </c>
      <c r="M54">
        <v>19558</v>
      </c>
      <c r="N54">
        <v>20028</v>
      </c>
      <c r="O54" s="49">
        <f t="shared" si="0"/>
        <v>2513</v>
      </c>
      <c r="P54" s="229">
        <v>0.14347701969740223</v>
      </c>
      <c r="Q54">
        <f t="shared" si="1"/>
        <v>52</v>
      </c>
    </row>
    <row r="55" spans="1:17">
      <c r="A55" t="s">
        <v>254</v>
      </c>
      <c r="B55">
        <v>7598</v>
      </c>
      <c r="C55">
        <v>7721</v>
      </c>
      <c r="D55">
        <v>7739</v>
      </c>
      <c r="E55">
        <v>7784</v>
      </c>
      <c r="F55">
        <v>7545</v>
      </c>
      <c r="G55">
        <v>7586</v>
      </c>
      <c r="H55">
        <v>7801</v>
      </c>
      <c r="I55">
        <v>7846</v>
      </c>
      <c r="J55">
        <v>7858</v>
      </c>
      <c r="K55">
        <v>7700</v>
      </c>
      <c r="L55">
        <v>7885</v>
      </c>
      <c r="M55">
        <v>8017</v>
      </c>
      <c r="N55">
        <v>8267</v>
      </c>
      <c r="O55" s="49">
        <f t="shared" si="0"/>
        <v>669</v>
      </c>
      <c r="P55" s="229">
        <v>8.8049486707028168E-2</v>
      </c>
      <c r="Q55">
        <f t="shared" si="1"/>
        <v>76</v>
      </c>
    </row>
    <row r="56" spans="1:17">
      <c r="A56" t="s">
        <v>255</v>
      </c>
      <c r="B56">
        <v>11768</v>
      </c>
      <c r="C56">
        <v>12353</v>
      </c>
      <c r="D56">
        <v>12457</v>
      </c>
      <c r="E56">
        <v>11863</v>
      </c>
      <c r="F56">
        <v>12058</v>
      </c>
      <c r="G56">
        <v>12230</v>
      </c>
      <c r="H56">
        <v>11911</v>
      </c>
      <c r="I56">
        <v>11964</v>
      </c>
      <c r="J56">
        <v>12233</v>
      </c>
      <c r="K56">
        <v>12289</v>
      </c>
      <c r="L56">
        <v>12134</v>
      </c>
      <c r="M56">
        <v>12396</v>
      </c>
      <c r="N56">
        <v>12787</v>
      </c>
      <c r="O56" s="49">
        <f t="shared" si="0"/>
        <v>1019</v>
      </c>
      <c r="P56" s="229">
        <v>8.6590754588715166E-2</v>
      </c>
      <c r="Q56">
        <f t="shared" si="1"/>
        <v>77</v>
      </c>
    </row>
    <row r="57" spans="1:17">
      <c r="A57" t="s">
        <v>256</v>
      </c>
      <c r="B57">
        <v>15327</v>
      </c>
      <c r="C57">
        <v>15388</v>
      </c>
      <c r="D57">
        <v>15452</v>
      </c>
      <c r="E57">
        <v>16049</v>
      </c>
      <c r="F57">
        <v>16273</v>
      </c>
      <c r="G57">
        <v>16505</v>
      </c>
      <c r="H57">
        <v>16657</v>
      </c>
      <c r="I57">
        <v>16695</v>
      </c>
      <c r="J57">
        <v>16970</v>
      </c>
      <c r="K57">
        <v>16702</v>
      </c>
      <c r="L57">
        <v>16365</v>
      </c>
      <c r="M57">
        <v>16694</v>
      </c>
      <c r="N57">
        <v>17158</v>
      </c>
      <c r="O57" s="49">
        <f t="shared" si="0"/>
        <v>1831</v>
      </c>
      <c r="P57" s="229">
        <v>0.11946238663795916</v>
      </c>
      <c r="Q57">
        <f t="shared" si="1"/>
        <v>62</v>
      </c>
    </row>
    <row r="58" spans="1:17">
      <c r="A58" t="s">
        <v>257</v>
      </c>
      <c r="B58">
        <v>6933</v>
      </c>
      <c r="C58">
        <v>6759</v>
      </c>
      <c r="D58">
        <v>6676</v>
      </c>
      <c r="E58">
        <v>6807</v>
      </c>
      <c r="F58">
        <v>6987</v>
      </c>
      <c r="G58">
        <v>7057</v>
      </c>
      <c r="H58">
        <v>7053</v>
      </c>
      <c r="I58">
        <v>7087</v>
      </c>
      <c r="J58">
        <v>7262</v>
      </c>
      <c r="K58">
        <v>7193</v>
      </c>
      <c r="L58">
        <v>7661</v>
      </c>
      <c r="M58">
        <v>7878</v>
      </c>
      <c r="N58">
        <v>8313</v>
      </c>
      <c r="O58" s="49">
        <f t="shared" si="0"/>
        <v>1380</v>
      </c>
      <c r="P58" s="229">
        <v>0.199048031155344</v>
      </c>
      <c r="Q58">
        <f t="shared" si="1"/>
        <v>35</v>
      </c>
    </row>
    <row r="59" spans="1:17">
      <c r="A59" t="s">
        <v>258</v>
      </c>
      <c r="B59">
        <v>2891</v>
      </c>
      <c r="C59">
        <v>2908</v>
      </c>
      <c r="D59">
        <v>2805</v>
      </c>
      <c r="E59">
        <v>2764</v>
      </c>
      <c r="F59">
        <v>2767</v>
      </c>
      <c r="G59">
        <v>2700</v>
      </c>
      <c r="H59">
        <v>2645</v>
      </c>
      <c r="I59">
        <v>2698</v>
      </c>
      <c r="J59">
        <v>2740</v>
      </c>
      <c r="K59">
        <v>2695</v>
      </c>
      <c r="L59">
        <v>2700</v>
      </c>
      <c r="M59">
        <v>2621</v>
      </c>
      <c r="N59">
        <v>2641</v>
      </c>
      <c r="O59" s="49">
        <f t="shared" si="0"/>
        <v>-250</v>
      </c>
      <c r="P59" s="229">
        <v>-8.647526807333103E-2</v>
      </c>
      <c r="Q59">
        <f t="shared" si="1"/>
        <v>94</v>
      </c>
    </row>
    <row r="60" spans="1:17">
      <c r="A60" t="s">
        <v>259</v>
      </c>
      <c r="B60">
        <v>8377</v>
      </c>
      <c r="C60">
        <v>8378</v>
      </c>
      <c r="D60">
        <v>8269</v>
      </c>
      <c r="E60">
        <v>8574</v>
      </c>
      <c r="F60">
        <v>8568</v>
      </c>
      <c r="G60">
        <v>8744</v>
      </c>
      <c r="H60">
        <v>8733</v>
      </c>
      <c r="I60">
        <v>8789</v>
      </c>
      <c r="J60">
        <v>8780</v>
      </c>
      <c r="K60">
        <v>8858</v>
      </c>
      <c r="L60">
        <v>8791</v>
      </c>
      <c r="M60">
        <v>8696</v>
      </c>
      <c r="N60">
        <v>8902</v>
      </c>
      <c r="O60" s="49">
        <f t="shared" si="0"/>
        <v>525</v>
      </c>
      <c r="P60" s="229">
        <v>6.2671600811746442E-2</v>
      </c>
      <c r="Q60">
        <f t="shared" si="1"/>
        <v>81</v>
      </c>
    </row>
    <row r="61" spans="1:17">
      <c r="A61" t="s">
        <v>260</v>
      </c>
      <c r="B61">
        <v>3100</v>
      </c>
      <c r="C61">
        <v>3108</v>
      </c>
      <c r="D61">
        <v>3079</v>
      </c>
      <c r="E61">
        <v>3147</v>
      </c>
      <c r="F61">
        <v>3086</v>
      </c>
      <c r="G61">
        <v>3041</v>
      </c>
      <c r="H61">
        <v>3132</v>
      </c>
      <c r="I61">
        <v>3195</v>
      </c>
      <c r="J61">
        <v>3195</v>
      </c>
      <c r="K61">
        <v>3166</v>
      </c>
      <c r="L61">
        <v>3243</v>
      </c>
      <c r="M61">
        <v>3351</v>
      </c>
      <c r="N61">
        <v>3447</v>
      </c>
      <c r="O61" s="49">
        <f t="shared" si="0"/>
        <v>347</v>
      </c>
      <c r="P61" s="229">
        <v>0.11193548387096774</v>
      </c>
      <c r="Q61">
        <f t="shared" si="1"/>
        <v>70</v>
      </c>
    </row>
    <row r="62" spans="1:17">
      <c r="A62" t="s">
        <v>261</v>
      </c>
      <c r="B62">
        <v>18202</v>
      </c>
      <c r="C62">
        <v>18118</v>
      </c>
      <c r="D62">
        <v>18172</v>
      </c>
      <c r="E62">
        <v>18217</v>
      </c>
      <c r="F62">
        <v>18739</v>
      </c>
      <c r="G62">
        <v>18982</v>
      </c>
      <c r="H62">
        <v>19628</v>
      </c>
      <c r="I62">
        <v>20308</v>
      </c>
      <c r="J62">
        <v>20358</v>
      </c>
      <c r="K62">
        <v>20439</v>
      </c>
      <c r="L62">
        <v>20726</v>
      </c>
      <c r="M62">
        <v>21500</v>
      </c>
      <c r="N62">
        <v>22284</v>
      </c>
      <c r="O62" s="49">
        <f t="shared" si="0"/>
        <v>4082</v>
      </c>
      <c r="P62" s="229">
        <v>0.22426107021206459</v>
      </c>
      <c r="Q62">
        <f t="shared" si="1"/>
        <v>33</v>
      </c>
    </row>
    <row r="63" spans="1:17">
      <c r="A63" t="s">
        <v>262</v>
      </c>
      <c r="B63">
        <v>6234</v>
      </c>
      <c r="C63">
        <v>6191</v>
      </c>
      <c r="D63">
        <v>6140</v>
      </c>
      <c r="E63">
        <v>6136</v>
      </c>
      <c r="F63">
        <v>6178</v>
      </c>
      <c r="G63">
        <v>6446</v>
      </c>
      <c r="H63">
        <v>6472</v>
      </c>
      <c r="I63">
        <v>6475</v>
      </c>
      <c r="J63">
        <v>6499</v>
      </c>
      <c r="K63">
        <v>6542</v>
      </c>
      <c r="L63">
        <v>6778</v>
      </c>
      <c r="M63">
        <v>6967</v>
      </c>
      <c r="N63">
        <v>7090</v>
      </c>
      <c r="O63" s="49">
        <f t="shared" si="0"/>
        <v>856</v>
      </c>
      <c r="P63" s="229">
        <v>0.13731151748476098</v>
      </c>
      <c r="Q63">
        <f t="shared" si="1"/>
        <v>56</v>
      </c>
    </row>
    <row r="64" spans="1:17">
      <c r="A64" t="s">
        <v>263</v>
      </c>
      <c r="B64">
        <v>288242</v>
      </c>
      <c r="C64">
        <v>293541</v>
      </c>
      <c r="D64">
        <v>294275</v>
      </c>
      <c r="E64">
        <v>296551</v>
      </c>
      <c r="F64">
        <v>302613</v>
      </c>
      <c r="G64">
        <v>309888</v>
      </c>
      <c r="H64">
        <v>315099</v>
      </c>
      <c r="I64">
        <v>319211</v>
      </c>
      <c r="J64">
        <v>324174</v>
      </c>
      <c r="K64">
        <v>324760</v>
      </c>
      <c r="L64">
        <v>323016</v>
      </c>
      <c r="M64">
        <v>336479</v>
      </c>
      <c r="N64">
        <v>354286</v>
      </c>
      <c r="O64" s="49">
        <f t="shared" si="0"/>
        <v>66044</v>
      </c>
      <c r="P64" s="229">
        <v>0.22912691419015965</v>
      </c>
      <c r="Q64">
        <f t="shared" si="1"/>
        <v>30</v>
      </c>
    </row>
    <row r="65" spans="1:17">
      <c r="A65" t="s">
        <v>264</v>
      </c>
      <c r="B65">
        <v>2269</v>
      </c>
      <c r="C65">
        <v>2285</v>
      </c>
      <c r="D65">
        <v>2349</v>
      </c>
      <c r="E65">
        <v>2315</v>
      </c>
      <c r="F65">
        <v>2348</v>
      </c>
      <c r="G65">
        <v>2249</v>
      </c>
      <c r="H65">
        <v>2077</v>
      </c>
      <c r="I65">
        <v>2067</v>
      </c>
      <c r="J65">
        <v>2080</v>
      </c>
      <c r="K65">
        <v>1962</v>
      </c>
      <c r="L65">
        <v>1960</v>
      </c>
      <c r="M65">
        <v>1981</v>
      </c>
      <c r="N65">
        <v>1987</v>
      </c>
      <c r="O65" s="49">
        <f t="shared" si="0"/>
        <v>-282</v>
      </c>
      <c r="P65" s="229">
        <v>-0.12428382547377699</v>
      </c>
      <c r="Q65">
        <f t="shared" si="1"/>
        <v>95</v>
      </c>
    </row>
    <row r="66" spans="1:17">
      <c r="A66" t="s">
        <v>265</v>
      </c>
      <c r="B66">
        <v>8956</v>
      </c>
      <c r="C66">
        <v>9164</v>
      </c>
      <c r="D66">
        <v>9379</v>
      </c>
      <c r="E66">
        <v>9256</v>
      </c>
      <c r="F66">
        <v>9348</v>
      </c>
      <c r="G66">
        <v>9334</v>
      </c>
      <c r="H66">
        <v>9005</v>
      </c>
      <c r="I66">
        <v>8981</v>
      </c>
      <c r="J66">
        <v>9222</v>
      </c>
      <c r="K66">
        <v>9266</v>
      </c>
      <c r="L66">
        <v>9237</v>
      </c>
      <c r="M66">
        <v>9378</v>
      </c>
      <c r="N66">
        <v>9549</v>
      </c>
      <c r="O66" s="49">
        <f t="shared" si="0"/>
        <v>593</v>
      </c>
      <c r="P66" s="229">
        <v>6.6212594908441266E-2</v>
      </c>
      <c r="Q66">
        <f t="shared" si="1"/>
        <v>80</v>
      </c>
    </row>
    <row r="67" spans="1:17">
      <c r="A67" t="s">
        <v>266</v>
      </c>
      <c r="B67">
        <v>17228</v>
      </c>
      <c r="C67">
        <v>17520</v>
      </c>
      <c r="D67">
        <v>17392</v>
      </c>
      <c r="E67">
        <v>17156</v>
      </c>
      <c r="F67">
        <v>17345</v>
      </c>
      <c r="G67">
        <v>17438</v>
      </c>
      <c r="H67">
        <v>17099</v>
      </c>
      <c r="I67">
        <v>17112</v>
      </c>
      <c r="J67">
        <v>17436</v>
      </c>
      <c r="K67">
        <v>17876</v>
      </c>
      <c r="L67">
        <v>18153</v>
      </c>
      <c r="M67">
        <v>18546</v>
      </c>
      <c r="N67">
        <v>19254</v>
      </c>
      <c r="O67" s="49">
        <f t="shared" si="0"/>
        <v>2026</v>
      </c>
      <c r="P67" s="229">
        <v>0.1175992570234502</v>
      </c>
      <c r="Q67">
        <f t="shared" si="1"/>
        <v>65</v>
      </c>
    </row>
    <row r="68" spans="1:17">
      <c r="A68" t="s">
        <v>267</v>
      </c>
      <c r="B68">
        <v>4174</v>
      </c>
      <c r="C68">
        <v>4151</v>
      </c>
      <c r="D68">
        <v>4175</v>
      </c>
      <c r="E68">
        <v>4261</v>
      </c>
      <c r="F68">
        <v>4282</v>
      </c>
      <c r="G68">
        <v>4293</v>
      </c>
      <c r="H68">
        <v>4480</v>
      </c>
      <c r="I68">
        <v>4438</v>
      </c>
      <c r="J68">
        <v>4709</v>
      </c>
      <c r="K68">
        <v>4713</v>
      </c>
      <c r="L68">
        <v>4901</v>
      </c>
      <c r="M68">
        <v>5227</v>
      </c>
      <c r="N68">
        <v>5387</v>
      </c>
      <c r="O68" s="49">
        <f t="shared" si="0"/>
        <v>1213</v>
      </c>
      <c r="P68" s="229">
        <v>0.29060852898897938</v>
      </c>
      <c r="Q68">
        <f t="shared" si="1"/>
        <v>19</v>
      </c>
    </row>
    <row r="69" spans="1:17">
      <c r="A69" t="s">
        <v>268</v>
      </c>
      <c r="B69">
        <v>15103</v>
      </c>
      <c r="C69">
        <v>15495</v>
      </c>
      <c r="D69">
        <v>15567</v>
      </c>
      <c r="E69">
        <v>15398</v>
      </c>
      <c r="F69">
        <v>15647</v>
      </c>
      <c r="G69">
        <v>15491</v>
      </c>
      <c r="H69">
        <v>16105</v>
      </c>
      <c r="I69">
        <v>16269</v>
      </c>
      <c r="J69">
        <v>16259</v>
      </c>
      <c r="K69">
        <v>16207</v>
      </c>
      <c r="L69">
        <v>15014</v>
      </c>
      <c r="M69">
        <v>15786</v>
      </c>
      <c r="N69">
        <v>16815</v>
      </c>
      <c r="O69" s="49">
        <f t="shared" si="0"/>
        <v>1712</v>
      </c>
      <c r="P69" s="229">
        <v>0.11335496259021387</v>
      </c>
      <c r="Q69">
        <f t="shared" si="1"/>
        <v>68</v>
      </c>
    </row>
    <row r="70" spans="1:17">
      <c r="A70" t="s">
        <v>269</v>
      </c>
      <c r="B70">
        <v>20659</v>
      </c>
      <c r="C70">
        <v>20968</v>
      </c>
      <c r="D70">
        <v>20866</v>
      </c>
      <c r="E70">
        <v>20998</v>
      </c>
      <c r="F70">
        <v>21290</v>
      </c>
      <c r="G70">
        <v>21850</v>
      </c>
      <c r="H70">
        <v>22610</v>
      </c>
      <c r="I70">
        <v>22710</v>
      </c>
      <c r="J70">
        <v>23297</v>
      </c>
      <c r="K70">
        <v>23968</v>
      </c>
      <c r="L70">
        <v>25189</v>
      </c>
      <c r="M70">
        <v>26350</v>
      </c>
      <c r="N70">
        <v>27283</v>
      </c>
      <c r="O70" s="49">
        <f t="shared" si="0"/>
        <v>6624</v>
      </c>
      <c r="P70" s="229">
        <v>0.32063507430175708</v>
      </c>
      <c r="Q70">
        <f t="shared" si="1"/>
        <v>17</v>
      </c>
    </row>
    <row r="71" spans="1:17">
      <c r="A71" t="s">
        <v>270</v>
      </c>
      <c r="B71">
        <v>22412</v>
      </c>
      <c r="C71">
        <v>22724</v>
      </c>
      <c r="D71">
        <v>23837</v>
      </c>
      <c r="E71">
        <v>23650</v>
      </c>
      <c r="F71">
        <v>23923</v>
      </c>
      <c r="G71">
        <v>24342</v>
      </c>
      <c r="H71">
        <v>24780</v>
      </c>
      <c r="I71">
        <v>24712</v>
      </c>
      <c r="J71">
        <v>25240</v>
      </c>
      <c r="K71">
        <v>26058</v>
      </c>
      <c r="L71">
        <v>25429</v>
      </c>
      <c r="M71">
        <v>26009</v>
      </c>
      <c r="N71">
        <v>26230</v>
      </c>
      <c r="O71" s="49">
        <f t="shared" si="0"/>
        <v>3818</v>
      </c>
      <c r="P71" s="229">
        <v>0.17035516687488844</v>
      </c>
      <c r="Q71">
        <f t="shared" si="1"/>
        <v>46</v>
      </c>
    </row>
    <row r="72" spans="1:17">
      <c r="A72" t="s">
        <v>271</v>
      </c>
      <c r="B72">
        <v>9583</v>
      </c>
      <c r="C72">
        <v>9814</v>
      </c>
      <c r="D72">
        <v>9588</v>
      </c>
      <c r="E72">
        <v>9251</v>
      </c>
      <c r="F72">
        <v>9317</v>
      </c>
      <c r="G72">
        <v>9389</v>
      </c>
      <c r="H72">
        <v>9341</v>
      </c>
      <c r="I72">
        <v>9077</v>
      </c>
      <c r="J72">
        <v>8946</v>
      </c>
      <c r="K72">
        <v>8939</v>
      </c>
      <c r="L72">
        <v>8896</v>
      </c>
      <c r="M72">
        <v>8892</v>
      </c>
      <c r="N72">
        <v>9313</v>
      </c>
      <c r="O72" s="49">
        <f t="shared" si="0"/>
        <v>-270</v>
      </c>
      <c r="P72" s="229">
        <v>-2.8174893039757905E-2</v>
      </c>
      <c r="Q72">
        <f t="shared" si="1"/>
        <v>91</v>
      </c>
    </row>
    <row r="73" spans="1:17">
      <c r="A73" t="s">
        <v>272</v>
      </c>
      <c r="B73">
        <v>7664</v>
      </c>
      <c r="C73">
        <v>7856</v>
      </c>
      <c r="D73">
        <v>7839</v>
      </c>
      <c r="E73">
        <v>8009</v>
      </c>
      <c r="F73">
        <v>8208</v>
      </c>
      <c r="G73">
        <v>8171</v>
      </c>
      <c r="H73">
        <v>8548</v>
      </c>
      <c r="I73">
        <v>8803</v>
      </c>
      <c r="J73">
        <v>8981</v>
      </c>
      <c r="K73">
        <v>8786</v>
      </c>
      <c r="L73">
        <v>8935</v>
      </c>
      <c r="M73">
        <v>9136</v>
      </c>
      <c r="N73">
        <v>9508</v>
      </c>
      <c r="O73" s="49">
        <f t="shared" si="0"/>
        <v>1844</v>
      </c>
      <c r="P73" s="229">
        <v>0.2406054279749478</v>
      </c>
      <c r="Q73">
        <f t="shared" si="1"/>
        <v>26</v>
      </c>
    </row>
    <row r="74" spans="1:17">
      <c r="A74" t="s">
        <v>273</v>
      </c>
      <c r="B74">
        <v>66421</v>
      </c>
      <c r="C74">
        <v>68121</v>
      </c>
      <c r="D74">
        <v>69398</v>
      </c>
      <c r="E74">
        <v>69872</v>
      </c>
      <c r="F74">
        <v>70612</v>
      </c>
      <c r="G74">
        <v>71188</v>
      </c>
      <c r="H74">
        <v>73041</v>
      </c>
      <c r="I74">
        <v>73435</v>
      </c>
      <c r="J74">
        <v>74452</v>
      </c>
      <c r="K74">
        <v>74782</v>
      </c>
      <c r="L74">
        <v>73588</v>
      </c>
      <c r="M74">
        <v>76732</v>
      </c>
      <c r="N74">
        <v>79505</v>
      </c>
      <c r="O74" s="49">
        <f t="shared" si="0"/>
        <v>13084</v>
      </c>
      <c r="P74" s="229">
        <v>0.19698589301576308</v>
      </c>
      <c r="Q74">
        <f t="shared" si="1"/>
        <v>36</v>
      </c>
    </row>
    <row r="75" spans="1:17">
      <c r="A75" t="s">
        <v>274</v>
      </c>
      <c r="B75">
        <v>10333</v>
      </c>
      <c r="C75">
        <v>10432</v>
      </c>
      <c r="D75">
        <v>10610</v>
      </c>
      <c r="E75">
        <v>10629</v>
      </c>
      <c r="F75">
        <v>10498</v>
      </c>
      <c r="G75">
        <v>10498</v>
      </c>
      <c r="H75">
        <v>11116</v>
      </c>
      <c r="I75">
        <v>11167</v>
      </c>
      <c r="J75">
        <v>11326</v>
      </c>
      <c r="K75">
        <v>11224</v>
      </c>
      <c r="L75">
        <v>11136</v>
      </c>
      <c r="M75">
        <v>11546</v>
      </c>
      <c r="N75">
        <v>12128</v>
      </c>
      <c r="O75" s="49">
        <f t="shared" si="0"/>
        <v>1795</v>
      </c>
      <c r="P75" s="229">
        <v>0.17371528113810122</v>
      </c>
      <c r="Q75">
        <f t="shared" si="1"/>
        <v>45</v>
      </c>
    </row>
    <row r="76" spans="1:17">
      <c r="A76" t="s">
        <v>275</v>
      </c>
      <c r="B76">
        <v>11737</v>
      </c>
      <c r="C76">
        <v>12051</v>
      </c>
      <c r="D76">
        <v>12263</v>
      </c>
      <c r="E76">
        <v>12244</v>
      </c>
      <c r="F76">
        <v>12740</v>
      </c>
      <c r="G76">
        <v>13097</v>
      </c>
      <c r="H76">
        <v>13040</v>
      </c>
      <c r="I76">
        <v>14543</v>
      </c>
      <c r="J76">
        <v>14946</v>
      </c>
      <c r="K76">
        <v>14973</v>
      </c>
      <c r="L76">
        <v>14520</v>
      </c>
      <c r="M76">
        <v>15169</v>
      </c>
      <c r="N76">
        <v>15799</v>
      </c>
      <c r="O76" s="49">
        <f t="shared" si="0"/>
        <v>4062</v>
      </c>
      <c r="P76" s="229">
        <v>0.34608503024622989</v>
      </c>
      <c r="Q76">
        <f t="shared" si="1"/>
        <v>13</v>
      </c>
    </row>
    <row r="77" spans="1:17">
      <c r="A77" t="s">
        <v>276</v>
      </c>
      <c r="B77">
        <v>41315</v>
      </c>
      <c r="C77">
        <v>41693</v>
      </c>
      <c r="D77">
        <v>42496</v>
      </c>
      <c r="E77">
        <v>45234</v>
      </c>
      <c r="F77">
        <v>45622</v>
      </c>
      <c r="G77">
        <v>46575</v>
      </c>
      <c r="H77">
        <v>46798</v>
      </c>
      <c r="I77">
        <v>50855</v>
      </c>
      <c r="J77">
        <v>51793</v>
      </c>
      <c r="K77">
        <v>54283</v>
      </c>
      <c r="L77">
        <v>53442</v>
      </c>
      <c r="M77">
        <v>56406</v>
      </c>
      <c r="N77">
        <v>59490</v>
      </c>
      <c r="O77" s="49">
        <f t="shared" si="0"/>
        <v>18175</v>
      </c>
      <c r="P77" s="229">
        <v>0.43991286457703016</v>
      </c>
      <c r="Q77">
        <f t="shared" si="1"/>
        <v>8</v>
      </c>
    </row>
    <row r="78" spans="1:17">
      <c r="A78" t="s">
        <v>277</v>
      </c>
      <c r="B78">
        <v>3108</v>
      </c>
      <c r="C78">
        <v>3087</v>
      </c>
      <c r="D78">
        <v>3022</v>
      </c>
      <c r="E78">
        <v>3155</v>
      </c>
      <c r="F78">
        <v>3148</v>
      </c>
      <c r="G78">
        <v>3180</v>
      </c>
      <c r="H78">
        <v>3473</v>
      </c>
      <c r="I78">
        <v>3627</v>
      </c>
      <c r="J78">
        <v>3724</v>
      </c>
      <c r="K78">
        <v>3803</v>
      </c>
      <c r="L78">
        <v>3871</v>
      </c>
      <c r="M78">
        <v>4038</v>
      </c>
      <c r="N78">
        <v>4245</v>
      </c>
      <c r="O78" s="49">
        <f t="shared" si="0"/>
        <v>1137</v>
      </c>
      <c r="P78" s="229">
        <v>0.36583011583011582</v>
      </c>
      <c r="Q78">
        <f t="shared" si="1"/>
        <v>12</v>
      </c>
    </row>
    <row r="79" spans="1:17">
      <c r="A79" t="s">
        <v>278</v>
      </c>
      <c r="B79">
        <v>17810</v>
      </c>
      <c r="C79">
        <v>17952</v>
      </c>
      <c r="D79">
        <v>18485</v>
      </c>
      <c r="E79">
        <v>18533</v>
      </c>
      <c r="F79">
        <v>19163</v>
      </c>
      <c r="G79">
        <v>19300</v>
      </c>
      <c r="H79">
        <v>19603</v>
      </c>
      <c r="I79">
        <v>20036</v>
      </c>
      <c r="J79">
        <v>20388</v>
      </c>
      <c r="K79">
        <v>20364</v>
      </c>
      <c r="L79">
        <v>20049</v>
      </c>
      <c r="M79">
        <v>21626</v>
      </c>
      <c r="N79">
        <v>22713</v>
      </c>
      <c r="O79" s="49">
        <f t="shared" si="0"/>
        <v>4903</v>
      </c>
      <c r="P79" s="229">
        <v>0.27529477821448622</v>
      </c>
      <c r="Q79">
        <f t="shared" si="1"/>
        <v>21</v>
      </c>
    </row>
    <row r="80" spans="1:17">
      <c r="A80" t="s">
        <v>279</v>
      </c>
      <c r="B80">
        <v>63878</v>
      </c>
      <c r="C80">
        <v>65643</v>
      </c>
      <c r="D80">
        <v>66635</v>
      </c>
      <c r="E80">
        <v>68149</v>
      </c>
      <c r="F80">
        <v>69840</v>
      </c>
      <c r="G80">
        <v>71902</v>
      </c>
      <c r="H80">
        <v>74505</v>
      </c>
      <c r="I80">
        <v>77754</v>
      </c>
      <c r="J80">
        <v>80941</v>
      </c>
      <c r="K80">
        <v>83222</v>
      </c>
      <c r="L80">
        <v>85442</v>
      </c>
      <c r="M80">
        <v>91167</v>
      </c>
      <c r="N80">
        <v>96324</v>
      </c>
      <c r="O80" s="49">
        <f t="shared" si="0"/>
        <v>32446</v>
      </c>
      <c r="P80" s="229">
        <v>0.50793700491562044</v>
      </c>
      <c r="Q80">
        <f t="shared" si="1"/>
        <v>7</v>
      </c>
    </row>
    <row r="81" spans="1:17">
      <c r="A81" t="s">
        <v>280</v>
      </c>
      <c r="B81">
        <v>2440</v>
      </c>
      <c r="C81">
        <v>2497</v>
      </c>
      <c r="D81">
        <v>2701</v>
      </c>
      <c r="E81">
        <v>2713</v>
      </c>
      <c r="F81">
        <v>2730</v>
      </c>
      <c r="G81">
        <v>2816</v>
      </c>
      <c r="H81">
        <v>3186</v>
      </c>
      <c r="I81">
        <v>3335</v>
      </c>
      <c r="J81">
        <v>3391</v>
      </c>
      <c r="K81">
        <v>3558</v>
      </c>
      <c r="L81">
        <v>3668</v>
      </c>
      <c r="M81">
        <v>3634</v>
      </c>
      <c r="N81">
        <v>3926</v>
      </c>
      <c r="O81" s="49">
        <f t="shared" si="0"/>
        <v>1486</v>
      </c>
      <c r="P81" s="229">
        <v>0.60901639344262293</v>
      </c>
      <c r="Q81">
        <f t="shared" si="1"/>
        <v>3</v>
      </c>
    </row>
    <row r="82" spans="1:17">
      <c r="A82" t="s">
        <v>281</v>
      </c>
      <c r="B82">
        <v>5074</v>
      </c>
      <c r="C82">
        <v>5024</v>
      </c>
      <c r="D82">
        <v>4962</v>
      </c>
      <c r="E82">
        <v>4815</v>
      </c>
      <c r="F82">
        <v>4610</v>
      </c>
      <c r="G82">
        <v>4612</v>
      </c>
      <c r="H82">
        <v>4806</v>
      </c>
      <c r="I82">
        <v>4816</v>
      </c>
      <c r="J82">
        <v>5034</v>
      </c>
      <c r="K82">
        <v>5025</v>
      </c>
      <c r="L82">
        <v>5263</v>
      </c>
      <c r="M82">
        <v>5449</v>
      </c>
      <c r="N82">
        <v>5713</v>
      </c>
      <c r="O82" s="49">
        <f t="shared" si="0"/>
        <v>639</v>
      </c>
      <c r="P82" s="229">
        <v>0.12593614505321246</v>
      </c>
      <c r="Q82">
        <f t="shared" si="1"/>
        <v>58</v>
      </c>
    </row>
    <row r="83" spans="1:17">
      <c r="A83" t="s">
        <v>282</v>
      </c>
      <c r="B83">
        <v>17179</v>
      </c>
      <c r="C83">
        <v>16512</v>
      </c>
      <c r="D83">
        <v>15488</v>
      </c>
      <c r="E83">
        <v>15437</v>
      </c>
      <c r="F83">
        <v>15295</v>
      </c>
      <c r="G83">
        <v>15249</v>
      </c>
      <c r="H83">
        <v>15298</v>
      </c>
      <c r="I83">
        <v>15091</v>
      </c>
      <c r="J83">
        <v>15356</v>
      </c>
      <c r="K83">
        <v>15378</v>
      </c>
      <c r="L83">
        <v>15282</v>
      </c>
      <c r="M83">
        <v>15878</v>
      </c>
      <c r="N83">
        <v>16866</v>
      </c>
      <c r="O83" s="49">
        <f t="shared" ref="O83:O112" si="2">N83-B83</f>
        <v>-313</v>
      </c>
      <c r="P83" s="229">
        <v>-1.8219919669363756E-2</v>
      </c>
      <c r="Q83">
        <f t="shared" ref="Q83:Q112" si="3">RANK(P83,$P$18:$P$112)</f>
        <v>90</v>
      </c>
    </row>
    <row r="84" spans="1:17">
      <c r="A84" t="s">
        <v>283</v>
      </c>
      <c r="B84">
        <v>8266</v>
      </c>
      <c r="C84">
        <v>8131</v>
      </c>
      <c r="D84">
        <v>8283</v>
      </c>
      <c r="E84">
        <v>8287</v>
      </c>
      <c r="F84">
        <v>8222</v>
      </c>
      <c r="G84">
        <v>8186</v>
      </c>
      <c r="H84">
        <v>8416</v>
      </c>
      <c r="I84">
        <v>8598</v>
      </c>
      <c r="J84">
        <v>8953</v>
      </c>
      <c r="K84">
        <v>8857</v>
      </c>
      <c r="L84">
        <v>8755</v>
      </c>
      <c r="M84">
        <v>9104</v>
      </c>
      <c r="N84">
        <v>9437</v>
      </c>
      <c r="O84" s="49">
        <f t="shared" si="2"/>
        <v>1171</v>
      </c>
      <c r="P84" s="229">
        <v>0.14166465037503023</v>
      </c>
      <c r="Q84">
        <f t="shared" si="3"/>
        <v>54</v>
      </c>
    </row>
    <row r="85" spans="1:17">
      <c r="A85" t="s">
        <v>284</v>
      </c>
      <c r="B85">
        <v>3068</v>
      </c>
      <c r="C85">
        <v>3103</v>
      </c>
      <c r="D85">
        <v>3223</v>
      </c>
      <c r="E85">
        <v>3254</v>
      </c>
      <c r="F85">
        <v>3300</v>
      </c>
      <c r="G85">
        <v>3428</v>
      </c>
      <c r="H85">
        <v>3484</v>
      </c>
      <c r="I85">
        <v>3448</v>
      </c>
      <c r="J85">
        <v>3524</v>
      </c>
      <c r="K85">
        <v>3336</v>
      </c>
      <c r="L85">
        <v>3130</v>
      </c>
      <c r="M85">
        <v>3004</v>
      </c>
      <c r="N85">
        <v>3055</v>
      </c>
      <c r="O85" s="49">
        <f t="shared" si="2"/>
        <v>-13</v>
      </c>
      <c r="P85" s="229">
        <v>-4.2372881355932203E-3</v>
      </c>
      <c r="Q85">
        <f t="shared" si="3"/>
        <v>89</v>
      </c>
    </row>
    <row r="86" spans="1:17">
      <c r="A86" t="s">
        <v>285</v>
      </c>
      <c r="B86">
        <v>1863</v>
      </c>
      <c r="C86">
        <v>1889</v>
      </c>
      <c r="D86">
        <v>1935</v>
      </c>
      <c r="E86">
        <v>1938</v>
      </c>
      <c r="F86">
        <v>1914</v>
      </c>
      <c r="G86">
        <v>2092</v>
      </c>
      <c r="H86">
        <v>2181</v>
      </c>
      <c r="I86">
        <v>2271</v>
      </c>
      <c r="J86">
        <v>2234</v>
      </c>
      <c r="K86">
        <v>2090</v>
      </c>
      <c r="L86">
        <v>2090</v>
      </c>
      <c r="M86">
        <v>2035</v>
      </c>
      <c r="N86">
        <v>2059</v>
      </c>
      <c r="O86" s="49">
        <f t="shared" si="2"/>
        <v>196</v>
      </c>
      <c r="P86" s="229">
        <v>0.10520665593129361</v>
      </c>
      <c r="Q86">
        <f t="shared" si="3"/>
        <v>73</v>
      </c>
    </row>
    <row r="87" spans="1:17">
      <c r="A87" t="s">
        <v>286</v>
      </c>
      <c r="B87">
        <v>4439</v>
      </c>
      <c r="C87">
        <v>4333</v>
      </c>
      <c r="D87">
        <v>4327</v>
      </c>
      <c r="E87">
        <v>4292</v>
      </c>
      <c r="F87">
        <v>4331</v>
      </c>
      <c r="G87">
        <v>4258</v>
      </c>
      <c r="H87">
        <v>4217</v>
      </c>
      <c r="I87">
        <v>4299</v>
      </c>
      <c r="J87">
        <v>4416</v>
      </c>
      <c r="K87">
        <v>4376</v>
      </c>
      <c r="L87">
        <v>4412</v>
      </c>
      <c r="M87">
        <v>4659</v>
      </c>
      <c r="N87">
        <v>4953</v>
      </c>
      <c r="O87" s="49">
        <f t="shared" si="2"/>
        <v>514</v>
      </c>
      <c r="P87" s="229">
        <v>0.11579184501013742</v>
      </c>
      <c r="Q87">
        <f t="shared" si="3"/>
        <v>66</v>
      </c>
    </row>
    <row r="88" spans="1:17">
      <c r="A88" t="s">
        <v>287</v>
      </c>
      <c r="B88">
        <v>43711</v>
      </c>
      <c r="C88">
        <v>43979</v>
      </c>
      <c r="D88">
        <v>44242</v>
      </c>
      <c r="E88">
        <v>44938</v>
      </c>
      <c r="F88">
        <v>45490</v>
      </c>
      <c r="G88">
        <v>47057</v>
      </c>
      <c r="H88">
        <v>47340</v>
      </c>
      <c r="I88">
        <v>48419</v>
      </c>
      <c r="J88">
        <v>49194</v>
      </c>
      <c r="K88">
        <v>49585</v>
      </c>
      <c r="L88">
        <v>50112</v>
      </c>
      <c r="M88">
        <v>52057</v>
      </c>
      <c r="N88">
        <v>53779</v>
      </c>
      <c r="O88" s="49">
        <f t="shared" si="2"/>
        <v>10068</v>
      </c>
      <c r="P88" s="229">
        <v>0.23033103795383314</v>
      </c>
      <c r="Q88">
        <f t="shared" si="3"/>
        <v>29</v>
      </c>
    </row>
    <row r="89" spans="1:17">
      <c r="A89" t="s">
        <v>288</v>
      </c>
      <c r="B89">
        <v>13898</v>
      </c>
      <c r="C89">
        <v>14304</v>
      </c>
      <c r="D89">
        <v>14413</v>
      </c>
      <c r="E89">
        <v>14475</v>
      </c>
      <c r="F89">
        <v>14805</v>
      </c>
      <c r="G89">
        <v>14956</v>
      </c>
      <c r="H89">
        <v>15185</v>
      </c>
      <c r="I89">
        <v>14774</v>
      </c>
      <c r="J89">
        <v>14661</v>
      </c>
      <c r="K89">
        <v>14758</v>
      </c>
      <c r="L89">
        <v>14471</v>
      </c>
      <c r="M89">
        <v>15843</v>
      </c>
      <c r="N89">
        <v>16623</v>
      </c>
      <c r="O89" s="49">
        <f t="shared" si="2"/>
        <v>2725</v>
      </c>
      <c r="P89" s="229">
        <v>0.19607137717657216</v>
      </c>
      <c r="Q89">
        <f t="shared" si="3"/>
        <v>37</v>
      </c>
    </row>
    <row r="90" spans="1:17">
      <c r="A90" t="s">
        <v>289</v>
      </c>
      <c r="B90">
        <v>24473</v>
      </c>
      <c r="C90">
        <v>24750</v>
      </c>
      <c r="D90">
        <v>23959</v>
      </c>
      <c r="E90">
        <v>23688</v>
      </c>
      <c r="F90">
        <v>23582</v>
      </c>
      <c r="G90">
        <v>24001</v>
      </c>
      <c r="H90">
        <v>24656</v>
      </c>
      <c r="I90">
        <v>24924</v>
      </c>
      <c r="J90">
        <v>24819</v>
      </c>
      <c r="K90">
        <v>25826</v>
      </c>
      <c r="L90">
        <v>26344</v>
      </c>
      <c r="M90">
        <v>27073</v>
      </c>
      <c r="N90">
        <v>27266</v>
      </c>
      <c r="O90" s="49">
        <f t="shared" si="2"/>
        <v>2793</v>
      </c>
      <c r="P90" s="229">
        <v>0.11412577125812119</v>
      </c>
      <c r="Q90">
        <f t="shared" si="3"/>
        <v>67</v>
      </c>
    </row>
    <row r="91" spans="1:17">
      <c r="A91" t="s">
        <v>290</v>
      </c>
      <c r="B91">
        <v>27325</v>
      </c>
      <c r="C91">
        <v>27979</v>
      </c>
      <c r="D91">
        <v>29825</v>
      </c>
      <c r="E91">
        <v>31512</v>
      </c>
      <c r="F91">
        <v>32794</v>
      </c>
      <c r="G91">
        <v>33506</v>
      </c>
      <c r="H91">
        <v>34710</v>
      </c>
      <c r="I91">
        <v>35221</v>
      </c>
      <c r="J91">
        <v>34887</v>
      </c>
      <c r="K91">
        <v>34657</v>
      </c>
      <c r="L91">
        <v>35171</v>
      </c>
      <c r="M91">
        <v>36645</v>
      </c>
      <c r="N91">
        <v>38264</v>
      </c>
      <c r="O91" s="49">
        <f t="shared" si="2"/>
        <v>10939</v>
      </c>
      <c r="P91" s="229">
        <v>0.40032936870997254</v>
      </c>
      <c r="Q91">
        <f t="shared" si="3"/>
        <v>11</v>
      </c>
    </row>
    <row r="92" spans="1:17">
      <c r="A92" t="s">
        <v>291</v>
      </c>
      <c r="B92">
        <v>132284</v>
      </c>
      <c r="C92">
        <v>136703</v>
      </c>
      <c r="D92">
        <v>142351</v>
      </c>
      <c r="E92">
        <v>148452</v>
      </c>
      <c r="F92">
        <v>154297</v>
      </c>
      <c r="G92">
        <v>159932</v>
      </c>
      <c r="H92">
        <v>165312</v>
      </c>
      <c r="I92">
        <v>174326</v>
      </c>
      <c r="J92">
        <v>182326</v>
      </c>
      <c r="K92">
        <v>187796</v>
      </c>
      <c r="L92">
        <v>187338</v>
      </c>
      <c r="M92">
        <v>197944</v>
      </c>
      <c r="N92">
        <v>208413</v>
      </c>
      <c r="O92" s="49">
        <f t="shared" si="2"/>
        <v>76129</v>
      </c>
      <c r="P92" s="229">
        <v>0.57549665870400046</v>
      </c>
      <c r="Q92">
        <f t="shared" si="3"/>
        <v>4</v>
      </c>
    </row>
    <row r="93" spans="1:17">
      <c r="A93" t="s">
        <v>292</v>
      </c>
      <c r="B93">
        <v>7864</v>
      </c>
      <c r="C93">
        <v>7937</v>
      </c>
      <c r="D93">
        <v>7803</v>
      </c>
      <c r="E93">
        <v>7918</v>
      </c>
      <c r="F93">
        <v>7979</v>
      </c>
      <c r="G93">
        <v>8042</v>
      </c>
      <c r="H93">
        <v>8094</v>
      </c>
      <c r="I93">
        <v>8210</v>
      </c>
      <c r="J93">
        <v>8682</v>
      </c>
      <c r="K93">
        <v>8543</v>
      </c>
      <c r="L93">
        <v>8297</v>
      </c>
      <c r="M93">
        <v>8343</v>
      </c>
      <c r="N93">
        <v>8740</v>
      </c>
      <c r="O93" s="49">
        <f t="shared" si="2"/>
        <v>876</v>
      </c>
      <c r="P93" s="229">
        <v>0.11139369277721262</v>
      </c>
      <c r="Q93">
        <f t="shared" si="3"/>
        <v>71</v>
      </c>
    </row>
    <row r="94" spans="1:17">
      <c r="A94" t="s">
        <v>293</v>
      </c>
      <c r="B94">
        <v>3746</v>
      </c>
      <c r="C94">
        <v>3821</v>
      </c>
      <c r="D94">
        <v>4147</v>
      </c>
      <c r="E94">
        <v>4170</v>
      </c>
      <c r="F94">
        <v>4277</v>
      </c>
      <c r="G94">
        <v>4444</v>
      </c>
      <c r="H94">
        <v>4867</v>
      </c>
      <c r="I94">
        <v>4924</v>
      </c>
      <c r="J94">
        <v>5000</v>
      </c>
      <c r="K94">
        <v>5056</v>
      </c>
      <c r="L94">
        <v>5095</v>
      </c>
      <c r="M94">
        <v>5451</v>
      </c>
      <c r="N94">
        <v>5795</v>
      </c>
      <c r="O94" s="49">
        <f t="shared" si="2"/>
        <v>2049</v>
      </c>
      <c r="P94" s="229">
        <v>0.5469834490122798</v>
      </c>
      <c r="Q94">
        <f t="shared" si="3"/>
        <v>6</v>
      </c>
    </row>
    <row r="95" spans="1:17">
      <c r="A95" t="s">
        <v>294</v>
      </c>
      <c r="B95">
        <v>53455</v>
      </c>
      <c r="C95">
        <v>54146</v>
      </c>
      <c r="D95">
        <v>55371</v>
      </c>
      <c r="E95">
        <v>56362</v>
      </c>
      <c r="F95">
        <v>58383</v>
      </c>
      <c r="G95">
        <v>60268</v>
      </c>
      <c r="H95">
        <v>61834</v>
      </c>
      <c r="I95">
        <v>62872</v>
      </c>
      <c r="J95">
        <v>64458</v>
      </c>
      <c r="K95">
        <v>65893</v>
      </c>
      <c r="L95">
        <v>63310</v>
      </c>
      <c r="M95">
        <v>68175</v>
      </c>
      <c r="N95">
        <v>70867</v>
      </c>
      <c r="O95" s="49">
        <f t="shared" si="2"/>
        <v>17412</v>
      </c>
      <c r="P95" s="229">
        <v>0.3257319240482649</v>
      </c>
      <c r="Q95">
        <f t="shared" si="3"/>
        <v>16</v>
      </c>
    </row>
    <row r="96" spans="1:17">
      <c r="A96" t="s">
        <v>295</v>
      </c>
      <c r="B96">
        <v>623909</v>
      </c>
      <c r="C96">
        <v>635540</v>
      </c>
      <c r="D96">
        <v>637974</v>
      </c>
      <c r="E96">
        <v>640112</v>
      </c>
      <c r="F96">
        <v>648157</v>
      </c>
      <c r="G96">
        <v>656531</v>
      </c>
      <c r="H96">
        <v>667512</v>
      </c>
      <c r="I96">
        <v>671113</v>
      </c>
      <c r="J96">
        <v>680489</v>
      </c>
      <c r="K96">
        <v>684102</v>
      </c>
      <c r="L96">
        <v>666727</v>
      </c>
      <c r="M96">
        <v>691100</v>
      </c>
      <c r="N96">
        <v>715218</v>
      </c>
      <c r="O96" s="49">
        <f t="shared" si="2"/>
        <v>91309</v>
      </c>
      <c r="P96" s="229">
        <v>0.14634986833015712</v>
      </c>
      <c r="Q96">
        <f t="shared" si="3"/>
        <v>51</v>
      </c>
    </row>
    <row r="97" spans="1:17">
      <c r="A97" t="s">
        <v>296</v>
      </c>
      <c r="B97">
        <v>7567</v>
      </c>
      <c r="C97">
        <v>7871</v>
      </c>
      <c r="D97">
        <v>7874</v>
      </c>
      <c r="E97">
        <v>8006</v>
      </c>
      <c r="F97">
        <v>8110</v>
      </c>
      <c r="G97">
        <v>8242</v>
      </c>
      <c r="H97">
        <v>8144</v>
      </c>
      <c r="I97">
        <v>8397</v>
      </c>
      <c r="J97">
        <v>8773</v>
      </c>
      <c r="K97">
        <v>8567</v>
      </c>
      <c r="L97">
        <v>8591</v>
      </c>
      <c r="M97">
        <v>8697</v>
      </c>
      <c r="N97">
        <v>8964</v>
      </c>
      <c r="O97" s="49">
        <f t="shared" si="2"/>
        <v>1397</v>
      </c>
      <c r="P97" s="229">
        <v>0.18461741773490153</v>
      </c>
      <c r="Q97">
        <f t="shared" si="3"/>
        <v>42</v>
      </c>
    </row>
    <row r="98" spans="1:17">
      <c r="A98" t="s">
        <v>297</v>
      </c>
      <c r="B98">
        <v>4719</v>
      </c>
      <c r="C98">
        <v>4725</v>
      </c>
      <c r="D98">
        <v>4712</v>
      </c>
      <c r="E98">
        <v>4581</v>
      </c>
      <c r="F98">
        <v>4612</v>
      </c>
      <c r="G98">
        <v>4549</v>
      </c>
      <c r="H98">
        <v>4496</v>
      </c>
      <c r="I98">
        <v>4618</v>
      </c>
      <c r="J98">
        <v>4490</v>
      </c>
      <c r="K98">
        <v>4780</v>
      </c>
      <c r="L98">
        <v>4793</v>
      </c>
      <c r="M98">
        <v>4808</v>
      </c>
      <c r="N98">
        <v>4950</v>
      </c>
      <c r="O98" s="49">
        <f t="shared" si="2"/>
        <v>231</v>
      </c>
      <c r="P98" s="229">
        <v>4.8951048951048952E-2</v>
      </c>
      <c r="Q98">
        <f t="shared" si="3"/>
        <v>85</v>
      </c>
    </row>
    <row r="99" spans="1:17">
      <c r="A99" t="s">
        <v>298</v>
      </c>
      <c r="B99">
        <v>87626</v>
      </c>
      <c r="C99">
        <v>89512</v>
      </c>
      <c r="D99">
        <v>88624</v>
      </c>
      <c r="E99">
        <v>89599</v>
      </c>
      <c r="F99">
        <v>90045</v>
      </c>
      <c r="G99">
        <v>89827</v>
      </c>
      <c r="H99">
        <v>90346</v>
      </c>
      <c r="I99">
        <v>90595</v>
      </c>
      <c r="J99">
        <v>90841</v>
      </c>
      <c r="K99">
        <v>90304</v>
      </c>
      <c r="L99">
        <v>89264</v>
      </c>
      <c r="M99">
        <v>90986</v>
      </c>
      <c r="N99">
        <v>94944</v>
      </c>
      <c r="O99" s="49">
        <f t="shared" si="2"/>
        <v>7318</v>
      </c>
      <c r="P99" s="229">
        <v>8.3514025517540461E-2</v>
      </c>
      <c r="Q99">
        <f t="shared" si="3"/>
        <v>78</v>
      </c>
    </row>
    <row r="100" spans="1:17">
      <c r="A100" t="s">
        <v>299</v>
      </c>
      <c r="B100">
        <v>65037</v>
      </c>
      <c r="C100">
        <v>67359</v>
      </c>
      <c r="D100">
        <v>69652</v>
      </c>
      <c r="E100">
        <v>72602</v>
      </c>
      <c r="F100">
        <v>75995</v>
      </c>
      <c r="G100">
        <v>79057</v>
      </c>
      <c r="H100">
        <v>83302</v>
      </c>
      <c r="I100">
        <v>86599</v>
      </c>
      <c r="J100">
        <v>88697</v>
      </c>
      <c r="K100">
        <v>90608</v>
      </c>
      <c r="L100">
        <v>91920</v>
      </c>
      <c r="M100">
        <v>97536</v>
      </c>
      <c r="N100">
        <v>102088</v>
      </c>
      <c r="O100" s="49">
        <f t="shared" si="2"/>
        <v>37051</v>
      </c>
      <c r="P100" s="229">
        <v>0.56969109891292646</v>
      </c>
      <c r="Q100">
        <f t="shared" si="3"/>
        <v>5</v>
      </c>
    </row>
    <row r="101" spans="1:17">
      <c r="A101" t="s">
        <v>300</v>
      </c>
      <c r="B101">
        <v>16791</v>
      </c>
      <c r="C101">
        <v>17400</v>
      </c>
      <c r="D101">
        <v>17431</v>
      </c>
      <c r="E101">
        <v>17655</v>
      </c>
      <c r="F101">
        <v>17662</v>
      </c>
      <c r="G101">
        <v>17981</v>
      </c>
      <c r="H101">
        <v>18015</v>
      </c>
      <c r="I101">
        <v>18371</v>
      </c>
      <c r="J101">
        <v>18725</v>
      </c>
      <c r="K101">
        <v>18773</v>
      </c>
      <c r="L101">
        <v>19168</v>
      </c>
      <c r="M101">
        <v>20301</v>
      </c>
      <c r="N101">
        <v>21095</v>
      </c>
      <c r="O101" s="49">
        <f t="shared" si="2"/>
        <v>4304</v>
      </c>
      <c r="P101" s="229">
        <v>0.25632779465189687</v>
      </c>
      <c r="Q101">
        <f t="shared" si="3"/>
        <v>24</v>
      </c>
    </row>
    <row r="102" spans="1:17">
      <c r="A102" t="s">
        <v>301</v>
      </c>
      <c r="B102">
        <v>2552</v>
      </c>
      <c r="C102">
        <v>2540</v>
      </c>
      <c r="D102">
        <v>2558</v>
      </c>
      <c r="E102">
        <v>2611</v>
      </c>
      <c r="F102">
        <v>2571</v>
      </c>
      <c r="G102">
        <v>2642</v>
      </c>
      <c r="H102">
        <v>2840</v>
      </c>
      <c r="I102">
        <v>2943</v>
      </c>
      <c r="J102">
        <v>3253</v>
      </c>
      <c r="K102">
        <v>3339</v>
      </c>
      <c r="L102">
        <v>3299</v>
      </c>
      <c r="M102">
        <v>3478</v>
      </c>
      <c r="N102">
        <v>3630</v>
      </c>
      <c r="O102" s="49">
        <f t="shared" si="2"/>
        <v>1078</v>
      </c>
      <c r="P102" s="229">
        <v>0.42241379310344829</v>
      </c>
      <c r="Q102">
        <f t="shared" si="3"/>
        <v>10</v>
      </c>
    </row>
    <row r="103" spans="1:17">
      <c r="A103" t="s">
        <v>302</v>
      </c>
      <c r="B103">
        <v>6908</v>
      </c>
      <c r="C103">
        <v>6931</v>
      </c>
      <c r="D103">
        <v>6970</v>
      </c>
      <c r="E103">
        <v>6930</v>
      </c>
      <c r="F103">
        <v>6829</v>
      </c>
      <c r="G103">
        <v>6800</v>
      </c>
      <c r="H103">
        <v>6685</v>
      </c>
      <c r="I103">
        <v>6600</v>
      </c>
      <c r="J103">
        <v>6692</v>
      </c>
      <c r="K103">
        <v>6692</v>
      </c>
      <c r="L103">
        <v>6654</v>
      </c>
      <c r="M103">
        <v>6859</v>
      </c>
      <c r="N103">
        <v>7002</v>
      </c>
      <c r="O103" s="49">
        <f t="shared" si="2"/>
        <v>94</v>
      </c>
      <c r="P103" s="229">
        <v>1.3607411696583671E-2</v>
      </c>
      <c r="Q103">
        <f t="shared" si="3"/>
        <v>87</v>
      </c>
    </row>
    <row r="104" spans="1:17">
      <c r="A104" t="s">
        <v>303</v>
      </c>
      <c r="B104">
        <v>5093</v>
      </c>
      <c r="C104">
        <v>5033</v>
      </c>
      <c r="D104">
        <v>4884</v>
      </c>
      <c r="E104">
        <v>4588</v>
      </c>
      <c r="F104">
        <v>4579</v>
      </c>
      <c r="G104">
        <v>4624</v>
      </c>
      <c r="H104">
        <v>4995</v>
      </c>
      <c r="I104">
        <v>5086</v>
      </c>
      <c r="J104">
        <v>5139</v>
      </c>
      <c r="K104">
        <v>5098</v>
      </c>
      <c r="L104">
        <v>5287</v>
      </c>
      <c r="M104">
        <v>5435</v>
      </c>
      <c r="N104">
        <v>5777</v>
      </c>
      <c r="O104" s="49">
        <f t="shared" si="2"/>
        <v>684</v>
      </c>
      <c r="P104" s="229">
        <v>0.13430198311407815</v>
      </c>
      <c r="Q104">
        <f t="shared" si="3"/>
        <v>57</v>
      </c>
    </row>
    <row r="105" spans="1:17">
      <c r="A105" t="s">
        <v>304</v>
      </c>
      <c r="B105">
        <v>1489</v>
      </c>
      <c r="C105">
        <v>1498</v>
      </c>
      <c r="D105">
        <v>1524</v>
      </c>
      <c r="E105">
        <v>1551</v>
      </c>
      <c r="F105">
        <v>1577</v>
      </c>
      <c r="G105">
        <v>1555</v>
      </c>
      <c r="H105">
        <v>1682</v>
      </c>
      <c r="I105">
        <v>1753</v>
      </c>
      <c r="J105">
        <v>1770</v>
      </c>
      <c r="K105">
        <v>1737</v>
      </c>
      <c r="L105">
        <v>1703</v>
      </c>
      <c r="M105">
        <v>1840</v>
      </c>
      <c r="N105">
        <v>1897</v>
      </c>
      <c r="O105" s="49">
        <f t="shared" si="2"/>
        <v>408</v>
      </c>
      <c r="P105" s="229">
        <v>0.2740094022834117</v>
      </c>
      <c r="Q105">
        <f t="shared" si="3"/>
        <v>22</v>
      </c>
    </row>
    <row r="106" spans="1:17">
      <c r="A106" t="s">
        <v>305</v>
      </c>
      <c r="B106">
        <v>17988</v>
      </c>
      <c r="C106">
        <v>18149</v>
      </c>
      <c r="D106">
        <v>18916</v>
      </c>
      <c r="E106">
        <v>19710</v>
      </c>
      <c r="F106">
        <v>19991</v>
      </c>
      <c r="G106">
        <v>20293</v>
      </c>
      <c r="H106">
        <v>19848</v>
      </c>
      <c r="I106">
        <v>19579</v>
      </c>
      <c r="J106">
        <v>19318</v>
      </c>
      <c r="K106">
        <v>19146</v>
      </c>
      <c r="L106">
        <v>19291</v>
      </c>
      <c r="M106">
        <v>19575</v>
      </c>
      <c r="N106">
        <v>20127</v>
      </c>
      <c r="O106" s="49">
        <f t="shared" si="2"/>
        <v>2139</v>
      </c>
      <c r="P106" s="229">
        <v>0.11891260840560373</v>
      </c>
      <c r="Q106">
        <f t="shared" si="3"/>
        <v>63</v>
      </c>
    </row>
    <row r="107" spans="1:17">
      <c r="A107" t="s">
        <v>306</v>
      </c>
      <c r="B107">
        <v>77628</v>
      </c>
      <c r="C107">
        <v>80272</v>
      </c>
      <c r="D107">
        <v>80403</v>
      </c>
      <c r="E107">
        <v>78450</v>
      </c>
      <c r="F107">
        <v>78797</v>
      </c>
      <c r="G107">
        <v>80042</v>
      </c>
      <c r="H107">
        <v>80236</v>
      </c>
      <c r="I107">
        <v>81806</v>
      </c>
      <c r="J107">
        <v>82116</v>
      </c>
      <c r="K107">
        <v>81916</v>
      </c>
      <c r="L107">
        <v>80998</v>
      </c>
      <c r="M107">
        <v>85051</v>
      </c>
      <c r="N107">
        <v>88757</v>
      </c>
      <c r="O107" s="49">
        <f t="shared" si="2"/>
        <v>11129</v>
      </c>
      <c r="P107" s="229">
        <v>0.14336321945689701</v>
      </c>
      <c r="Q107">
        <f t="shared" si="3"/>
        <v>53</v>
      </c>
    </row>
    <row r="108" spans="1:17">
      <c r="A108" t="s">
        <v>307</v>
      </c>
      <c r="B108">
        <v>5876</v>
      </c>
      <c r="C108">
        <v>5943</v>
      </c>
      <c r="D108">
        <v>5894</v>
      </c>
      <c r="E108">
        <v>5849</v>
      </c>
      <c r="F108">
        <v>5859</v>
      </c>
      <c r="G108">
        <v>5900</v>
      </c>
      <c r="H108">
        <v>5592</v>
      </c>
      <c r="I108">
        <v>5640</v>
      </c>
      <c r="J108">
        <v>5856</v>
      </c>
      <c r="K108">
        <v>6049</v>
      </c>
      <c r="L108">
        <v>6206</v>
      </c>
      <c r="M108">
        <v>6106</v>
      </c>
      <c r="N108">
        <v>6525</v>
      </c>
      <c r="O108" s="49">
        <f t="shared" si="2"/>
        <v>649</v>
      </c>
      <c r="P108" s="229">
        <v>0.11044928522804628</v>
      </c>
      <c r="Q108">
        <f t="shared" si="3"/>
        <v>72</v>
      </c>
    </row>
    <row r="109" spans="1:17">
      <c r="A109" t="s">
        <v>308</v>
      </c>
      <c r="B109">
        <v>14736</v>
      </c>
      <c r="C109">
        <v>14707</v>
      </c>
      <c r="D109">
        <v>14582</v>
      </c>
      <c r="E109">
        <v>14656</v>
      </c>
      <c r="F109">
        <v>15271</v>
      </c>
      <c r="G109">
        <v>15487</v>
      </c>
      <c r="H109">
        <v>15663</v>
      </c>
      <c r="I109">
        <v>15614</v>
      </c>
      <c r="J109">
        <v>16091</v>
      </c>
      <c r="K109">
        <v>15924</v>
      </c>
      <c r="L109">
        <v>15943</v>
      </c>
      <c r="M109">
        <v>16225</v>
      </c>
      <c r="N109">
        <v>16547</v>
      </c>
      <c r="O109" s="49">
        <f t="shared" si="2"/>
        <v>1811</v>
      </c>
      <c r="P109" s="229">
        <v>0.12289630836047774</v>
      </c>
      <c r="Q109">
        <f t="shared" si="3"/>
        <v>61</v>
      </c>
    </row>
    <row r="110" spans="1:17">
      <c r="A110" t="s">
        <v>309</v>
      </c>
      <c r="B110">
        <v>10658</v>
      </c>
      <c r="C110">
        <v>10843</v>
      </c>
      <c r="D110">
        <v>10732</v>
      </c>
      <c r="E110">
        <v>10705</v>
      </c>
      <c r="F110">
        <v>10860</v>
      </c>
      <c r="G110">
        <v>10802</v>
      </c>
      <c r="H110">
        <v>10968</v>
      </c>
      <c r="I110">
        <v>11224</v>
      </c>
      <c r="J110">
        <v>11365</v>
      </c>
      <c r="K110">
        <v>11488</v>
      </c>
      <c r="L110">
        <v>11224</v>
      </c>
      <c r="M110">
        <v>11332</v>
      </c>
      <c r="N110">
        <v>11912</v>
      </c>
      <c r="O110" s="49">
        <f t="shared" si="2"/>
        <v>1254</v>
      </c>
      <c r="P110" s="229">
        <v>0.11765809720397823</v>
      </c>
      <c r="Q110">
        <f t="shared" si="3"/>
        <v>64</v>
      </c>
    </row>
    <row r="111" spans="1:17">
      <c r="A111" t="s">
        <v>310</v>
      </c>
      <c r="B111">
        <v>136018</v>
      </c>
      <c r="C111">
        <v>142959</v>
      </c>
      <c r="D111">
        <v>149629</v>
      </c>
      <c r="E111">
        <v>156690</v>
      </c>
      <c r="F111">
        <v>165275</v>
      </c>
      <c r="G111">
        <v>175723</v>
      </c>
      <c r="H111">
        <v>188750</v>
      </c>
      <c r="I111">
        <v>196722</v>
      </c>
      <c r="J111">
        <v>206348</v>
      </c>
      <c r="K111">
        <v>210380</v>
      </c>
      <c r="L111">
        <v>211595</v>
      </c>
      <c r="M111">
        <v>224741</v>
      </c>
      <c r="N111">
        <v>238165</v>
      </c>
      <c r="O111" s="49">
        <f t="shared" si="2"/>
        <v>102147</v>
      </c>
      <c r="P111" s="229">
        <v>0.75098148774426909</v>
      </c>
      <c r="Q111">
        <f t="shared" si="3"/>
        <v>2</v>
      </c>
    </row>
    <row r="112" spans="1:17">
      <c r="A112" t="s">
        <v>311</v>
      </c>
      <c r="B112">
        <v>53290</v>
      </c>
      <c r="C112">
        <v>53854</v>
      </c>
      <c r="D112">
        <v>54776</v>
      </c>
      <c r="E112">
        <v>55848</v>
      </c>
      <c r="F112">
        <v>57967</v>
      </c>
      <c r="G112">
        <v>61160</v>
      </c>
      <c r="H112">
        <v>65888</v>
      </c>
      <c r="I112">
        <v>69299</v>
      </c>
      <c r="J112">
        <v>73295</v>
      </c>
      <c r="K112">
        <v>75394</v>
      </c>
      <c r="L112">
        <v>79256</v>
      </c>
      <c r="M112">
        <v>88038</v>
      </c>
      <c r="N112">
        <v>94211</v>
      </c>
      <c r="O112" s="49">
        <f t="shared" si="2"/>
        <v>40921</v>
      </c>
      <c r="P112" s="229">
        <v>0.76789266278851565</v>
      </c>
      <c r="Q112">
        <f t="shared" si="3"/>
        <v>1</v>
      </c>
    </row>
    <row r="114" spans="1:16" ht="14.25">
      <c r="A114" s="44" t="s">
        <v>3</v>
      </c>
      <c r="P114" s="435">
        <f>AVERAGE(P18:P112)</f>
        <v>0.19606832050616707</v>
      </c>
    </row>
  </sheetData>
  <mergeCells count="9">
    <mergeCell ref="B10:D10"/>
    <mergeCell ref="A11:A13"/>
    <mergeCell ref="B11:D13"/>
    <mergeCell ref="B1:D1"/>
    <mergeCell ref="B2:D2"/>
    <mergeCell ref="A3:A7"/>
    <mergeCell ref="B3:D7"/>
    <mergeCell ref="B8:D8"/>
    <mergeCell ref="B9:D9"/>
  </mergeCells>
  <hyperlinks>
    <hyperlink ref="B9:D9" r:id="rId1" location="eyJhcHBpZCI6NzAsInN0ZXBzIjpbMSwyOSwyNSwzMSwyNiwyNywzMF0sImRhdGEiOltbIlRhYmxlSWQiLCIxMiJdLFsiTWFqb3JfQXJlYSIsIjQiXSxbIlN0YXRlIixbIjQ3MDAwIl1dLFsiQXJlYSIsWyJYWCJdXSxbIlN0YXRpc3RpYyIsWyIyNDAiXV0sWyJVbml0X29mX21lYXN1cmUiLCJMZXZlbHMiXSxbIlllYXIiLFsiMjAyMiIsIjIwMjEiLCIyMDIwIiwiMjAxOSIsIjIwMTgiLCIyMDE3IiwiMjAxNiIsIjIwMTUiLCIyMDE0IiwiMjAxMyIsIjIwMTIiLCIyMDExIiwiMjAxMCJdXSxbIlllYXJCZWdpbiIsIi0xIl0sWyJZZWFyX0VuZCIsIi0xIl1dfQ==" display="US Bureau of Economic Analysis" xr:uid="{A12AE981-4631-4305-8611-635B1C0B91F6}"/>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18D2-3340-41BF-8814-4322AD99F5C6}">
  <sheetPr>
    <tabColor rgb="FF7030A0"/>
  </sheetPr>
  <dimension ref="A1:X965"/>
  <sheetViews>
    <sheetView workbookViewId="0">
      <selection activeCell="I17" sqref="I17"/>
    </sheetView>
  </sheetViews>
  <sheetFormatPr defaultRowHeight="12.75"/>
  <cols>
    <col min="1" max="1" width="18.28515625" customWidth="1"/>
    <col min="7" max="7" width="9.140625" style="306"/>
    <col min="8" max="8" width="9.140625" style="97"/>
    <col min="17" max="17" width="9.140625" style="306"/>
    <col min="24" max="24" width="9.140625" style="306"/>
  </cols>
  <sheetData>
    <row r="1" spans="1:24" ht="25.5">
      <c r="A1" s="168" t="s">
        <v>189</v>
      </c>
      <c r="B1" s="568" t="s">
        <v>540</v>
      </c>
      <c r="C1" s="569"/>
      <c r="D1" s="569"/>
      <c r="E1" s="621"/>
      <c r="F1" s="569" t="s">
        <v>540</v>
      </c>
      <c r="G1" s="569"/>
      <c r="H1" s="569"/>
      <c r="I1" s="569"/>
      <c r="J1" s="624" t="s">
        <v>540</v>
      </c>
      <c r="K1" s="569"/>
      <c r="L1" s="569"/>
      <c r="M1" s="621"/>
      <c r="N1" s="569" t="s">
        <v>540</v>
      </c>
      <c r="O1" s="569"/>
      <c r="P1" s="569"/>
      <c r="Q1" s="570"/>
      <c r="X1"/>
    </row>
    <row r="2" spans="1:24" ht="30.75" customHeight="1">
      <c r="A2" s="168" t="s">
        <v>194</v>
      </c>
      <c r="B2" s="538" t="s">
        <v>135</v>
      </c>
      <c r="C2" s="566"/>
      <c r="D2" s="566"/>
      <c r="E2" s="622"/>
      <c r="F2" s="566" t="s">
        <v>138</v>
      </c>
      <c r="G2" s="566"/>
      <c r="H2" s="566"/>
      <c r="I2" s="566"/>
      <c r="J2" s="629" t="s">
        <v>140</v>
      </c>
      <c r="K2" s="566"/>
      <c r="L2" s="566"/>
      <c r="M2" s="622"/>
      <c r="N2" s="566" t="s">
        <v>142</v>
      </c>
      <c r="O2" s="566"/>
      <c r="P2" s="566"/>
      <c r="Q2" s="567"/>
      <c r="X2"/>
    </row>
    <row r="3" spans="1:24" ht="12.75" customHeight="1">
      <c r="A3" s="579" t="s">
        <v>196</v>
      </c>
      <c r="B3" s="514" t="s">
        <v>136</v>
      </c>
      <c r="C3" s="515"/>
      <c r="D3" s="515"/>
      <c r="E3" s="617"/>
      <c r="F3" s="515" t="s">
        <v>139</v>
      </c>
      <c r="G3" s="515"/>
      <c r="H3" s="515"/>
      <c r="I3" s="515"/>
      <c r="J3" s="625" t="s">
        <v>141</v>
      </c>
      <c r="K3" s="515"/>
      <c r="L3" s="515"/>
      <c r="M3" s="617"/>
      <c r="N3" s="515" t="s">
        <v>143</v>
      </c>
      <c r="O3" s="515"/>
      <c r="P3" s="515"/>
      <c r="Q3" s="516"/>
      <c r="X3"/>
    </row>
    <row r="4" spans="1:24" ht="12.75" customHeight="1">
      <c r="A4" s="580"/>
      <c r="B4" s="517"/>
      <c r="C4" s="518"/>
      <c r="D4" s="518"/>
      <c r="E4" s="618"/>
      <c r="F4" s="518"/>
      <c r="G4" s="518"/>
      <c r="H4" s="518"/>
      <c r="I4" s="518"/>
      <c r="J4" s="626"/>
      <c r="K4" s="518"/>
      <c r="L4" s="518"/>
      <c r="M4" s="618"/>
      <c r="N4" s="518"/>
      <c r="O4" s="518"/>
      <c r="P4" s="518"/>
      <c r="Q4" s="519"/>
      <c r="X4"/>
    </row>
    <row r="5" spans="1:24">
      <c r="A5" s="580"/>
      <c r="B5" s="517"/>
      <c r="C5" s="518"/>
      <c r="D5" s="518"/>
      <c r="E5" s="618"/>
      <c r="F5" s="518"/>
      <c r="G5" s="518"/>
      <c r="H5" s="518"/>
      <c r="I5" s="518"/>
      <c r="J5" s="626"/>
      <c r="K5" s="518"/>
      <c r="L5" s="518"/>
      <c r="M5" s="618"/>
      <c r="N5" s="518"/>
      <c r="O5" s="518"/>
      <c r="P5" s="518"/>
      <c r="Q5" s="519"/>
      <c r="X5"/>
    </row>
    <row r="6" spans="1:24">
      <c r="A6" s="580"/>
      <c r="B6" s="517"/>
      <c r="C6" s="518"/>
      <c r="D6" s="518"/>
      <c r="E6" s="618"/>
      <c r="F6" s="518"/>
      <c r="G6" s="518"/>
      <c r="H6" s="518"/>
      <c r="I6" s="518"/>
      <c r="J6" s="626"/>
      <c r="K6" s="518"/>
      <c r="L6" s="518"/>
      <c r="M6" s="618"/>
      <c r="N6" s="518"/>
      <c r="O6" s="518"/>
      <c r="P6" s="518"/>
      <c r="Q6" s="519"/>
      <c r="X6"/>
    </row>
    <row r="7" spans="1:24">
      <c r="A7" s="581"/>
      <c r="B7" s="520"/>
      <c r="C7" s="521"/>
      <c r="D7" s="521"/>
      <c r="E7" s="619"/>
      <c r="F7" s="521"/>
      <c r="G7" s="521"/>
      <c r="H7" s="521"/>
      <c r="I7" s="521"/>
      <c r="J7" s="627"/>
      <c r="K7" s="521"/>
      <c r="L7" s="521"/>
      <c r="M7" s="619"/>
      <c r="N7" s="521"/>
      <c r="O7" s="521"/>
      <c r="P7" s="521"/>
      <c r="Q7" s="522"/>
      <c r="X7"/>
    </row>
    <row r="8" spans="1:24" ht="25.5">
      <c r="A8" s="169" t="s">
        <v>198</v>
      </c>
      <c r="B8" s="535" t="s">
        <v>199</v>
      </c>
      <c r="C8" s="590"/>
      <c r="D8" s="590"/>
      <c r="E8" s="623"/>
      <c r="F8" s="590" t="s">
        <v>199</v>
      </c>
      <c r="G8" s="590"/>
      <c r="H8" s="590"/>
      <c r="I8" s="590"/>
      <c r="J8" s="628" t="s">
        <v>199</v>
      </c>
      <c r="K8" s="590"/>
      <c r="L8" s="590"/>
      <c r="M8" s="623"/>
      <c r="N8" s="590" t="s">
        <v>199</v>
      </c>
      <c r="O8" s="590"/>
      <c r="P8" s="590"/>
      <c r="Q8" s="591"/>
      <c r="X8"/>
    </row>
    <row r="9" spans="1:24" ht="25.5" customHeight="1">
      <c r="A9" s="323" t="s">
        <v>200</v>
      </c>
      <c r="B9" s="613" t="s">
        <v>690</v>
      </c>
      <c r="C9" s="614"/>
      <c r="D9" s="614"/>
      <c r="E9" s="620"/>
      <c r="F9" s="613" t="s">
        <v>690</v>
      </c>
      <c r="G9" s="614"/>
      <c r="H9" s="614"/>
      <c r="I9" s="620"/>
      <c r="J9" s="613" t="s">
        <v>690</v>
      </c>
      <c r="K9" s="614"/>
      <c r="L9" s="614"/>
      <c r="M9" s="620"/>
      <c r="N9" s="613" t="s">
        <v>690</v>
      </c>
      <c r="O9" s="614"/>
      <c r="P9" s="614"/>
      <c r="Q9" s="620"/>
      <c r="X9"/>
    </row>
    <row r="10" spans="1:24" ht="12.75" customHeight="1">
      <c r="A10" s="338" t="s">
        <v>314</v>
      </c>
      <c r="B10" s="582" t="s">
        <v>118</v>
      </c>
      <c r="C10" s="536"/>
      <c r="D10" s="536"/>
      <c r="E10" s="616"/>
      <c r="F10" s="536" t="s">
        <v>118</v>
      </c>
      <c r="G10" s="536"/>
      <c r="H10" s="536"/>
      <c r="I10" s="536"/>
      <c r="J10" s="630" t="s">
        <v>118</v>
      </c>
      <c r="K10" s="536"/>
      <c r="L10" s="536"/>
      <c r="M10" s="616"/>
      <c r="N10" s="536" t="s">
        <v>118</v>
      </c>
      <c r="O10" s="536"/>
      <c r="P10" s="536"/>
      <c r="Q10" s="537"/>
      <c r="X10"/>
    </row>
    <row r="11" spans="1:24">
      <c r="A11" s="511" t="s">
        <v>202</v>
      </c>
      <c r="B11" s="514" t="s">
        <v>691</v>
      </c>
      <c r="C11" s="515"/>
      <c r="D11" s="515"/>
      <c r="E11" s="617"/>
      <c r="F11" s="515" t="s">
        <v>691</v>
      </c>
      <c r="G11" s="515"/>
      <c r="H11" s="515"/>
      <c r="I11" s="515"/>
      <c r="J11" s="625" t="s">
        <v>691</v>
      </c>
      <c r="K11" s="515"/>
      <c r="L11" s="515"/>
      <c r="M11" s="617"/>
      <c r="N11" s="515" t="s">
        <v>691</v>
      </c>
      <c r="O11" s="515"/>
      <c r="P11" s="515"/>
      <c r="Q11" s="516"/>
      <c r="X11"/>
    </row>
    <row r="12" spans="1:24" ht="12.75" customHeight="1">
      <c r="A12" s="578"/>
      <c r="B12" s="517"/>
      <c r="C12" s="518"/>
      <c r="D12" s="518"/>
      <c r="E12" s="618"/>
      <c r="F12" s="518"/>
      <c r="G12" s="518"/>
      <c r="H12" s="518"/>
      <c r="I12" s="518"/>
      <c r="J12" s="626"/>
      <c r="K12" s="518"/>
      <c r="L12" s="518"/>
      <c r="M12" s="618"/>
      <c r="N12" s="518"/>
      <c r="O12" s="518"/>
      <c r="P12" s="518"/>
      <c r="Q12" s="519"/>
      <c r="X12"/>
    </row>
    <row r="13" spans="1:24">
      <c r="A13" s="513"/>
      <c r="B13" s="520"/>
      <c r="C13" s="521"/>
      <c r="D13" s="521"/>
      <c r="E13" s="619"/>
      <c r="F13" s="521"/>
      <c r="G13" s="521"/>
      <c r="H13" s="521"/>
      <c r="I13" s="521"/>
      <c r="J13" s="627"/>
      <c r="K13" s="521"/>
      <c r="L13" s="521"/>
      <c r="M13" s="619"/>
      <c r="N13" s="521"/>
      <c r="O13" s="521"/>
      <c r="P13" s="521"/>
      <c r="Q13" s="522"/>
      <c r="X13"/>
    </row>
    <row r="14" spans="1:24">
      <c r="B14" s="97"/>
      <c r="C14" s="97"/>
      <c r="D14" s="97"/>
      <c r="E14" s="306"/>
      <c r="F14" s="97"/>
      <c r="G14"/>
      <c r="H14"/>
      <c r="I14" s="97"/>
      <c r="J14" s="308"/>
      <c r="K14" s="97"/>
      <c r="L14" s="97"/>
      <c r="M14" s="306"/>
      <c r="N14" s="97"/>
      <c r="Q14"/>
      <c r="U14" s="574" t="s">
        <v>1559</v>
      </c>
      <c r="V14" s="574"/>
      <c r="W14" s="574"/>
      <c r="X14" s="574"/>
    </row>
    <row r="15" spans="1:24">
      <c r="B15" s="97"/>
      <c r="C15" s="97"/>
      <c r="D15" s="97"/>
      <c r="E15" s="306"/>
      <c r="G15"/>
      <c r="H15"/>
      <c r="J15" s="308"/>
      <c r="K15" s="97"/>
      <c r="L15" s="97"/>
      <c r="M15" s="306"/>
      <c r="Q15"/>
      <c r="U15" s="574"/>
      <c r="V15" s="574"/>
      <c r="W15" s="574"/>
      <c r="X15" s="574"/>
    </row>
    <row r="16" spans="1:24" ht="76.5">
      <c r="B16" s="105" t="s">
        <v>692</v>
      </c>
      <c r="C16" s="105" t="s">
        <v>693</v>
      </c>
      <c r="D16" s="432" t="s">
        <v>927</v>
      </c>
      <c r="E16" s="458" t="s">
        <v>564</v>
      </c>
      <c r="F16" s="107" t="s">
        <v>694</v>
      </c>
      <c r="G16" s="107" t="s">
        <v>695</v>
      </c>
      <c r="H16" s="432" t="s">
        <v>927</v>
      </c>
      <c r="I16" s="458" t="s">
        <v>564</v>
      </c>
      <c r="J16" s="105" t="s">
        <v>696</v>
      </c>
      <c r="K16" s="105" t="s">
        <v>697</v>
      </c>
      <c r="L16" s="483" t="s">
        <v>927</v>
      </c>
      <c r="M16" s="458" t="s">
        <v>564</v>
      </c>
      <c r="N16" s="107" t="s">
        <v>698</v>
      </c>
      <c r="O16" s="107" t="s">
        <v>699</v>
      </c>
      <c r="P16" s="483" t="s">
        <v>927</v>
      </c>
      <c r="Q16" s="433" t="s">
        <v>564</v>
      </c>
      <c r="U16" s="105" t="s">
        <v>700</v>
      </c>
      <c r="V16" s="105" t="s">
        <v>701</v>
      </c>
      <c r="W16" s="107" t="s">
        <v>702</v>
      </c>
      <c r="X16" s="107" t="s">
        <v>703</v>
      </c>
    </row>
    <row r="17" spans="1:24">
      <c r="A17" s="209" t="s">
        <v>364</v>
      </c>
      <c r="B17" s="105">
        <v>442</v>
      </c>
      <c r="C17" s="105">
        <v>697</v>
      </c>
      <c r="D17" s="105">
        <f>RANK(E17,$E$17:$E$111)</f>
        <v>11</v>
      </c>
      <c r="E17" s="309">
        <f>(C17-B17)/B17</f>
        <v>0.57692307692307687</v>
      </c>
      <c r="F17" s="105">
        <v>94</v>
      </c>
      <c r="G17">
        <v>288</v>
      </c>
      <c r="H17">
        <f>RANK(I17,$I$17:$I$111)</f>
        <v>10</v>
      </c>
      <c r="I17" s="309">
        <f>(G17-F17)/F17</f>
        <v>2.0638297872340425</v>
      </c>
      <c r="J17" s="105">
        <v>715</v>
      </c>
      <c r="K17" s="105">
        <v>525</v>
      </c>
      <c r="L17" s="105"/>
      <c r="M17" s="307">
        <f>(K17-J17)/J17</f>
        <v>-0.26573426573426573</v>
      </c>
      <c r="N17" s="105">
        <v>500</v>
      </c>
      <c r="O17" s="105">
        <v>405</v>
      </c>
      <c r="P17" s="105"/>
      <c r="Q17" s="310">
        <f>(O17-N17)/N17</f>
        <v>-0.19</v>
      </c>
      <c r="U17" s="110">
        <v>20584</v>
      </c>
      <c r="V17" s="110">
        <v>21844</v>
      </c>
      <c r="W17" s="110">
        <v>9934</v>
      </c>
      <c r="X17" s="110">
        <v>9431</v>
      </c>
    </row>
    <row r="18" spans="1:24">
      <c r="A18" s="209" t="s">
        <v>365</v>
      </c>
      <c r="B18" s="105">
        <v>532</v>
      </c>
      <c r="C18" s="105">
        <v>819</v>
      </c>
      <c r="D18" s="105">
        <f t="shared" ref="D18:D80" si="0">RANK(E18,$E$17:$E$111)</f>
        <v>13</v>
      </c>
      <c r="E18" s="309">
        <f t="shared" ref="E18:E80" si="1">(C18-B18)/B18</f>
        <v>0.53947368421052633</v>
      </c>
      <c r="F18" s="105">
        <v>279</v>
      </c>
      <c r="G18">
        <v>432</v>
      </c>
      <c r="H18">
        <f t="shared" ref="H18:H81" si="2">RANK(I18,$I$17:$I$111)</f>
        <v>37</v>
      </c>
      <c r="I18" s="309">
        <f t="shared" ref="I18:I81" si="3">(G18-F18)/F18</f>
        <v>0.54838709677419351</v>
      </c>
      <c r="J18" s="105">
        <v>637</v>
      </c>
      <c r="K18" s="105">
        <v>704</v>
      </c>
      <c r="L18" s="105"/>
      <c r="M18" s="307">
        <f t="shared" ref="M18:M80" si="4">(K18-J18)/J18</f>
        <v>0.10518053375196232</v>
      </c>
      <c r="N18" s="105">
        <v>942</v>
      </c>
      <c r="O18" s="110">
        <v>1185</v>
      </c>
      <c r="P18" s="105"/>
      <c r="Q18" s="310">
        <f t="shared" ref="Q18:Q81" si="5">(O18-N18)/N18</f>
        <v>0.25796178343949044</v>
      </c>
      <c r="U18" s="110">
        <v>11631</v>
      </c>
      <c r="V18" s="110">
        <v>12998</v>
      </c>
      <c r="W18" s="110">
        <v>5427</v>
      </c>
      <c r="X18" s="110">
        <v>5471</v>
      </c>
    </row>
    <row r="19" spans="1:24">
      <c r="A19" s="209" t="s">
        <v>366</v>
      </c>
      <c r="B19" s="105">
        <v>142</v>
      </c>
      <c r="C19" s="105">
        <v>129</v>
      </c>
      <c r="D19" s="105">
        <f t="shared" si="0"/>
        <v>51</v>
      </c>
      <c r="E19" s="309">
        <f t="shared" si="1"/>
        <v>-9.154929577464789E-2</v>
      </c>
      <c r="F19" s="105">
        <v>67</v>
      </c>
      <c r="G19">
        <v>17</v>
      </c>
      <c r="H19">
        <f t="shared" si="2"/>
        <v>88</v>
      </c>
      <c r="I19" s="309">
        <f t="shared" si="3"/>
        <v>-0.74626865671641796</v>
      </c>
      <c r="J19" s="105">
        <v>49</v>
      </c>
      <c r="K19" s="105">
        <v>91</v>
      </c>
      <c r="L19" s="105"/>
      <c r="M19" s="307">
        <f t="shared" si="4"/>
        <v>0.8571428571428571</v>
      </c>
      <c r="N19" s="105">
        <v>108</v>
      </c>
      <c r="O19" s="105">
        <v>0</v>
      </c>
      <c r="P19" s="105"/>
      <c r="Q19" s="310">
        <f t="shared" si="5"/>
        <v>-1</v>
      </c>
      <c r="U19" s="110">
        <v>5066</v>
      </c>
      <c r="V19" s="110">
        <v>4980</v>
      </c>
      <c r="W19" s="110">
        <v>1627</v>
      </c>
      <c r="X19" s="110">
        <v>1756</v>
      </c>
    </row>
    <row r="20" spans="1:24">
      <c r="A20" s="209" t="s">
        <v>367</v>
      </c>
      <c r="B20" s="105">
        <v>48</v>
      </c>
      <c r="C20" s="105">
        <v>12</v>
      </c>
      <c r="D20" s="105">
        <f t="shared" si="0"/>
        <v>76</v>
      </c>
      <c r="E20" s="309">
        <f t="shared" si="1"/>
        <v>-0.75</v>
      </c>
      <c r="F20" s="105">
        <v>3</v>
      </c>
      <c r="G20">
        <v>31</v>
      </c>
      <c r="H20">
        <f t="shared" si="2"/>
        <v>2</v>
      </c>
      <c r="I20" s="309">
        <f t="shared" si="3"/>
        <v>9.3333333333333339</v>
      </c>
      <c r="J20" s="105">
        <v>42</v>
      </c>
      <c r="K20" s="105">
        <v>0</v>
      </c>
      <c r="L20" s="105"/>
      <c r="M20" s="307">
        <f t="shared" si="4"/>
        <v>-1</v>
      </c>
      <c r="N20" s="105">
        <v>15</v>
      </c>
      <c r="O20" s="105">
        <v>97</v>
      </c>
      <c r="P20" s="105"/>
      <c r="Q20" s="310">
        <f t="shared" si="5"/>
        <v>5.4666666666666668</v>
      </c>
      <c r="U20" s="110">
        <v>3533</v>
      </c>
      <c r="V20" s="110">
        <v>3912</v>
      </c>
      <c r="W20" s="110">
        <v>1131</v>
      </c>
      <c r="X20" s="105">
        <v>939</v>
      </c>
    </row>
    <row r="21" spans="1:24">
      <c r="A21" s="209" t="s">
        <v>368</v>
      </c>
      <c r="B21" s="105">
        <v>648</v>
      </c>
      <c r="C21" s="105">
        <v>840</v>
      </c>
      <c r="D21" s="105">
        <f t="shared" si="0"/>
        <v>22</v>
      </c>
      <c r="E21" s="309">
        <f t="shared" si="1"/>
        <v>0.29629629629629628</v>
      </c>
      <c r="F21" s="105">
        <v>321</v>
      </c>
      <c r="G21">
        <v>526</v>
      </c>
      <c r="H21">
        <f t="shared" si="2"/>
        <v>30</v>
      </c>
      <c r="I21" s="309">
        <f t="shared" si="3"/>
        <v>0.63862928348909653</v>
      </c>
      <c r="J21" s="105">
        <v>805</v>
      </c>
      <c r="K21" s="105">
        <v>558</v>
      </c>
      <c r="L21" s="105"/>
      <c r="M21" s="307">
        <f t="shared" si="4"/>
        <v>-0.30683229813664598</v>
      </c>
      <c r="N21" s="105">
        <v>596</v>
      </c>
      <c r="O21" s="105">
        <v>794</v>
      </c>
      <c r="P21" s="105"/>
      <c r="Q21" s="310">
        <f t="shared" si="5"/>
        <v>0.33221476510067116</v>
      </c>
      <c r="U21" s="110">
        <v>37372</v>
      </c>
      <c r="V21" s="110">
        <v>40762</v>
      </c>
      <c r="W21" s="110">
        <v>12567</v>
      </c>
      <c r="X21" s="110">
        <v>12694</v>
      </c>
    </row>
    <row r="22" spans="1:24">
      <c r="A22" s="209" t="s">
        <v>369</v>
      </c>
      <c r="B22" s="105">
        <v>658</v>
      </c>
      <c r="C22" s="105">
        <v>545</v>
      </c>
      <c r="D22" s="105">
        <f t="shared" si="0"/>
        <v>58</v>
      </c>
      <c r="E22" s="309">
        <f t="shared" si="1"/>
        <v>-0.17173252279635259</v>
      </c>
      <c r="F22" s="105">
        <v>463</v>
      </c>
      <c r="G22">
        <v>698</v>
      </c>
      <c r="H22">
        <f t="shared" si="2"/>
        <v>40</v>
      </c>
      <c r="I22" s="309">
        <f t="shared" si="3"/>
        <v>0.50755939524838012</v>
      </c>
      <c r="J22" s="110">
        <v>1059</v>
      </c>
      <c r="K22" s="110">
        <v>1227</v>
      </c>
      <c r="L22" s="105"/>
      <c r="M22" s="307">
        <f t="shared" si="4"/>
        <v>0.15864022662889518</v>
      </c>
      <c r="N22" s="110">
        <v>1143</v>
      </c>
      <c r="O22" s="110">
        <v>1152</v>
      </c>
      <c r="P22" s="105"/>
      <c r="Q22" s="310">
        <f t="shared" si="5"/>
        <v>7.874015748031496E-3</v>
      </c>
      <c r="U22" s="110">
        <v>26120</v>
      </c>
      <c r="V22" s="110">
        <v>28102</v>
      </c>
      <c r="W22" s="110">
        <v>13495</v>
      </c>
      <c r="X22" s="110">
        <v>13238</v>
      </c>
    </row>
    <row r="23" spans="1:24">
      <c r="A23" s="209" t="s">
        <v>370</v>
      </c>
      <c r="B23" s="105">
        <v>63</v>
      </c>
      <c r="C23" s="105">
        <v>0</v>
      </c>
      <c r="D23" s="105">
        <f t="shared" si="0"/>
        <v>79</v>
      </c>
      <c r="E23" s="309">
        <f t="shared" si="1"/>
        <v>-1</v>
      </c>
      <c r="F23" s="105">
        <v>80</v>
      </c>
      <c r="G23">
        <v>41</v>
      </c>
      <c r="H23">
        <f t="shared" si="2"/>
        <v>80</v>
      </c>
      <c r="I23" s="309">
        <f t="shared" si="3"/>
        <v>-0.48749999999999999</v>
      </c>
      <c r="J23" s="105">
        <v>23</v>
      </c>
      <c r="K23" s="105">
        <v>16</v>
      </c>
      <c r="L23" s="105"/>
      <c r="M23" s="307">
        <f t="shared" si="4"/>
        <v>-0.30434782608695654</v>
      </c>
      <c r="N23" s="105">
        <v>40</v>
      </c>
      <c r="O23" s="105">
        <v>103</v>
      </c>
      <c r="P23" s="105"/>
      <c r="Q23" s="310">
        <f t="shared" si="5"/>
        <v>1.575</v>
      </c>
      <c r="U23" s="110">
        <v>10980</v>
      </c>
      <c r="V23" s="110">
        <v>10944</v>
      </c>
      <c r="W23" s="110">
        <v>4863</v>
      </c>
      <c r="X23" s="110">
        <v>5311</v>
      </c>
    </row>
    <row r="24" spans="1:24">
      <c r="A24" s="209" t="s">
        <v>371</v>
      </c>
      <c r="B24" s="105">
        <v>47</v>
      </c>
      <c r="C24" s="105">
        <v>124</v>
      </c>
      <c r="D24" s="105">
        <f t="shared" si="0"/>
        <v>3</v>
      </c>
      <c r="E24" s="309">
        <f t="shared" si="1"/>
        <v>1.6382978723404256</v>
      </c>
      <c r="F24" s="105">
        <v>11</v>
      </c>
      <c r="G24">
        <v>35</v>
      </c>
      <c r="H24">
        <f t="shared" si="2"/>
        <v>8</v>
      </c>
      <c r="I24" s="309">
        <f t="shared" si="3"/>
        <v>2.1818181818181817</v>
      </c>
      <c r="J24" s="105">
        <v>5</v>
      </c>
      <c r="K24" s="105">
        <v>20</v>
      </c>
      <c r="L24" s="105"/>
      <c r="M24" s="307">
        <f t="shared" si="4"/>
        <v>3</v>
      </c>
      <c r="N24" s="105">
        <v>56</v>
      </c>
      <c r="O24" s="105">
        <v>111</v>
      </c>
      <c r="P24" s="105"/>
      <c r="Q24" s="310">
        <f t="shared" si="5"/>
        <v>0.9821428571428571</v>
      </c>
      <c r="U24" s="110">
        <v>4015</v>
      </c>
      <c r="V24" s="110">
        <v>4417</v>
      </c>
      <c r="W24" s="110">
        <v>1441</v>
      </c>
      <c r="X24" s="110">
        <v>1352</v>
      </c>
    </row>
    <row r="25" spans="1:24">
      <c r="A25" s="209" t="s">
        <v>372</v>
      </c>
      <c r="B25" s="105">
        <v>770</v>
      </c>
      <c r="C25" s="105">
        <v>571</v>
      </c>
      <c r="D25" s="105">
        <f t="shared" si="0"/>
        <v>64</v>
      </c>
      <c r="E25" s="309">
        <f t="shared" si="1"/>
        <v>-0.25844155844155842</v>
      </c>
      <c r="F25" s="105">
        <v>98</v>
      </c>
      <c r="G25">
        <v>92</v>
      </c>
      <c r="H25">
        <f t="shared" si="2"/>
        <v>67</v>
      </c>
      <c r="I25" s="309">
        <f t="shared" si="3"/>
        <v>-6.1224489795918366E-2</v>
      </c>
      <c r="J25" s="105">
        <v>381</v>
      </c>
      <c r="K25" s="105">
        <v>562</v>
      </c>
      <c r="L25" s="105"/>
      <c r="M25" s="307">
        <f t="shared" si="4"/>
        <v>0.47506561679790027</v>
      </c>
      <c r="N25" s="105">
        <v>134</v>
      </c>
      <c r="O25" s="105">
        <v>47</v>
      </c>
      <c r="P25" s="105"/>
      <c r="Q25" s="310">
        <f t="shared" si="5"/>
        <v>-0.64925373134328357</v>
      </c>
      <c r="U25" s="110">
        <v>8204</v>
      </c>
      <c r="V25" s="110">
        <v>8227</v>
      </c>
      <c r="W25" s="110">
        <v>3117</v>
      </c>
      <c r="X25" s="110">
        <v>2811</v>
      </c>
    </row>
    <row r="26" spans="1:24">
      <c r="A26" s="209" t="s">
        <v>373</v>
      </c>
      <c r="B26" s="105">
        <v>55</v>
      </c>
      <c r="C26" s="105">
        <v>222</v>
      </c>
      <c r="D26" s="105">
        <f t="shared" si="0"/>
        <v>1</v>
      </c>
      <c r="E26" s="309">
        <f t="shared" si="1"/>
        <v>3.0363636363636362</v>
      </c>
      <c r="F26" s="105">
        <v>86</v>
      </c>
      <c r="G26">
        <v>295</v>
      </c>
      <c r="H26">
        <f t="shared" si="2"/>
        <v>7</v>
      </c>
      <c r="I26" s="309">
        <f t="shared" si="3"/>
        <v>2.4302325581395348</v>
      </c>
      <c r="J26" s="105">
        <v>230</v>
      </c>
      <c r="K26" s="105">
        <v>246</v>
      </c>
      <c r="L26" s="105"/>
      <c r="M26" s="307">
        <f t="shared" si="4"/>
        <v>6.9565217391304349E-2</v>
      </c>
      <c r="N26" s="105">
        <v>160</v>
      </c>
      <c r="O26" s="105">
        <v>183</v>
      </c>
      <c r="P26" s="105"/>
      <c r="Q26" s="310">
        <f t="shared" si="5"/>
        <v>0.14374999999999999</v>
      </c>
      <c r="U26" s="110">
        <v>16656</v>
      </c>
      <c r="V26" s="110">
        <v>17555</v>
      </c>
      <c r="W26" s="110">
        <v>7142</v>
      </c>
      <c r="X26" s="110">
        <v>6385</v>
      </c>
    </row>
    <row r="27" spans="1:24">
      <c r="A27" s="209" t="s">
        <v>374</v>
      </c>
      <c r="B27" s="105">
        <v>112</v>
      </c>
      <c r="C27" s="105">
        <v>249</v>
      </c>
      <c r="D27" s="105">
        <f t="shared" si="0"/>
        <v>5</v>
      </c>
      <c r="E27" s="309">
        <f t="shared" si="1"/>
        <v>1.2232142857142858</v>
      </c>
      <c r="F27" s="105">
        <v>181</v>
      </c>
      <c r="G27">
        <v>321</v>
      </c>
      <c r="H27">
        <f t="shared" si="2"/>
        <v>27</v>
      </c>
      <c r="I27" s="309">
        <f t="shared" si="3"/>
        <v>0.77348066298342544</v>
      </c>
      <c r="J27" s="105">
        <v>53</v>
      </c>
      <c r="K27" s="105">
        <v>104</v>
      </c>
      <c r="L27" s="105"/>
      <c r="M27" s="307">
        <f t="shared" si="4"/>
        <v>0.96226415094339623</v>
      </c>
      <c r="N27" s="105">
        <v>68</v>
      </c>
      <c r="O27" s="105">
        <v>133</v>
      </c>
      <c r="P27" s="105"/>
      <c r="Q27" s="310">
        <f t="shared" si="5"/>
        <v>0.95588235294117652</v>
      </c>
      <c r="U27" s="110">
        <v>11599</v>
      </c>
      <c r="V27" s="110">
        <v>12749</v>
      </c>
      <c r="W27" s="110">
        <v>3072</v>
      </c>
      <c r="X27" s="110">
        <v>2959</v>
      </c>
    </row>
    <row r="28" spans="1:24">
      <c r="A28" s="209" t="s">
        <v>375</v>
      </c>
      <c r="B28" s="105">
        <v>351</v>
      </c>
      <c r="C28" s="105">
        <v>363</v>
      </c>
      <c r="D28" s="105">
        <f t="shared" si="0"/>
        <v>38</v>
      </c>
      <c r="E28" s="309">
        <f t="shared" si="1"/>
        <v>3.4188034188034191E-2</v>
      </c>
      <c r="F28" s="105">
        <v>34</v>
      </c>
      <c r="G28">
        <v>79</v>
      </c>
      <c r="H28">
        <f t="shared" si="2"/>
        <v>18</v>
      </c>
      <c r="I28" s="309">
        <f t="shared" si="3"/>
        <v>1.3235294117647058</v>
      </c>
      <c r="J28" s="105">
        <v>311</v>
      </c>
      <c r="K28" s="105">
        <v>243</v>
      </c>
      <c r="L28" s="105"/>
      <c r="M28" s="307">
        <f t="shared" si="4"/>
        <v>-0.21864951768488747</v>
      </c>
      <c r="N28" s="105">
        <v>12</v>
      </c>
      <c r="O28" s="105">
        <v>50</v>
      </c>
      <c r="P28" s="105"/>
      <c r="Q28" s="310">
        <f t="shared" si="5"/>
        <v>3.1666666666666665</v>
      </c>
      <c r="U28" s="110">
        <v>4500</v>
      </c>
      <c r="V28" s="110">
        <v>4680</v>
      </c>
      <c r="W28" s="110">
        <v>1498</v>
      </c>
      <c r="X28" s="110">
        <v>1426</v>
      </c>
    </row>
    <row r="29" spans="1:24">
      <c r="A29" s="209" t="s">
        <v>376</v>
      </c>
      <c r="B29" s="105">
        <v>53</v>
      </c>
      <c r="C29" s="105">
        <v>11</v>
      </c>
      <c r="D29" s="105">
        <f t="shared" si="0"/>
        <v>77</v>
      </c>
      <c r="E29" s="309">
        <f t="shared" si="1"/>
        <v>-0.79245283018867929</v>
      </c>
      <c r="F29" s="105">
        <v>67</v>
      </c>
      <c r="G29">
        <v>54</v>
      </c>
      <c r="H29">
        <f t="shared" si="2"/>
        <v>72</v>
      </c>
      <c r="I29" s="309">
        <f t="shared" si="3"/>
        <v>-0.19402985074626866</v>
      </c>
      <c r="J29" s="105">
        <v>5</v>
      </c>
      <c r="K29" s="105">
        <v>39</v>
      </c>
      <c r="L29" s="105"/>
      <c r="M29" s="307">
        <f t="shared" si="4"/>
        <v>6.8</v>
      </c>
      <c r="N29" s="105">
        <v>41</v>
      </c>
      <c r="O29" s="105">
        <v>85</v>
      </c>
      <c r="P29" s="105"/>
      <c r="Q29" s="310">
        <f t="shared" si="5"/>
        <v>1.0731707317073171</v>
      </c>
      <c r="U29" s="110">
        <v>9234</v>
      </c>
      <c r="V29" s="110">
        <v>9656</v>
      </c>
      <c r="W29" s="110">
        <v>3762</v>
      </c>
      <c r="X29" s="110">
        <v>3823</v>
      </c>
    </row>
    <row r="30" spans="1:24">
      <c r="A30" s="209" t="s">
        <v>377</v>
      </c>
      <c r="B30" s="105">
        <v>0</v>
      </c>
      <c r="C30" s="105">
        <v>0</v>
      </c>
      <c r="D30" s="105" t="s">
        <v>480</v>
      </c>
      <c r="E30" s="309" t="s">
        <v>480</v>
      </c>
      <c r="F30" s="105">
        <v>0</v>
      </c>
      <c r="G30">
        <v>0</v>
      </c>
      <c r="H30" t="s">
        <v>480</v>
      </c>
      <c r="I30" s="309" t="s">
        <v>480</v>
      </c>
      <c r="J30" s="105">
        <v>33</v>
      </c>
      <c r="K30" s="105">
        <v>46</v>
      </c>
      <c r="L30" s="105"/>
      <c r="M30" s="307">
        <f t="shared" si="4"/>
        <v>0.39393939393939392</v>
      </c>
      <c r="N30" s="105">
        <v>48</v>
      </c>
      <c r="O30" s="105">
        <v>49</v>
      </c>
      <c r="P30" s="105"/>
      <c r="Q30" s="310">
        <f t="shared" si="5"/>
        <v>2.0833333333333332E-2</v>
      </c>
      <c r="U30" s="110">
        <v>2359</v>
      </c>
      <c r="V30" s="110">
        <v>2386</v>
      </c>
      <c r="W30" s="105">
        <v>812</v>
      </c>
      <c r="X30" s="105">
        <v>649</v>
      </c>
    </row>
    <row r="31" spans="1:24">
      <c r="A31" s="209" t="s">
        <v>378</v>
      </c>
      <c r="B31" s="105">
        <v>138</v>
      </c>
      <c r="C31" s="105">
        <v>182</v>
      </c>
      <c r="D31" s="105">
        <f t="shared" si="0"/>
        <v>19</v>
      </c>
      <c r="E31" s="309">
        <f t="shared" si="1"/>
        <v>0.3188405797101449</v>
      </c>
      <c r="F31" s="105">
        <v>51</v>
      </c>
      <c r="G31">
        <v>123</v>
      </c>
      <c r="H31">
        <f t="shared" si="2"/>
        <v>17</v>
      </c>
      <c r="I31" s="309">
        <f t="shared" si="3"/>
        <v>1.411764705882353</v>
      </c>
      <c r="J31" s="105">
        <v>192</v>
      </c>
      <c r="K31" s="105">
        <v>0</v>
      </c>
      <c r="L31" s="105"/>
      <c r="M31" s="307">
        <f t="shared" si="4"/>
        <v>-1</v>
      </c>
      <c r="N31" s="105">
        <v>113</v>
      </c>
      <c r="O31" s="105">
        <v>102</v>
      </c>
      <c r="P31" s="105"/>
      <c r="Q31" s="310">
        <f t="shared" si="5"/>
        <v>-9.7345132743362831E-2</v>
      </c>
      <c r="U31" s="110">
        <v>9964</v>
      </c>
      <c r="V31" s="110">
        <v>10304</v>
      </c>
      <c r="W31" s="110">
        <v>4628</v>
      </c>
      <c r="X31" s="110">
        <v>4243</v>
      </c>
    </row>
    <row r="32" spans="1:24">
      <c r="A32" s="209" t="s">
        <v>379</v>
      </c>
      <c r="B32" s="105">
        <v>176</v>
      </c>
      <c r="C32" s="105">
        <v>273</v>
      </c>
      <c r="D32" s="105">
        <f t="shared" si="0"/>
        <v>12</v>
      </c>
      <c r="E32" s="309">
        <f t="shared" si="1"/>
        <v>0.55113636363636365</v>
      </c>
      <c r="F32" s="105">
        <v>119</v>
      </c>
      <c r="G32">
        <v>437</v>
      </c>
      <c r="H32">
        <f t="shared" si="2"/>
        <v>6</v>
      </c>
      <c r="I32" s="309">
        <f t="shared" si="3"/>
        <v>2.672268907563025</v>
      </c>
      <c r="J32" s="105">
        <v>295</v>
      </c>
      <c r="K32" s="105">
        <v>405</v>
      </c>
      <c r="L32" s="105"/>
      <c r="M32" s="307">
        <f t="shared" si="4"/>
        <v>0.3728813559322034</v>
      </c>
      <c r="N32" s="105">
        <v>493</v>
      </c>
      <c r="O32" s="105">
        <v>293</v>
      </c>
      <c r="P32" s="105"/>
      <c r="Q32" s="310">
        <f t="shared" si="5"/>
        <v>-0.40567951318458417</v>
      </c>
      <c r="U32" s="110">
        <v>14625</v>
      </c>
      <c r="V32" s="110">
        <v>15660</v>
      </c>
      <c r="W32" s="110">
        <v>6951</v>
      </c>
      <c r="X32" s="110">
        <v>7029</v>
      </c>
    </row>
    <row r="33" spans="1:24">
      <c r="A33" s="209" t="s">
        <v>380</v>
      </c>
      <c r="B33" s="105">
        <v>465</v>
      </c>
      <c r="C33" s="105">
        <v>403</v>
      </c>
      <c r="D33" s="105">
        <f t="shared" si="0"/>
        <v>55</v>
      </c>
      <c r="E33" s="309">
        <f t="shared" si="1"/>
        <v>-0.13333333333333333</v>
      </c>
      <c r="F33" s="105">
        <v>150</v>
      </c>
      <c r="G33">
        <v>184</v>
      </c>
      <c r="H33">
        <f t="shared" si="2"/>
        <v>54</v>
      </c>
      <c r="I33" s="309">
        <f t="shared" si="3"/>
        <v>0.22666666666666666</v>
      </c>
      <c r="J33" s="105">
        <v>313</v>
      </c>
      <c r="K33" s="105">
        <v>341</v>
      </c>
      <c r="L33" s="105"/>
      <c r="M33" s="307">
        <f t="shared" si="4"/>
        <v>8.9456869009584661E-2</v>
      </c>
      <c r="N33" s="105">
        <v>177</v>
      </c>
      <c r="O33" s="105">
        <v>136</v>
      </c>
      <c r="P33" s="105"/>
      <c r="Q33" s="310">
        <f t="shared" si="5"/>
        <v>-0.23163841807909605</v>
      </c>
      <c r="U33" s="110">
        <v>3770</v>
      </c>
      <c r="V33" s="110">
        <v>3723</v>
      </c>
      <c r="W33" s="110">
        <v>1630</v>
      </c>
      <c r="X33" s="110">
        <v>1686</v>
      </c>
    </row>
    <row r="34" spans="1:24">
      <c r="A34" s="209" t="s">
        <v>381</v>
      </c>
      <c r="B34" s="105">
        <v>25</v>
      </c>
      <c r="C34" s="105">
        <v>8</v>
      </c>
      <c r="D34" s="105">
        <f t="shared" si="0"/>
        <v>75</v>
      </c>
      <c r="E34" s="309">
        <f t="shared" si="1"/>
        <v>-0.68</v>
      </c>
      <c r="F34" s="105">
        <v>129</v>
      </c>
      <c r="G34">
        <v>321</v>
      </c>
      <c r="H34">
        <f t="shared" si="2"/>
        <v>15</v>
      </c>
      <c r="I34" s="309">
        <f t="shared" si="3"/>
        <v>1.4883720930232558</v>
      </c>
      <c r="J34" s="105">
        <v>37</v>
      </c>
      <c r="K34" s="105">
        <v>276</v>
      </c>
      <c r="L34" s="105"/>
      <c r="M34" s="307">
        <f t="shared" si="4"/>
        <v>6.4594594594594597</v>
      </c>
      <c r="N34" s="105">
        <v>219</v>
      </c>
      <c r="O34" s="105">
        <v>210</v>
      </c>
      <c r="P34" s="105"/>
      <c r="Q34" s="310">
        <f t="shared" si="5"/>
        <v>-4.1095890410958902E-2</v>
      </c>
      <c r="U34" s="110">
        <v>19627</v>
      </c>
      <c r="V34" s="110">
        <v>21283</v>
      </c>
      <c r="W34" s="110">
        <v>5487</v>
      </c>
      <c r="X34" s="110">
        <v>5648</v>
      </c>
    </row>
    <row r="35" spans="1:24">
      <c r="A35" s="209" t="s">
        <v>382</v>
      </c>
      <c r="B35" s="110">
        <v>28555</v>
      </c>
      <c r="C35" s="110">
        <v>30394</v>
      </c>
      <c r="D35" s="105">
        <f t="shared" si="0"/>
        <v>33</v>
      </c>
      <c r="E35" s="309">
        <f t="shared" si="1"/>
        <v>6.440203116792155E-2</v>
      </c>
      <c r="F35" s="110">
        <v>5884</v>
      </c>
      <c r="G35" s="49">
        <v>7009</v>
      </c>
      <c r="H35">
        <f t="shared" si="2"/>
        <v>55</v>
      </c>
      <c r="I35" s="309">
        <f t="shared" si="3"/>
        <v>0.19119646498980286</v>
      </c>
      <c r="J35" s="110">
        <v>42870</v>
      </c>
      <c r="K35" s="110">
        <v>46176</v>
      </c>
      <c r="L35" s="105"/>
      <c r="M35" s="307">
        <f t="shared" si="4"/>
        <v>7.7116864940517851E-2</v>
      </c>
      <c r="N35" s="110">
        <v>12058</v>
      </c>
      <c r="O35" s="110">
        <v>13244</v>
      </c>
      <c r="P35" s="105"/>
      <c r="Q35" s="310">
        <f t="shared" si="5"/>
        <v>9.8357936639575386E-2</v>
      </c>
      <c r="U35" s="110">
        <v>148731</v>
      </c>
      <c r="V35" s="110">
        <v>163993</v>
      </c>
      <c r="W35" s="110">
        <v>124766</v>
      </c>
      <c r="X35" s="110">
        <v>138670</v>
      </c>
    </row>
    <row r="36" spans="1:24">
      <c r="A36" s="209" t="s">
        <v>383</v>
      </c>
      <c r="B36" s="105">
        <v>59</v>
      </c>
      <c r="C36" s="105">
        <v>61</v>
      </c>
      <c r="D36" s="105">
        <f t="shared" si="0"/>
        <v>39</v>
      </c>
      <c r="E36" s="309">
        <f t="shared" si="1"/>
        <v>3.3898305084745763E-2</v>
      </c>
      <c r="F36" s="105">
        <v>37</v>
      </c>
      <c r="G36">
        <v>32</v>
      </c>
      <c r="H36">
        <f t="shared" si="2"/>
        <v>69</v>
      </c>
      <c r="I36" s="309">
        <f t="shared" si="3"/>
        <v>-0.13513513513513514</v>
      </c>
      <c r="J36" s="105">
        <v>73</v>
      </c>
      <c r="K36" s="105">
        <v>48</v>
      </c>
      <c r="L36" s="105"/>
      <c r="M36" s="307">
        <f t="shared" si="4"/>
        <v>-0.34246575342465752</v>
      </c>
      <c r="N36" s="105">
        <v>107</v>
      </c>
      <c r="O36" s="105">
        <v>50</v>
      </c>
      <c r="P36" s="105"/>
      <c r="Q36" s="310">
        <f t="shared" si="5"/>
        <v>-0.53271028037383172</v>
      </c>
      <c r="U36" s="110">
        <v>3473</v>
      </c>
      <c r="V36" s="110">
        <v>3413</v>
      </c>
      <c r="W36" s="110">
        <v>1248</v>
      </c>
      <c r="X36" s="105">
        <v>950</v>
      </c>
    </row>
    <row r="37" spans="1:24">
      <c r="A37" s="209" t="s">
        <v>384</v>
      </c>
      <c r="B37" s="105">
        <v>22</v>
      </c>
      <c r="C37" s="105">
        <v>55</v>
      </c>
      <c r="D37" s="105">
        <f t="shared" si="0"/>
        <v>4</v>
      </c>
      <c r="E37" s="309">
        <f t="shared" si="1"/>
        <v>1.5</v>
      </c>
      <c r="F37" s="105">
        <v>71</v>
      </c>
      <c r="G37">
        <v>278</v>
      </c>
      <c r="H37">
        <f t="shared" si="2"/>
        <v>5</v>
      </c>
      <c r="I37" s="309">
        <f t="shared" si="3"/>
        <v>2.915492957746479</v>
      </c>
      <c r="J37" s="105">
        <v>63</v>
      </c>
      <c r="K37" s="105">
        <v>100</v>
      </c>
      <c r="L37" s="105"/>
      <c r="M37" s="307">
        <f t="shared" si="4"/>
        <v>0.58730158730158732</v>
      </c>
      <c r="N37" s="105">
        <v>257</v>
      </c>
      <c r="O37" s="105">
        <v>281</v>
      </c>
      <c r="P37" s="105"/>
      <c r="Q37" s="310">
        <f t="shared" si="5"/>
        <v>9.3385214007782102E-2</v>
      </c>
      <c r="U37" s="110">
        <v>4896</v>
      </c>
      <c r="V37" s="110">
        <v>5739</v>
      </c>
      <c r="W37" s="110">
        <v>2466</v>
      </c>
      <c r="X37" s="110">
        <v>2621</v>
      </c>
    </row>
    <row r="38" spans="1:24">
      <c r="A38" s="209" t="s">
        <v>385</v>
      </c>
      <c r="B38" s="105">
        <v>325</v>
      </c>
      <c r="C38" s="105">
        <v>603</v>
      </c>
      <c r="D38" s="105">
        <f t="shared" si="0"/>
        <v>8</v>
      </c>
      <c r="E38" s="309">
        <f t="shared" si="1"/>
        <v>0.85538461538461541</v>
      </c>
      <c r="F38" s="105">
        <v>121</v>
      </c>
      <c r="G38">
        <v>355</v>
      </c>
      <c r="H38">
        <f t="shared" si="2"/>
        <v>11</v>
      </c>
      <c r="I38" s="309">
        <f t="shared" si="3"/>
        <v>1.9338842975206612</v>
      </c>
      <c r="J38" s="105">
        <v>419</v>
      </c>
      <c r="K38" s="105">
        <v>318</v>
      </c>
      <c r="L38" s="105"/>
      <c r="M38" s="307">
        <f t="shared" si="4"/>
        <v>-0.24105011933174225</v>
      </c>
      <c r="N38" s="105">
        <v>222</v>
      </c>
      <c r="O38" s="105">
        <v>165</v>
      </c>
      <c r="P38" s="105"/>
      <c r="Q38" s="310">
        <f t="shared" si="5"/>
        <v>-0.25675675675675674</v>
      </c>
      <c r="U38" s="110">
        <v>13571</v>
      </c>
      <c r="V38" s="110">
        <v>16224</v>
      </c>
      <c r="W38" s="110">
        <v>5461</v>
      </c>
      <c r="X38" s="110">
        <v>4105</v>
      </c>
    </row>
    <row r="39" spans="1:24">
      <c r="A39" s="209" t="s">
        <v>386</v>
      </c>
      <c r="B39" s="105">
        <v>704</v>
      </c>
      <c r="C39" s="105">
        <v>758</v>
      </c>
      <c r="D39" s="105">
        <f t="shared" si="0"/>
        <v>31</v>
      </c>
      <c r="E39" s="309">
        <f t="shared" si="1"/>
        <v>7.6704545454545456E-2</v>
      </c>
      <c r="F39" s="105">
        <v>156</v>
      </c>
      <c r="G39">
        <v>213</v>
      </c>
      <c r="H39">
        <f t="shared" si="2"/>
        <v>44</v>
      </c>
      <c r="I39" s="309">
        <f t="shared" si="3"/>
        <v>0.36538461538461536</v>
      </c>
      <c r="J39" s="110">
        <v>1197</v>
      </c>
      <c r="K39" s="110">
        <v>1376</v>
      </c>
      <c r="L39" s="105"/>
      <c r="M39" s="307">
        <f t="shared" si="4"/>
        <v>0.14954051796157058</v>
      </c>
      <c r="N39" s="105">
        <v>160</v>
      </c>
      <c r="O39" s="105">
        <v>87</v>
      </c>
      <c r="P39" s="105"/>
      <c r="Q39" s="310">
        <f t="shared" si="5"/>
        <v>-0.45624999999999999</v>
      </c>
      <c r="U39" s="110">
        <v>9428</v>
      </c>
      <c r="V39" s="110">
        <v>9263</v>
      </c>
      <c r="W39" s="110">
        <v>5899</v>
      </c>
      <c r="X39" s="110">
        <v>5377</v>
      </c>
    </row>
    <row r="40" spans="1:24">
      <c r="A40" s="209" t="s">
        <v>387</v>
      </c>
      <c r="B40" s="110">
        <v>2604</v>
      </c>
      <c r="C40" s="110">
        <v>2719</v>
      </c>
      <c r="D40" s="105">
        <f t="shared" si="0"/>
        <v>36</v>
      </c>
      <c r="E40" s="309">
        <f t="shared" si="1"/>
        <v>4.4162826420890935E-2</v>
      </c>
      <c r="F40" s="105">
        <v>217</v>
      </c>
      <c r="G40">
        <v>187</v>
      </c>
      <c r="H40">
        <f t="shared" si="2"/>
        <v>70</v>
      </c>
      <c r="I40" s="309">
        <f t="shared" si="3"/>
        <v>-0.13824884792626729</v>
      </c>
      <c r="J40" s="110">
        <v>1476</v>
      </c>
      <c r="K40" s="110">
        <v>1374</v>
      </c>
      <c r="L40" s="105"/>
      <c r="M40" s="307">
        <f t="shared" si="4"/>
        <v>-6.910569105691057E-2</v>
      </c>
      <c r="N40" s="105">
        <v>64</v>
      </c>
      <c r="O40" s="105">
        <v>92</v>
      </c>
      <c r="P40" s="105"/>
      <c r="Q40" s="310">
        <f t="shared" si="5"/>
        <v>0.4375</v>
      </c>
      <c r="U40" s="110">
        <v>12028</v>
      </c>
      <c r="V40" s="110">
        <v>13392</v>
      </c>
      <c r="W40" s="110">
        <v>3056</v>
      </c>
      <c r="X40" s="110">
        <v>3024</v>
      </c>
    </row>
    <row r="41" spans="1:24">
      <c r="A41" s="209" t="s">
        <v>388</v>
      </c>
      <c r="B41" s="105">
        <v>0</v>
      </c>
      <c r="C41" s="105">
        <v>22</v>
      </c>
      <c r="D41" s="105" t="s">
        <v>480</v>
      </c>
      <c r="E41" s="309" t="s">
        <v>480</v>
      </c>
      <c r="F41" s="105">
        <v>24</v>
      </c>
      <c r="G41">
        <v>39</v>
      </c>
      <c r="H41">
        <f t="shared" si="2"/>
        <v>33</v>
      </c>
      <c r="I41" s="309">
        <f t="shared" si="3"/>
        <v>0.625</v>
      </c>
      <c r="J41" s="105">
        <v>0</v>
      </c>
      <c r="K41" s="105">
        <v>5</v>
      </c>
      <c r="L41" s="105"/>
      <c r="M41" s="307" t="s">
        <v>480</v>
      </c>
      <c r="N41" s="105">
        <v>45</v>
      </c>
      <c r="O41" s="105">
        <v>13</v>
      </c>
      <c r="P41" s="105"/>
      <c r="Q41" s="310">
        <f t="shared" si="5"/>
        <v>-0.71111111111111114</v>
      </c>
      <c r="U41" s="110">
        <v>5580</v>
      </c>
      <c r="V41" s="110">
        <v>5885</v>
      </c>
      <c r="W41" s="110">
        <v>1805</v>
      </c>
      <c r="X41" s="110">
        <v>1722</v>
      </c>
    </row>
    <row r="42" spans="1:24">
      <c r="A42" s="209" t="s">
        <v>389</v>
      </c>
      <c r="B42" s="105">
        <v>544</v>
      </c>
      <c r="C42" s="105">
        <v>576</v>
      </c>
      <c r="D42" s="105">
        <f t="shared" si="0"/>
        <v>35</v>
      </c>
      <c r="E42" s="309">
        <f t="shared" si="1"/>
        <v>5.8823529411764705E-2</v>
      </c>
      <c r="F42" s="105">
        <v>95</v>
      </c>
      <c r="G42">
        <v>293</v>
      </c>
      <c r="H42">
        <f t="shared" si="2"/>
        <v>9</v>
      </c>
      <c r="I42" s="309">
        <f t="shared" si="3"/>
        <v>2.0842105263157893</v>
      </c>
      <c r="J42" s="105">
        <v>240</v>
      </c>
      <c r="K42" s="105">
        <v>379</v>
      </c>
      <c r="L42" s="105"/>
      <c r="M42" s="307">
        <f t="shared" si="4"/>
        <v>0.57916666666666672</v>
      </c>
      <c r="N42" s="105">
        <v>251</v>
      </c>
      <c r="O42" s="105">
        <v>141</v>
      </c>
      <c r="P42" s="105"/>
      <c r="Q42" s="310">
        <f t="shared" si="5"/>
        <v>-0.43824701195219123</v>
      </c>
      <c r="U42" s="110">
        <v>12015</v>
      </c>
      <c r="V42" s="110">
        <v>12759</v>
      </c>
      <c r="W42" s="110">
        <v>4310</v>
      </c>
      <c r="X42" s="110">
        <v>4030</v>
      </c>
    </row>
    <row r="43" spans="1:24">
      <c r="A43" s="209" t="s">
        <v>390</v>
      </c>
      <c r="B43" s="110">
        <v>1821</v>
      </c>
      <c r="C43" s="110">
        <v>1478</v>
      </c>
      <c r="D43" s="105">
        <f t="shared" si="0"/>
        <v>61</v>
      </c>
      <c r="E43" s="309">
        <f t="shared" si="1"/>
        <v>-0.18835804503020318</v>
      </c>
      <c r="F43" s="105">
        <v>134</v>
      </c>
      <c r="G43">
        <v>182</v>
      </c>
      <c r="H43">
        <f t="shared" si="2"/>
        <v>46</v>
      </c>
      <c r="I43" s="309">
        <f t="shared" si="3"/>
        <v>0.35820895522388058</v>
      </c>
      <c r="J43" s="110">
        <v>1513</v>
      </c>
      <c r="K43" s="110">
        <v>2195</v>
      </c>
      <c r="L43" s="105"/>
      <c r="M43" s="307">
        <f t="shared" si="4"/>
        <v>0.45076007931262391</v>
      </c>
      <c r="N43" s="105">
        <v>205</v>
      </c>
      <c r="O43" s="105">
        <v>165</v>
      </c>
      <c r="P43" s="105"/>
      <c r="Q43" s="310">
        <f t="shared" si="5"/>
        <v>-0.1951219512195122</v>
      </c>
      <c r="U43" s="110">
        <v>13438</v>
      </c>
      <c r="V43" s="110">
        <v>13234</v>
      </c>
      <c r="W43" s="110">
        <v>5842</v>
      </c>
      <c r="X43" s="110">
        <v>6714</v>
      </c>
    </row>
    <row r="44" spans="1:24">
      <c r="A44" s="209" t="s">
        <v>391</v>
      </c>
      <c r="B44" s="105">
        <v>559</v>
      </c>
      <c r="C44" s="105">
        <v>601</v>
      </c>
      <c r="D44" s="105">
        <f t="shared" si="0"/>
        <v>32</v>
      </c>
      <c r="E44" s="309">
        <f t="shared" si="1"/>
        <v>7.5134168157423978E-2</v>
      </c>
      <c r="F44" s="105">
        <v>25</v>
      </c>
      <c r="G44">
        <v>218</v>
      </c>
      <c r="H44">
        <f t="shared" si="2"/>
        <v>4</v>
      </c>
      <c r="I44" s="309">
        <f t="shared" si="3"/>
        <v>7.72</v>
      </c>
      <c r="J44" s="105">
        <v>602</v>
      </c>
      <c r="K44" s="105">
        <v>398</v>
      </c>
      <c r="L44" s="105"/>
      <c r="M44" s="307">
        <f t="shared" si="4"/>
        <v>-0.33887043189368771</v>
      </c>
      <c r="N44" s="105">
        <v>71</v>
      </c>
      <c r="O44" s="105">
        <v>312</v>
      </c>
      <c r="P44" s="105"/>
      <c r="Q44" s="310">
        <f t="shared" si="5"/>
        <v>3.3943661971830985</v>
      </c>
      <c r="U44" s="110">
        <v>8086</v>
      </c>
      <c r="V44" s="110">
        <v>8336</v>
      </c>
      <c r="W44" s="110">
        <v>3513</v>
      </c>
      <c r="X44" s="110">
        <v>3051</v>
      </c>
    </row>
    <row r="45" spans="1:24">
      <c r="A45" s="209" t="s">
        <v>392</v>
      </c>
      <c r="B45" s="105">
        <v>19</v>
      </c>
      <c r="C45" s="105">
        <v>28</v>
      </c>
      <c r="D45" s="105">
        <f t="shared" si="0"/>
        <v>15</v>
      </c>
      <c r="E45" s="309">
        <f t="shared" si="1"/>
        <v>0.47368421052631576</v>
      </c>
      <c r="F45" s="105">
        <v>113</v>
      </c>
      <c r="G45">
        <v>185</v>
      </c>
      <c r="H45">
        <f t="shared" si="2"/>
        <v>31</v>
      </c>
      <c r="I45" s="309">
        <f t="shared" si="3"/>
        <v>0.63716814159292035</v>
      </c>
      <c r="J45" s="105">
        <v>34</v>
      </c>
      <c r="K45" s="105">
        <v>124</v>
      </c>
      <c r="L45" s="105"/>
      <c r="M45" s="307">
        <f t="shared" si="4"/>
        <v>2.6470588235294117</v>
      </c>
      <c r="N45" s="105">
        <v>91</v>
      </c>
      <c r="O45" s="105">
        <v>167</v>
      </c>
      <c r="P45" s="105"/>
      <c r="Q45" s="310">
        <f t="shared" si="5"/>
        <v>0.8351648351648352</v>
      </c>
      <c r="U45" s="110">
        <v>7061</v>
      </c>
      <c r="V45" s="110">
        <v>7226</v>
      </c>
      <c r="W45" s="110">
        <v>2051</v>
      </c>
      <c r="X45" s="110">
        <v>2158</v>
      </c>
    </row>
    <row r="46" spans="1:24">
      <c r="A46" s="209" t="s">
        <v>393</v>
      </c>
      <c r="B46" s="105">
        <v>217</v>
      </c>
      <c r="C46" s="105">
        <v>182</v>
      </c>
      <c r="D46" s="105">
        <f t="shared" si="0"/>
        <v>57</v>
      </c>
      <c r="E46" s="309">
        <f t="shared" si="1"/>
        <v>-0.16129032258064516</v>
      </c>
      <c r="F46" s="105">
        <v>185</v>
      </c>
      <c r="G46">
        <v>360</v>
      </c>
      <c r="H46">
        <f t="shared" si="2"/>
        <v>22</v>
      </c>
      <c r="I46" s="309">
        <f t="shared" si="3"/>
        <v>0.94594594594594594</v>
      </c>
      <c r="J46" s="105">
        <v>295</v>
      </c>
      <c r="K46" s="105">
        <v>240</v>
      </c>
      <c r="L46" s="105"/>
      <c r="M46" s="307">
        <f t="shared" si="4"/>
        <v>-0.1864406779661017</v>
      </c>
      <c r="N46" s="105">
        <v>276</v>
      </c>
      <c r="O46" s="105">
        <v>342</v>
      </c>
      <c r="P46" s="105"/>
      <c r="Q46" s="310">
        <f t="shared" si="5"/>
        <v>0.2391304347826087</v>
      </c>
      <c r="U46" s="110">
        <v>19864</v>
      </c>
      <c r="V46" s="110">
        <v>20948</v>
      </c>
      <c r="W46" s="110">
        <v>7455</v>
      </c>
      <c r="X46" s="110">
        <v>6829</v>
      </c>
    </row>
    <row r="47" spans="1:24">
      <c r="A47" s="209" t="s">
        <v>394</v>
      </c>
      <c r="B47" s="105">
        <v>0</v>
      </c>
      <c r="C47" s="105">
        <v>0</v>
      </c>
      <c r="D47" s="105" t="s">
        <v>480</v>
      </c>
      <c r="E47" s="309" t="s">
        <v>480</v>
      </c>
      <c r="F47" s="105">
        <v>3</v>
      </c>
      <c r="G47">
        <v>61</v>
      </c>
      <c r="H47">
        <f t="shared" si="2"/>
        <v>1</v>
      </c>
      <c r="I47" s="309">
        <f t="shared" si="3"/>
        <v>19.333333333333332</v>
      </c>
      <c r="J47" s="105">
        <v>29</v>
      </c>
      <c r="K47" s="105">
        <v>0</v>
      </c>
      <c r="L47" s="105"/>
      <c r="M47" s="307">
        <f t="shared" si="4"/>
        <v>-1</v>
      </c>
      <c r="N47" s="105">
        <v>5</v>
      </c>
      <c r="O47" s="105">
        <v>5</v>
      </c>
      <c r="P47" s="105"/>
      <c r="Q47" s="310">
        <f t="shared" si="5"/>
        <v>0</v>
      </c>
      <c r="U47" s="110">
        <v>3670</v>
      </c>
      <c r="V47" s="110">
        <v>4151</v>
      </c>
      <c r="W47" s="110">
        <v>1224</v>
      </c>
      <c r="X47" s="105">
        <v>814</v>
      </c>
    </row>
    <row r="48" spans="1:24">
      <c r="A48" s="209" t="s">
        <v>395</v>
      </c>
      <c r="B48" s="105">
        <v>579</v>
      </c>
      <c r="C48" s="105">
        <v>518</v>
      </c>
      <c r="D48" s="105">
        <f t="shared" si="0"/>
        <v>54</v>
      </c>
      <c r="E48" s="309">
        <f t="shared" si="1"/>
        <v>-0.10535405872193437</v>
      </c>
      <c r="F48" s="105">
        <v>546</v>
      </c>
      <c r="G48">
        <v>642</v>
      </c>
      <c r="H48">
        <f t="shared" si="2"/>
        <v>56</v>
      </c>
      <c r="I48" s="309">
        <f t="shared" si="3"/>
        <v>0.17582417582417584</v>
      </c>
      <c r="J48" s="105">
        <v>598</v>
      </c>
      <c r="K48" s="105">
        <v>604</v>
      </c>
      <c r="L48" s="105"/>
      <c r="M48" s="307">
        <f t="shared" si="4"/>
        <v>1.0033444816053512E-2</v>
      </c>
      <c r="N48" s="110">
        <v>1640</v>
      </c>
      <c r="O48" s="110">
        <v>1516</v>
      </c>
      <c r="P48" s="105"/>
      <c r="Q48" s="310">
        <f t="shared" si="5"/>
        <v>-7.5609756097560973E-2</v>
      </c>
      <c r="U48" s="110">
        <v>16081</v>
      </c>
      <c r="V48" s="110">
        <v>16946</v>
      </c>
      <c r="W48" s="110">
        <v>8262</v>
      </c>
      <c r="X48" s="110">
        <v>8263</v>
      </c>
    </row>
    <row r="49" spans="1:24">
      <c r="A49" s="209" t="s">
        <v>396</v>
      </c>
      <c r="B49" s="110">
        <v>11207</v>
      </c>
      <c r="C49" s="110">
        <v>11156</v>
      </c>
      <c r="D49" s="105">
        <f t="shared" si="0"/>
        <v>46</v>
      </c>
      <c r="E49" s="309">
        <f t="shared" si="1"/>
        <v>-4.5507272240563933E-3</v>
      </c>
      <c r="F49" s="110">
        <v>1401</v>
      </c>
      <c r="G49" s="49">
        <v>2214</v>
      </c>
      <c r="H49">
        <f t="shared" si="2"/>
        <v>35</v>
      </c>
      <c r="I49" s="309">
        <f t="shared" si="3"/>
        <v>0.58029978586723774</v>
      </c>
      <c r="J49" s="110">
        <v>15962</v>
      </c>
      <c r="K49" s="110">
        <v>15530</v>
      </c>
      <c r="L49" s="105"/>
      <c r="M49" s="307">
        <f t="shared" si="4"/>
        <v>-2.7064277659441173E-2</v>
      </c>
      <c r="N49" s="110">
        <v>3077</v>
      </c>
      <c r="O49" s="110">
        <v>3500</v>
      </c>
      <c r="P49" s="105"/>
      <c r="Q49" s="310">
        <f t="shared" si="5"/>
        <v>0.13747156321091972</v>
      </c>
      <c r="U49" s="110">
        <v>89631</v>
      </c>
      <c r="V49" s="110">
        <v>96162</v>
      </c>
      <c r="W49" s="110">
        <v>49406</v>
      </c>
      <c r="X49" s="110">
        <v>52726</v>
      </c>
    </row>
    <row r="50" spans="1:24">
      <c r="A50" s="209" t="s">
        <v>397</v>
      </c>
      <c r="B50" s="105">
        <v>0</v>
      </c>
      <c r="C50" s="105">
        <v>0</v>
      </c>
      <c r="D50" s="105" t="s">
        <v>480</v>
      </c>
      <c r="E50" s="309" t="s">
        <v>480</v>
      </c>
      <c r="F50" s="105">
        <v>0</v>
      </c>
      <c r="G50">
        <v>0</v>
      </c>
      <c r="H50" t="s">
        <v>480</v>
      </c>
      <c r="I50" s="309" t="s">
        <v>480</v>
      </c>
      <c r="J50" s="105">
        <v>0</v>
      </c>
      <c r="K50" s="105">
        <v>8</v>
      </c>
      <c r="L50" s="105"/>
      <c r="M50" s="307" t="s">
        <v>480</v>
      </c>
      <c r="N50" s="105">
        <v>30</v>
      </c>
      <c r="O50" s="105">
        <v>11</v>
      </c>
      <c r="P50" s="105"/>
      <c r="Q50" s="310">
        <f t="shared" si="5"/>
        <v>-0.6333333333333333</v>
      </c>
      <c r="U50" s="110">
        <v>2094</v>
      </c>
      <c r="V50" s="110">
        <v>2203</v>
      </c>
      <c r="W50" s="105">
        <v>610</v>
      </c>
      <c r="X50" s="105">
        <v>626</v>
      </c>
    </row>
    <row r="51" spans="1:24">
      <c r="A51" s="209" t="s">
        <v>398</v>
      </c>
      <c r="B51" s="110">
        <v>1903</v>
      </c>
      <c r="C51" s="110">
        <v>1913</v>
      </c>
      <c r="D51" s="105">
        <f t="shared" si="0"/>
        <v>43</v>
      </c>
      <c r="E51" s="309">
        <f t="shared" si="1"/>
        <v>5.254860746190226E-3</v>
      </c>
      <c r="F51" s="105">
        <v>43</v>
      </c>
      <c r="G51">
        <v>27</v>
      </c>
      <c r="H51">
        <f t="shared" si="2"/>
        <v>76</v>
      </c>
      <c r="I51" s="309">
        <f t="shared" si="3"/>
        <v>-0.37209302325581395</v>
      </c>
      <c r="J51" s="110">
        <v>1190</v>
      </c>
      <c r="K51" s="110">
        <v>1318</v>
      </c>
      <c r="L51" s="105"/>
      <c r="M51" s="307">
        <f t="shared" si="4"/>
        <v>0.10756302521008404</v>
      </c>
      <c r="N51" s="105">
        <v>40</v>
      </c>
      <c r="O51" s="105">
        <v>3</v>
      </c>
      <c r="P51" s="105"/>
      <c r="Q51" s="310">
        <f t="shared" si="5"/>
        <v>-0.92500000000000004</v>
      </c>
      <c r="U51" s="110">
        <v>6039</v>
      </c>
      <c r="V51" s="110">
        <v>6364</v>
      </c>
      <c r="W51" s="110">
        <v>2641</v>
      </c>
      <c r="X51" s="110">
        <v>2645</v>
      </c>
    </row>
    <row r="52" spans="1:24">
      <c r="A52" s="209" t="s">
        <v>399</v>
      </c>
      <c r="B52" s="105">
        <v>241</v>
      </c>
      <c r="C52" s="105">
        <v>188</v>
      </c>
      <c r="D52" s="105">
        <f t="shared" si="0"/>
        <v>63</v>
      </c>
      <c r="E52" s="309">
        <f t="shared" si="1"/>
        <v>-0.21991701244813278</v>
      </c>
      <c r="F52" s="105">
        <v>97</v>
      </c>
      <c r="G52">
        <v>132</v>
      </c>
      <c r="H52">
        <f t="shared" si="2"/>
        <v>45</v>
      </c>
      <c r="I52" s="309">
        <f t="shared" si="3"/>
        <v>0.36082474226804123</v>
      </c>
      <c r="J52" s="105">
        <v>196</v>
      </c>
      <c r="K52" s="105">
        <v>181</v>
      </c>
      <c r="L52" s="105"/>
      <c r="M52" s="307">
        <f t="shared" si="4"/>
        <v>-7.6530612244897961E-2</v>
      </c>
      <c r="N52" s="105">
        <v>5</v>
      </c>
      <c r="O52" s="105">
        <v>93</v>
      </c>
      <c r="P52" s="105"/>
      <c r="Q52" s="310">
        <f t="shared" si="5"/>
        <v>17.600000000000001</v>
      </c>
      <c r="U52" s="110">
        <v>7596</v>
      </c>
      <c r="V52" s="110">
        <v>8243</v>
      </c>
      <c r="W52" s="110">
        <v>2522</v>
      </c>
      <c r="X52" s="110">
        <v>2660</v>
      </c>
    </row>
    <row r="53" spans="1:24">
      <c r="A53" s="209" t="s">
        <v>400</v>
      </c>
      <c r="B53" s="105">
        <v>110</v>
      </c>
      <c r="C53" s="105">
        <v>164</v>
      </c>
      <c r="D53" s="105">
        <f t="shared" si="0"/>
        <v>14</v>
      </c>
      <c r="E53" s="309">
        <f t="shared" si="1"/>
        <v>0.49090909090909091</v>
      </c>
      <c r="F53" s="105">
        <v>128</v>
      </c>
      <c r="G53">
        <v>120</v>
      </c>
      <c r="H53">
        <f t="shared" si="2"/>
        <v>68</v>
      </c>
      <c r="I53" s="309">
        <f t="shared" si="3"/>
        <v>-6.25E-2</v>
      </c>
      <c r="J53" s="105">
        <v>154</v>
      </c>
      <c r="K53" s="105">
        <v>7</v>
      </c>
      <c r="L53" s="105"/>
      <c r="M53" s="307">
        <f t="shared" si="4"/>
        <v>-0.95454545454545459</v>
      </c>
      <c r="N53" s="105">
        <v>58</v>
      </c>
      <c r="O53" s="105">
        <v>25</v>
      </c>
      <c r="P53" s="105"/>
      <c r="Q53" s="310">
        <f t="shared" si="5"/>
        <v>-0.56896551724137934</v>
      </c>
      <c r="U53" s="110">
        <v>17302</v>
      </c>
      <c r="V53" s="110">
        <v>17820</v>
      </c>
      <c r="W53" s="110">
        <v>6073</v>
      </c>
      <c r="X53" s="110">
        <v>4965</v>
      </c>
    </row>
    <row r="54" spans="1:24">
      <c r="A54" s="209" t="s">
        <v>401</v>
      </c>
      <c r="B54" s="110">
        <v>1807</v>
      </c>
      <c r="C54" s="110">
        <v>1799</v>
      </c>
      <c r="D54" s="105">
        <f t="shared" si="0"/>
        <v>45</v>
      </c>
      <c r="E54" s="309">
        <f t="shared" si="1"/>
        <v>-4.4272274488101823E-3</v>
      </c>
      <c r="F54" s="105">
        <v>105</v>
      </c>
      <c r="G54">
        <v>103</v>
      </c>
      <c r="H54">
        <f t="shared" si="2"/>
        <v>64</v>
      </c>
      <c r="I54" s="309">
        <f t="shared" si="3"/>
        <v>-1.9047619047619049E-2</v>
      </c>
      <c r="J54" s="110">
        <v>1802</v>
      </c>
      <c r="K54" s="110">
        <v>1870</v>
      </c>
      <c r="L54" s="105"/>
      <c r="M54" s="307">
        <f t="shared" si="4"/>
        <v>3.7735849056603772E-2</v>
      </c>
      <c r="N54" s="105">
        <v>58</v>
      </c>
      <c r="O54" s="105">
        <v>87</v>
      </c>
      <c r="P54" s="105"/>
      <c r="Q54" s="310">
        <f t="shared" si="5"/>
        <v>0.5</v>
      </c>
      <c r="U54" s="110">
        <v>4258</v>
      </c>
      <c r="V54" s="110">
        <v>4182</v>
      </c>
      <c r="W54" s="110">
        <v>2846</v>
      </c>
      <c r="X54" s="110">
        <v>3018</v>
      </c>
    </row>
    <row r="55" spans="1:24">
      <c r="A55" s="209" t="s">
        <v>402</v>
      </c>
      <c r="B55" s="105">
        <v>540</v>
      </c>
      <c r="C55" s="105">
        <v>484</v>
      </c>
      <c r="D55" s="105">
        <f t="shared" si="0"/>
        <v>53</v>
      </c>
      <c r="E55" s="309">
        <f t="shared" si="1"/>
        <v>-0.1037037037037037</v>
      </c>
      <c r="F55" s="105">
        <v>153</v>
      </c>
      <c r="G55">
        <v>103</v>
      </c>
      <c r="H55">
        <f t="shared" si="2"/>
        <v>75</v>
      </c>
      <c r="I55" s="309">
        <f t="shared" si="3"/>
        <v>-0.32679738562091504</v>
      </c>
      <c r="J55" s="105">
        <v>518</v>
      </c>
      <c r="K55" s="105">
        <v>405</v>
      </c>
      <c r="L55" s="105"/>
      <c r="M55" s="307">
        <f t="shared" si="4"/>
        <v>-0.21814671814671815</v>
      </c>
      <c r="N55" s="105">
        <v>124</v>
      </c>
      <c r="O55" s="105">
        <v>21</v>
      </c>
      <c r="P55" s="105"/>
      <c r="Q55" s="310">
        <f t="shared" si="5"/>
        <v>-0.83064516129032262</v>
      </c>
      <c r="U55" s="110">
        <v>7831</v>
      </c>
      <c r="V55" s="110">
        <v>7652</v>
      </c>
      <c r="W55" s="110">
        <v>2996</v>
      </c>
      <c r="X55" s="110">
        <v>3085</v>
      </c>
    </row>
    <row r="56" spans="1:24">
      <c r="A56" s="209" t="s">
        <v>403</v>
      </c>
      <c r="B56" s="105">
        <v>696</v>
      </c>
      <c r="C56" s="105">
        <v>565</v>
      </c>
      <c r="D56" s="105">
        <f t="shared" si="0"/>
        <v>60</v>
      </c>
      <c r="E56" s="309">
        <f t="shared" si="1"/>
        <v>-0.18821839080459771</v>
      </c>
      <c r="F56" s="105">
        <v>108</v>
      </c>
      <c r="G56">
        <v>227</v>
      </c>
      <c r="H56">
        <f t="shared" si="2"/>
        <v>20</v>
      </c>
      <c r="I56" s="309">
        <f t="shared" si="3"/>
        <v>1.1018518518518519</v>
      </c>
      <c r="J56" s="105">
        <v>405</v>
      </c>
      <c r="K56" s="105">
        <v>280</v>
      </c>
      <c r="L56" s="105"/>
      <c r="M56" s="307">
        <f t="shared" si="4"/>
        <v>-0.30864197530864196</v>
      </c>
      <c r="N56" s="105">
        <v>105</v>
      </c>
      <c r="O56" s="105">
        <v>52</v>
      </c>
      <c r="P56" s="105"/>
      <c r="Q56" s="310">
        <f t="shared" si="5"/>
        <v>-0.50476190476190474</v>
      </c>
      <c r="U56" s="110">
        <v>10173</v>
      </c>
      <c r="V56" s="110">
        <v>9897</v>
      </c>
      <c r="W56" s="110">
        <v>3310</v>
      </c>
      <c r="X56" s="110">
        <v>3236</v>
      </c>
    </row>
    <row r="57" spans="1:24">
      <c r="A57" s="209" t="s">
        <v>404</v>
      </c>
      <c r="B57" s="105">
        <v>159</v>
      </c>
      <c r="C57" s="105">
        <v>89</v>
      </c>
      <c r="D57" s="105">
        <f t="shared" si="0"/>
        <v>70</v>
      </c>
      <c r="E57" s="309">
        <f t="shared" si="1"/>
        <v>-0.44025157232704404</v>
      </c>
      <c r="F57" s="105">
        <v>74</v>
      </c>
      <c r="G57">
        <v>180</v>
      </c>
      <c r="H57">
        <f t="shared" si="2"/>
        <v>16</v>
      </c>
      <c r="I57" s="309">
        <f t="shared" si="3"/>
        <v>1.4324324324324325</v>
      </c>
      <c r="J57" s="105">
        <v>7</v>
      </c>
      <c r="K57" s="105">
        <v>28</v>
      </c>
      <c r="L57" s="105"/>
      <c r="M57" s="307">
        <f t="shared" si="4"/>
        <v>3</v>
      </c>
      <c r="N57" s="105">
        <v>76</v>
      </c>
      <c r="O57" s="105">
        <v>34</v>
      </c>
      <c r="P57" s="105"/>
      <c r="Q57" s="310">
        <f t="shared" si="5"/>
        <v>-0.55263157894736847</v>
      </c>
      <c r="U57" s="110">
        <v>6998</v>
      </c>
      <c r="V57" s="110">
        <v>7029</v>
      </c>
      <c r="W57" s="110">
        <v>1932</v>
      </c>
      <c r="X57" s="110">
        <v>1821</v>
      </c>
    </row>
    <row r="58" spans="1:24">
      <c r="A58" s="209" t="s">
        <v>405</v>
      </c>
      <c r="B58" s="105">
        <v>46</v>
      </c>
      <c r="C58" s="105">
        <v>48</v>
      </c>
      <c r="D58" s="105">
        <f t="shared" si="0"/>
        <v>37</v>
      </c>
      <c r="E58" s="309">
        <f t="shared" si="1"/>
        <v>4.3478260869565216E-2</v>
      </c>
      <c r="F58" s="105">
        <v>62</v>
      </c>
      <c r="G58">
        <v>22</v>
      </c>
      <c r="H58">
        <f t="shared" si="2"/>
        <v>86</v>
      </c>
      <c r="I58" s="309">
        <f t="shared" si="3"/>
        <v>-0.64516129032258063</v>
      </c>
      <c r="J58" s="105">
        <v>55</v>
      </c>
      <c r="K58" s="105">
        <v>21</v>
      </c>
      <c r="L58" s="105"/>
      <c r="M58" s="307">
        <f t="shared" si="4"/>
        <v>-0.61818181818181817</v>
      </c>
      <c r="N58" s="105">
        <v>0</v>
      </c>
      <c r="O58" s="105">
        <v>0</v>
      </c>
      <c r="P58" s="105"/>
      <c r="Q58" s="310" t="s">
        <v>480</v>
      </c>
      <c r="U58" s="110">
        <v>2315</v>
      </c>
      <c r="V58" s="110">
        <v>2422</v>
      </c>
      <c r="W58" s="105">
        <v>684</v>
      </c>
      <c r="X58" s="105">
        <v>604</v>
      </c>
    </row>
    <row r="59" spans="1:24">
      <c r="A59" s="209" t="s">
        <v>406</v>
      </c>
      <c r="B59" s="105">
        <v>94</v>
      </c>
      <c r="C59" s="105">
        <v>42</v>
      </c>
      <c r="D59" s="105">
        <f t="shared" si="0"/>
        <v>72</v>
      </c>
      <c r="E59" s="309">
        <f t="shared" si="1"/>
        <v>-0.55319148936170215</v>
      </c>
      <c r="F59" s="105">
        <v>54</v>
      </c>
      <c r="G59">
        <v>53</v>
      </c>
      <c r="H59">
        <f t="shared" si="2"/>
        <v>63</v>
      </c>
      <c r="I59" s="309">
        <f t="shared" si="3"/>
        <v>-1.8518518518518517E-2</v>
      </c>
      <c r="J59" s="105">
        <v>95</v>
      </c>
      <c r="K59" s="105">
        <v>18</v>
      </c>
      <c r="L59" s="105"/>
      <c r="M59" s="307">
        <f t="shared" si="4"/>
        <v>-0.81052631578947365</v>
      </c>
      <c r="N59" s="105">
        <v>32</v>
      </c>
      <c r="O59" s="105">
        <v>2</v>
      </c>
      <c r="P59" s="105"/>
      <c r="Q59" s="310">
        <f t="shared" si="5"/>
        <v>-0.9375</v>
      </c>
      <c r="U59" s="110">
        <v>5432</v>
      </c>
      <c r="V59" s="110">
        <v>5318</v>
      </c>
      <c r="W59" s="110">
        <v>1632</v>
      </c>
      <c r="X59" s="110">
        <v>1397</v>
      </c>
    </row>
    <row r="60" spans="1:24">
      <c r="A60" s="209" t="s">
        <v>407</v>
      </c>
      <c r="B60" s="105">
        <v>5</v>
      </c>
      <c r="C60" s="105">
        <v>0</v>
      </c>
      <c r="D60" s="105">
        <f t="shared" si="0"/>
        <v>79</v>
      </c>
      <c r="E60" s="309">
        <f t="shared" si="1"/>
        <v>-1</v>
      </c>
      <c r="F60" s="105">
        <v>42</v>
      </c>
      <c r="G60">
        <v>18</v>
      </c>
      <c r="H60">
        <f t="shared" si="2"/>
        <v>83</v>
      </c>
      <c r="I60" s="309">
        <f t="shared" si="3"/>
        <v>-0.5714285714285714</v>
      </c>
      <c r="J60" s="105">
        <v>0</v>
      </c>
      <c r="K60" s="105">
        <v>11</v>
      </c>
      <c r="L60" s="105"/>
      <c r="M60" s="307" t="s">
        <v>480</v>
      </c>
      <c r="N60" s="105">
        <v>0</v>
      </c>
      <c r="O60" s="105">
        <v>20</v>
      </c>
      <c r="P60" s="105"/>
      <c r="Q60" s="310" t="s">
        <v>480</v>
      </c>
      <c r="U60" s="110">
        <v>3470</v>
      </c>
      <c r="V60" s="110">
        <v>3792</v>
      </c>
      <c r="W60" s="110">
        <v>1096</v>
      </c>
      <c r="X60" s="105">
        <v>777</v>
      </c>
    </row>
    <row r="61" spans="1:24">
      <c r="A61" s="209" t="s">
        <v>408</v>
      </c>
      <c r="B61" s="105">
        <v>197</v>
      </c>
      <c r="C61" s="105">
        <v>161</v>
      </c>
      <c r="D61" s="105">
        <f t="shared" si="0"/>
        <v>59</v>
      </c>
      <c r="E61" s="309">
        <f t="shared" si="1"/>
        <v>-0.18274111675126903</v>
      </c>
      <c r="F61" s="105">
        <v>165</v>
      </c>
      <c r="G61">
        <v>234</v>
      </c>
      <c r="H61">
        <f t="shared" si="2"/>
        <v>41</v>
      </c>
      <c r="I61" s="309">
        <f t="shared" si="3"/>
        <v>0.41818181818181815</v>
      </c>
      <c r="J61" s="105">
        <v>82</v>
      </c>
      <c r="K61" s="105">
        <v>65</v>
      </c>
      <c r="L61" s="105"/>
      <c r="M61" s="307">
        <f t="shared" si="4"/>
        <v>-0.2073170731707317</v>
      </c>
      <c r="N61" s="105">
        <v>223</v>
      </c>
      <c r="O61" s="105">
        <v>339</v>
      </c>
      <c r="P61" s="105"/>
      <c r="Q61" s="310">
        <f t="shared" si="5"/>
        <v>0.52017937219730936</v>
      </c>
      <c r="U61" s="110">
        <v>14751</v>
      </c>
      <c r="V61" s="110">
        <v>15505</v>
      </c>
      <c r="W61" s="110">
        <v>5337</v>
      </c>
      <c r="X61" s="110">
        <v>5308</v>
      </c>
    </row>
    <row r="62" spans="1:24">
      <c r="A62" s="209" t="s">
        <v>409</v>
      </c>
      <c r="B62" s="105">
        <v>15</v>
      </c>
      <c r="C62" s="105">
        <v>26</v>
      </c>
      <c r="D62" s="105">
        <f t="shared" si="0"/>
        <v>9</v>
      </c>
      <c r="E62" s="309">
        <f t="shared" si="1"/>
        <v>0.73333333333333328</v>
      </c>
      <c r="F62" s="105">
        <v>40</v>
      </c>
      <c r="G62">
        <v>25</v>
      </c>
      <c r="H62">
        <f t="shared" si="2"/>
        <v>77</v>
      </c>
      <c r="I62" s="309">
        <f t="shared" si="3"/>
        <v>-0.375</v>
      </c>
      <c r="J62" s="105">
        <v>42</v>
      </c>
      <c r="K62" s="105">
        <v>0</v>
      </c>
      <c r="L62" s="105"/>
      <c r="M62" s="307">
        <f t="shared" si="4"/>
        <v>-1</v>
      </c>
      <c r="N62" s="105">
        <v>69</v>
      </c>
      <c r="O62" s="105">
        <v>72</v>
      </c>
      <c r="P62" s="105"/>
      <c r="Q62" s="310">
        <f t="shared" si="5"/>
        <v>4.3478260869565216E-2</v>
      </c>
      <c r="U62" s="110">
        <v>5305</v>
      </c>
      <c r="V62" s="110">
        <v>5238</v>
      </c>
      <c r="W62" s="110">
        <v>1631</v>
      </c>
      <c r="X62" s="110">
        <v>1635</v>
      </c>
    </row>
    <row r="63" spans="1:24">
      <c r="A63" s="209" t="s">
        <v>410</v>
      </c>
      <c r="B63" s="110">
        <v>5884</v>
      </c>
      <c r="C63" s="110">
        <v>6868</v>
      </c>
      <c r="D63" s="105">
        <f t="shared" si="0"/>
        <v>29</v>
      </c>
      <c r="E63" s="309">
        <f t="shared" si="1"/>
        <v>0.1672331747110809</v>
      </c>
      <c r="F63" s="110">
        <v>1845</v>
      </c>
      <c r="G63" s="49">
        <v>2489</v>
      </c>
      <c r="H63">
        <f t="shared" si="2"/>
        <v>47</v>
      </c>
      <c r="I63" s="309">
        <f t="shared" si="3"/>
        <v>0.34905149051490514</v>
      </c>
      <c r="J63" s="110">
        <v>10909</v>
      </c>
      <c r="K63" s="110">
        <v>10108</v>
      </c>
      <c r="L63" s="105"/>
      <c r="M63" s="307">
        <f t="shared" si="4"/>
        <v>-7.3425611880098995E-2</v>
      </c>
      <c r="N63" s="110">
        <v>3238</v>
      </c>
      <c r="O63" s="110">
        <v>3892</v>
      </c>
      <c r="P63" s="105"/>
      <c r="Q63" s="310">
        <f t="shared" si="5"/>
        <v>0.20197652872143299</v>
      </c>
      <c r="U63" s="110">
        <v>116893</v>
      </c>
      <c r="V63" s="110">
        <v>126547</v>
      </c>
      <c r="W63" s="110">
        <v>65422</v>
      </c>
      <c r="X63" s="110">
        <v>68295</v>
      </c>
    </row>
    <row r="64" spans="1:24">
      <c r="A64" s="209" t="s">
        <v>411</v>
      </c>
      <c r="B64" s="105">
        <v>148</v>
      </c>
      <c r="C64" s="105">
        <v>103</v>
      </c>
      <c r="D64" s="105">
        <f t="shared" si="0"/>
        <v>66</v>
      </c>
      <c r="E64" s="309">
        <f t="shared" si="1"/>
        <v>-0.30405405405405406</v>
      </c>
      <c r="F64" s="105">
        <v>16</v>
      </c>
      <c r="G64">
        <v>1</v>
      </c>
      <c r="H64">
        <f t="shared" si="2"/>
        <v>89</v>
      </c>
      <c r="I64" s="309">
        <f t="shared" si="3"/>
        <v>-0.9375</v>
      </c>
      <c r="J64" s="105">
        <v>257</v>
      </c>
      <c r="K64" s="105">
        <v>208</v>
      </c>
      <c r="L64" s="105"/>
      <c r="M64" s="307">
        <f t="shared" si="4"/>
        <v>-0.19066147859922178</v>
      </c>
      <c r="N64" s="105">
        <v>7</v>
      </c>
      <c r="O64" s="105">
        <v>11</v>
      </c>
      <c r="P64" s="105"/>
      <c r="Q64" s="310">
        <f t="shared" si="5"/>
        <v>0.5714285714285714</v>
      </c>
      <c r="U64" s="110">
        <v>1284</v>
      </c>
      <c r="V64" s="105">
        <v>935</v>
      </c>
      <c r="W64" s="105">
        <v>880</v>
      </c>
      <c r="X64" s="110">
        <v>1078</v>
      </c>
    </row>
    <row r="65" spans="1:24">
      <c r="A65" s="209" t="s">
        <v>412</v>
      </c>
      <c r="B65" s="110">
        <v>1263</v>
      </c>
      <c r="C65" s="110">
        <v>1268</v>
      </c>
      <c r="D65" s="105">
        <f t="shared" si="0"/>
        <v>44</v>
      </c>
      <c r="E65" s="309">
        <f t="shared" si="1"/>
        <v>3.95882818685669E-3</v>
      </c>
      <c r="F65" s="105">
        <v>55</v>
      </c>
      <c r="G65">
        <v>46</v>
      </c>
      <c r="H65">
        <f t="shared" si="2"/>
        <v>71</v>
      </c>
      <c r="I65" s="309">
        <f t="shared" si="3"/>
        <v>-0.16363636363636364</v>
      </c>
      <c r="J65" s="110">
        <v>1935</v>
      </c>
      <c r="K65" s="110">
        <v>1499</v>
      </c>
      <c r="L65" s="105"/>
      <c r="M65" s="307">
        <f t="shared" si="4"/>
        <v>-0.22532299741602066</v>
      </c>
      <c r="N65" s="105">
        <v>86</v>
      </c>
      <c r="O65" s="105">
        <v>128</v>
      </c>
      <c r="P65" s="105"/>
      <c r="Q65" s="310">
        <f t="shared" si="5"/>
        <v>0.48837209302325579</v>
      </c>
      <c r="U65" s="110">
        <v>5590</v>
      </c>
      <c r="V65" s="110">
        <v>5661</v>
      </c>
      <c r="W65" s="110">
        <v>4135</v>
      </c>
      <c r="X65" s="110">
        <v>3466</v>
      </c>
    </row>
    <row r="66" spans="1:24">
      <c r="A66" s="209" t="s">
        <v>413</v>
      </c>
      <c r="B66" s="105">
        <v>88</v>
      </c>
      <c r="C66" s="105">
        <v>35</v>
      </c>
      <c r="D66" s="105">
        <f t="shared" si="0"/>
        <v>74</v>
      </c>
      <c r="E66" s="309">
        <f t="shared" si="1"/>
        <v>-0.60227272727272729</v>
      </c>
      <c r="F66" s="105">
        <v>95</v>
      </c>
      <c r="G66">
        <v>160</v>
      </c>
      <c r="H66">
        <f t="shared" si="2"/>
        <v>29</v>
      </c>
      <c r="I66" s="309">
        <f t="shared" si="3"/>
        <v>0.68421052631578949</v>
      </c>
      <c r="J66" s="105">
        <v>153</v>
      </c>
      <c r="K66" s="105">
        <v>128</v>
      </c>
      <c r="L66" s="105"/>
      <c r="M66" s="307">
        <f t="shared" si="4"/>
        <v>-0.16339869281045752</v>
      </c>
      <c r="N66" s="105">
        <v>74</v>
      </c>
      <c r="O66" s="105">
        <v>91</v>
      </c>
      <c r="P66" s="105"/>
      <c r="Q66" s="310">
        <f t="shared" si="5"/>
        <v>0.22972972972972974</v>
      </c>
      <c r="U66" s="110">
        <v>11887</v>
      </c>
      <c r="V66" s="110">
        <v>12426</v>
      </c>
      <c r="W66" s="110">
        <v>4214</v>
      </c>
      <c r="X66" s="110">
        <v>4058</v>
      </c>
    </row>
    <row r="67" spans="1:24">
      <c r="A67" s="209" t="s">
        <v>414</v>
      </c>
      <c r="B67" s="105">
        <v>28</v>
      </c>
      <c r="C67" s="105">
        <v>0</v>
      </c>
      <c r="D67" s="105">
        <f t="shared" si="0"/>
        <v>79</v>
      </c>
      <c r="E67" s="309">
        <f t="shared" si="1"/>
        <v>-1</v>
      </c>
      <c r="F67" s="105">
        <v>71</v>
      </c>
      <c r="G67">
        <v>42</v>
      </c>
      <c r="H67">
        <f t="shared" si="2"/>
        <v>79</v>
      </c>
      <c r="I67" s="309">
        <f t="shared" si="3"/>
        <v>-0.40845070422535212</v>
      </c>
      <c r="J67" s="105">
        <v>9</v>
      </c>
      <c r="K67" s="105">
        <v>0</v>
      </c>
      <c r="L67" s="105"/>
      <c r="M67" s="307">
        <f t="shared" si="4"/>
        <v>-1</v>
      </c>
      <c r="N67" s="105">
        <v>6</v>
      </c>
      <c r="O67" s="105">
        <v>98</v>
      </c>
      <c r="P67" s="105"/>
      <c r="Q67" s="310">
        <f t="shared" si="5"/>
        <v>15.333333333333334</v>
      </c>
      <c r="U67" s="110">
        <v>3674</v>
      </c>
      <c r="V67" s="110">
        <v>3986</v>
      </c>
      <c r="W67" s="105">
        <v>989</v>
      </c>
      <c r="X67" s="110">
        <v>1087</v>
      </c>
    </row>
    <row r="68" spans="1:24">
      <c r="A68" s="209" t="s">
        <v>415</v>
      </c>
      <c r="B68" s="105">
        <v>374</v>
      </c>
      <c r="C68" s="105">
        <v>341</v>
      </c>
      <c r="D68" s="105">
        <f t="shared" si="0"/>
        <v>50</v>
      </c>
      <c r="E68" s="309">
        <f t="shared" si="1"/>
        <v>-8.8235294117647065E-2</v>
      </c>
      <c r="F68" s="105">
        <v>117</v>
      </c>
      <c r="G68">
        <v>325</v>
      </c>
      <c r="H68">
        <f t="shared" si="2"/>
        <v>12</v>
      </c>
      <c r="I68" s="309">
        <f t="shared" si="3"/>
        <v>1.7777777777777777</v>
      </c>
      <c r="J68" s="105">
        <v>641</v>
      </c>
      <c r="K68" s="105">
        <v>698</v>
      </c>
      <c r="L68" s="105"/>
      <c r="M68" s="307">
        <f t="shared" si="4"/>
        <v>8.8923556942277687E-2</v>
      </c>
      <c r="N68" s="105">
        <v>140</v>
      </c>
      <c r="O68" s="105">
        <v>136</v>
      </c>
      <c r="P68" s="105"/>
      <c r="Q68" s="310">
        <f t="shared" si="5"/>
        <v>-2.8571428571428571E-2</v>
      </c>
      <c r="U68" s="110">
        <v>9904</v>
      </c>
      <c r="V68" s="110">
        <v>10918</v>
      </c>
      <c r="W68" s="110">
        <v>3749</v>
      </c>
      <c r="X68" s="110">
        <v>3386</v>
      </c>
    </row>
    <row r="69" spans="1:24">
      <c r="A69" s="209" t="s">
        <v>416</v>
      </c>
      <c r="B69" s="105">
        <v>94</v>
      </c>
      <c r="C69" s="105">
        <v>87</v>
      </c>
      <c r="D69" s="105">
        <f t="shared" si="0"/>
        <v>49</v>
      </c>
      <c r="E69" s="309">
        <f t="shared" si="1"/>
        <v>-7.4468085106382975E-2</v>
      </c>
      <c r="F69" s="105">
        <v>408</v>
      </c>
      <c r="G69">
        <v>502</v>
      </c>
      <c r="H69">
        <f t="shared" si="2"/>
        <v>53</v>
      </c>
      <c r="I69" s="309">
        <f t="shared" si="3"/>
        <v>0.23039215686274508</v>
      </c>
      <c r="J69" s="105">
        <v>138</v>
      </c>
      <c r="K69" s="105">
        <v>212</v>
      </c>
      <c r="L69" s="105"/>
      <c r="M69" s="307">
        <f t="shared" si="4"/>
        <v>0.53623188405797106</v>
      </c>
      <c r="N69" s="105">
        <v>619</v>
      </c>
      <c r="O69" s="105">
        <v>687</v>
      </c>
      <c r="P69" s="105"/>
      <c r="Q69" s="310">
        <f t="shared" si="5"/>
        <v>0.1098546042003231</v>
      </c>
      <c r="U69" s="110">
        <v>15282</v>
      </c>
      <c r="V69" s="110">
        <v>18350</v>
      </c>
      <c r="W69" s="110">
        <v>4808</v>
      </c>
      <c r="X69" s="110">
        <v>4137</v>
      </c>
    </row>
    <row r="70" spans="1:24">
      <c r="A70" s="209" t="s">
        <v>417</v>
      </c>
      <c r="B70" s="105">
        <v>321</v>
      </c>
      <c r="C70" s="105">
        <v>439</v>
      </c>
      <c r="D70" s="105">
        <f t="shared" si="0"/>
        <v>18</v>
      </c>
      <c r="E70" s="309">
        <f t="shared" si="1"/>
        <v>0.36760124610591899</v>
      </c>
      <c r="F70" s="105">
        <v>230</v>
      </c>
      <c r="G70">
        <v>243</v>
      </c>
      <c r="H70">
        <f t="shared" si="2"/>
        <v>61</v>
      </c>
      <c r="I70" s="309">
        <f t="shared" si="3"/>
        <v>5.6521739130434782E-2</v>
      </c>
      <c r="J70" s="105">
        <v>480</v>
      </c>
      <c r="K70" s="105">
        <v>222</v>
      </c>
      <c r="L70" s="105"/>
      <c r="M70" s="307">
        <f t="shared" si="4"/>
        <v>-0.53749999999999998</v>
      </c>
      <c r="N70" s="105">
        <v>422</v>
      </c>
      <c r="O70" s="105">
        <v>232</v>
      </c>
      <c r="P70" s="105"/>
      <c r="Q70" s="310">
        <f t="shared" si="5"/>
        <v>-0.45023696682464454</v>
      </c>
      <c r="U70" s="110">
        <v>15115</v>
      </c>
      <c r="V70" s="110">
        <v>15723</v>
      </c>
      <c r="W70" s="110">
        <v>5237</v>
      </c>
      <c r="X70" s="110">
        <v>5507</v>
      </c>
    </row>
    <row r="71" spans="1:24">
      <c r="A71" s="209" t="s">
        <v>418</v>
      </c>
      <c r="B71" s="105">
        <v>401</v>
      </c>
      <c r="C71" s="105">
        <v>505</v>
      </c>
      <c r="D71" s="105">
        <f t="shared" si="0"/>
        <v>23</v>
      </c>
      <c r="E71" s="309">
        <f t="shared" si="1"/>
        <v>0.25935162094763092</v>
      </c>
      <c r="F71" s="105">
        <v>51</v>
      </c>
      <c r="G71">
        <v>68</v>
      </c>
      <c r="H71">
        <f t="shared" si="2"/>
        <v>49</v>
      </c>
      <c r="I71" s="309">
        <f t="shared" si="3"/>
        <v>0.33333333333333331</v>
      </c>
      <c r="J71" s="105">
        <v>186</v>
      </c>
      <c r="K71" s="105">
        <v>225</v>
      </c>
      <c r="L71" s="105"/>
      <c r="M71" s="307">
        <f t="shared" si="4"/>
        <v>0.20967741935483872</v>
      </c>
      <c r="N71" s="105">
        <v>4</v>
      </c>
      <c r="O71" s="105">
        <v>28</v>
      </c>
      <c r="P71" s="105"/>
      <c r="Q71" s="310">
        <f t="shared" si="5"/>
        <v>6</v>
      </c>
      <c r="U71" s="110">
        <v>7428</v>
      </c>
      <c r="V71" s="110">
        <v>7664</v>
      </c>
      <c r="W71" s="110">
        <v>2667</v>
      </c>
      <c r="X71" s="110">
        <v>2019</v>
      </c>
    </row>
    <row r="72" spans="1:24">
      <c r="A72" s="209" t="s">
        <v>419</v>
      </c>
      <c r="B72" s="105">
        <v>19</v>
      </c>
      <c r="C72" s="105">
        <v>0</v>
      </c>
      <c r="D72" s="105">
        <f t="shared" si="0"/>
        <v>79</v>
      </c>
      <c r="E72" s="309">
        <f t="shared" si="1"/>
        <v>-1</v>
      </c>
      <c r="F72" s="105">
        <v>85</v>
      </c>
      <c r="G72">
        <v>85</v>
      </c>
      <c r="H72">
        <f t="shared" si="2"/>
        <v>62</v>
      </c>
      <c r="I72" s="309">
        <f t="shared" si="3"/>
        <v>0</v>
      </c>
      <c r="J72" s="105">
        <v>0</v>
      </c>
      <c r="K72" s="105">
        <v>0</v>
      </c>
      <c r="L72" s="105"/>
      <c r="M72" s="307" t="s">
        <v>480</v>
      </c>
      <c r="N72" s="105">
        <v>214</v>
      </c>
      <c r="O72" s="105">
        <v>156</v>
      </c>
      <c r="P72" s="105"/>
      <c r="Q72" s="310">
        <f t="shared" si="5"/>
        <v>-0.27102803738317754</v>
      </c>
      <c r="U72" s="110">
        <v>6723</v>
      </c>
      <c r="V72" s="110">
        <v>6577</v>
      </c>
      <c r="W72" s="110">
        <v>2435</v>
      </c>
      <c r="X72" s="110">
        <v>2587</v>
      </c>
    </row>
    <row r="73" spans="1:24">
      <c r="A73" s="209" t="s">
        <v>420</v>
      </c>
      <c r="B73" s="110">
        <v>5942</v>
      </c>
      <c r="C73" s="110">
        <v>5505</v>
      </c>
      <c r="D73" s="105">
        <f t="shared" si="0"/>
        <v>48</v>
      </c>
      <c r="E73" s="309">
        <f t="shared" si="1"/>
        <v>-7.3544261191518009E-2</v>
      </c>
      <c r="F73" s="105">
        <v>422</v>
      </c>
      <c r="G73">
        <v>585</v>
      </c>
      <c r="H73">
        <f t="shared" si="2"/>
        <v>43</v>
      </c>
      <c r="I73" s="309">
        <f t="shared" si="3"/>
        <v>0.38625592417061611</v>
      </c>
      <c r="J73" s="110">
        <v>7447</v>
      </c>
      <c r="K73" s="110">
        <v>9137</v>
      </c>
      <c r="L73" s="105"/>
      <c r="M73" s="307">
        <f t="shared" si="4"/>
        <v>0.22693702161944407</v>
      </c>
      <c r="N73" s="105">
        <v>491</v>
      </c>
      <c r="O73" s="105">
        <v>434</v>
      </c>
      <c r="P73" s="105"/>
      <c r="Q73" s="310">
        <f t="shared" si="5"/>
        <v>-0.11608961303462322</v>
      </c>
      <c r="U73" s="110">
        <v>23511</v>
      </c>
      <c r="V73" s="110">
        <v>24344</v>
      </c>
      <c r="W73" s="110">
        <v>13599</v>
      </c>
      <c r="X73" s="110">
        <v>14836</v>
      </c>
    </row>
    <row r="74" spans="1:24">
      <c r="A74" s="209" t="s">
        <v>421</v>
      </c>
      <c r="B74" s="105">
        <v>95</v>
      </c>
      <c r="C74" s="105">
        <v>283</v>
      </c>
      <c r="D74" s="105">
        <f t="shared" si="0"/>
        <v>2</v>
      </c>
      <c r="E74" s="309">
        <f t="shared" si="1"/>
        <v>1.9789473684210526</v>
      </c>
      <c r="F74" s="105">
        <v>144</v>
      </c>
      <c r="G74">
        <v>137</v>
      </c>
      <c r="H74">
        <f t="shared" si="2"/>
        <v>65</v>
      </c>
      <c r="I74" s="309">
        <f t="shared" si="3"/>
        <v>-4.8611111111111112E-2</v>
      </c>
      <c r="J74" s="105">
        <v>102</v>
      </c>
      <c r="K74" s="105">
        <v>108</v>
      </c>
      <c r="L74" s="105"/>
      <c r="M74" s="307">
        <f t="shared" si="4"/>
        <v>5.8823529411764705E-2</v>
      </c>
      <c r="N74" s="105">
        <v>22</v>
      </c>
      <c r="O74" s="105">
        <v>49</v>
      </c>
      <c r="P74" s="105"/>
      <c r="Q74" s="310">
        <f t="shared" si="5"/>
        <v>1.2272727272727273</v>
      </c>
      <c r="U74" s="110">
        <v>8511</v>
      </c>
      <c r="V74" s="110">
        <v>9095</v>
      </c>
      <c r="W74" s="110">
        <v>2882</v>
      </c>
      <c r="X74" s="110">
        <v>2604</v>
      </c>
    </row>
    <row r="75" spans="1:24">
      <c r="A75" s="209" t="s">
        <v>422</v>
      </c>
      <c r="B75" s="105">
        <v>463</v>
      </c>
      <c r="C75" s="105">
        <v>475</v>
      </c>
      <c r="D75" s="105">
        <f t="shared" si="0"/>
        <v>40</v>
      </c>
      <c r="E75" s="309">
        <f t="shared" si="1"/>
        <v>2.591792656587473E-2</v>
      </c>
      <c r="F75" s="105">
        <v>270</v>
      </c>
      <c r="G75">
        <v>288</v>
      </c>
      <c r="H75">
        <f t="shared" si="2"/>
        <v>60</v>
      </c>
      <c r="I75" s="309">
        <f t="shared" si="3"/>
        <v>6.6666666666666666E-2</v>
      </c>
      <c r="J75" s="105">
        <v>344</v>
      </c>
      <c r="K75" s="105">
        <v>222</v>
      </c>
      <c r="L75" s="105"/>
      <c r="M75" s="307">
        <f t="shared" si="4"/>
        <v>-0.35465116279069769</v>
      </c>
      <c r="N75" s="105">
        <v>197</v>
      </c>
      <c r="O75" s="105">
        <v>253</v>
      </c>
      <c r="P75" s="105"/>
      <c r="Q75" s="310">
        <f t="shared" si="5"/>
        <v>0.28426395939086296</v>
      </c>
      <c r="U75" s="110">
        <v>8608</v>
      </c>
      <c r="V75" s="110">
        <v>10006</v>
      </c>
      <c r="W75" s="110">
        <v>3400</v>
      </c>
      <c r="X75" s="110">
        <v>3013</v>
      </c>
    </row>
    <row r="76" spans="1:24">
      <c r="A76" s="209" t="s">
        <v>423</v>
      </c>
      <c r="B76" s="110">
        <v>2019</v>
      </c>
      <c r="C76" s="110">
        <v>2469</v>
      </c>
      <c r="D76" s="105">
        <f t="shared" si="0"/>
        <v>27</v>
      </c>
      <c r="E76" s="309">
        <f t="shared" si="1"/>
        <v>0.22288261515601784</v>
      </c>
      <c r="F76" s="105">
        <v>476</v>
      </c>
      <c r="G76" s="49">
        <v>1185</v>
      </c>
      <c r="H76">
        <f t="shared" si="2"/>
        <v>14</v>
      </c>
      <c r="I76" s="309">
        <f t="shared" si="3"/>
        <v>1.4894957983193278</v>
      </c>
      <c r="J76" s="110">
        <v>1964</v>
      </c>
      <c r="K76" s="110">
        <v>2332</v>
      </c>
      <c r="L76" s="105"/>
      <c r="M76" s="307">
        <f t="shared" si="4"/>
        <v>0.18737270875763748</v>
      </c>
      <c r="N76" s="105">
        <v>787</v>
      </c>
      <c r="O76" s="105">
        <v>644</v>
      </c>
      <c r="P76" s="105"/>
      <c r="Q76" s="310">
        <f t="shared" si="5"/>
        <v>-0.18170266836086404</v>
      </c>
      <c r="U76" s="110">
        <v>22891</v>
      </c>
      <c r="V76" s="110">
        <v>28507</v>
      </c>
      <c r="W76" s="110">
        <v>10441</v>
      </c>
      <c r="X76" s="110">
        <v>11084</v>
      </c>
    </row>
    <row r="77" spans="1:24">
      <c r="A77" s="209" t="s">
        <v>424</v>
      </c>
      <c r="B77" s="105">
        <v>32</v>
      </c>
      <c r="C77" s="105">
        <v>64</v>
      </c>
      <c r="D77" s="105">
        <f t="shared" si="0"/>
        <v>7</v>
      </c>
      <c r="E77" s="309">
        <f t="shared" si="1"/>
        <v>1</v>
      </c>
      <c r="F77" s="105">
        <v>53</v>
      </c>
      <c r="G77">
        <v>21</v>
      </c>
      <c r="H77">
        <f t="shared" si="2"/>
        <v>85</v>
      </c>
      <c r="I77" s="309">
        <f t="shared" si="3"/>
        <v>-0.60377358490566035</v>
      </c>
      <c r="J77" s="105">
        <v>0</v>
      </c>
      <c r="K77" s="105">
        <v>13</v>
      </c>
      <c r="L77" s="105"/>
      <c r="M77" s="307" t="s">
        <v>480</v>
      </c>
      <c r="N77" s="105">
        <v>0</v>
      </c>
      <c r="O77" s="105">
        <v>18</v>
      </c>
      <c r="P77" s="105"/>
      <c r="Q77" s="310" t="s">
        <v>480</v>
      </c>
      <c r="U77" s="110">
        <v>3816</v>
      </c>
      <c r="V77" s="110">
        <v>3980</v>
      </c>
      <c r="W77" s="110">
        <v>1002</v>
      </c>
      <c r="X77" s="110">
        <v>1218</v>
      </c>
    </row>
    <row r="78" spans="1:24">
      <c r="A78" s="209" t="s">
        <v>425</v>
      </c>
      <c r="B78" s="105">
        <v>155</v>
      </c>
      <c r="C78" s="105">
        <v>148</v>
      </c>
      <c r="D78" s="105">
        <f t="shared" si="0"/>
        <v>47</v>
      </c>
      <c r="E78" s="309">
        <f t="shared" si="1"/>
        <v>-4.5161290322580643E-2</v>
      </c>
      <c r="F78" s="105">
        <v>254</v>
      </c>
      <c r="G78">
        <v>287</v>
      </c>
      <c r="H78">
        <f t="shared" si="2"/>
        <v>59</v>
      </c>
      <c r="I78" s="309">
        <f t="shared" si="3"/>
        <v>0.12992125984251968</v>
      </c>
      <c r="J78" s="105">
        <v>103</v>
      </c>
      <c r="K78" s="105">
        <v>188</v>
      </c>
      <c r="L78" s="105"/>
      <c r="M78" s="307">
        <f t="shared" si="4"/>
        <v>0.82524271844660191</v>
      </c>
      <c r="N78" s="105">
        <v>95</v>
      </c>
      <c r="O78" s="105">
        <v>312</v>
      </c>
      <c r="P78" s="105"/>
      <c r="Q78" s="310">
        <f t="shared" si="5"/>
        <v>2.2842105263157895</v>
      </c>
      <c r="U78" s="110">
        <v>13198</v>
      </c>
      <c r="V78" s="110">
        <v>13673</v>
      </c>
      <c r="W78" s="110">
        <v>4218</v>
      </c>
      <c r="X78" s="110">
        <v>5303</v>
      </c>
    </row>
    <row r="79" spans="1:24">
      <c r="A79" s="209" t="s">
        <v>426</v>
      </c>
      <c r="B79" s="110">
        <v>6226</v>
      </c>
      <c r="C79" s="110">
        <v>8095</v>
      </c>
      <c r="D79" s="105">
        <f t="shared" si="0"/>
        <v>21</v>
      </c>
      <c r="E79" s="309">
        <f t="shared" si="1"/>
        <v>0.30019274012206876</v>
      </c>
      <c r="F79" s="110">
        <v>2383</v>
      </c>
      <c r="G79" s="49">
        <v>4589</v>
      </c>
      <c r="H79">
        <f t="shared" si="2"/>
        <v>23</v>
      </c>
      <c r="I79" s="309">
        <f t="shared" si="3"/>
        <v>0.92572387746537976</v>
      </c>
      <c r="J79" s="110">
        <v>7323</v>
      </c>
      <c r="K79" s="110">
        <v>8165</v>
      </c>
      <c r="L79" s="105"/>
      <c r="M79" s="307">
        <f t="shared" si="4"/>
        <v>0.11498019937184215</v>
      </c>
      <c r="N79" s="110">
        <v>3316</v>
      </c>
      <c r="O79" s="110">
        <v>3181</v>
      </c>
      <c r="P79" s="105"/>
      <c r="Q79" s="310">
        <f t="shared" si="5"/>
        <v>-4.0711700844390832E-2</v>
      </c>
      <c r="U79" s="110">
        <v>40631</v>
      </c>
      <c r="V79" s="110">
        <v>50399</v>
      </c>
      <c r="W79" s="110">
        <v>28273</v>
      </c>
      <c r="X79" s="110">
        <v>30075</v>
      </c>
    </row>
    <row r="80" spans="1:24">
      <c r="A80" s="209" t="s">
        <v>427</v>
      </c>
      <c r="B80" s="105">
        <v>49</v>
      </c>
      <c r="C80" s="105">
        <v>44</v>
      </c>
      <c r="D80" s="105">
        <f t="shared" si="0"/>
        <v>52</v>
      </c>
      <c r="E80" s="309">
        <f t="shared" si="1"/>
        <v>-0.10204081632653061</v>
      </c>
      <c r="F80" s="105">
        <v>0</v>
      </c>
      <c r="G80">
        <v>5</v>
      </c>
      <c r="H80" t="s">
        <v>480</v>
      </c>
      <c r="I80" s="309" t="s">
        <v>480</v>
      </c>
      <c r="J80" s="105">
        <v>16</v>
      </c>
      <c r="K80" s="105">
        <v>0</v>
      </c>
      <c r="L80" s="105"/>
      <c r="M80" s="307">
        <f t="shared" si="4"/>
        <v>-1</v>
      </c>
      <c r="N80" s="105">
        <v>0</v>
      </c>
      <c r="O80" s="105">
        <v>0</v>
      </c>
      <c r="P80" s="105"/>
      <c r="Q80" s="310" t="s">
        <v>480</v>
      </c>
      <c r="U80" s="110">
        <v>2195</v>
      </c>
      <c r="V80" s="110">
        <v>2159</v>
      </c>
      <c r="W80" s="105">
        <v>418</v>
      </c>
      <c r="X80" s="105">
        <v>399</v>
      </c>
    </row>
    <row r="81" spans="1:24">
      <c r="A81" s="209" t="s">
        <v>428</v>
      </c>
      <c r="B81" s="105">
        <v>0</v>
      </c>
      <c r="C81" s="105">
        <v>0</v>
      </c>
      <c r="D81" s="105" t="s">
        <v>480</v>
      </c>
      <c r="E81" s="309" t="s">
        <v>480</v>
      </c>
      <c r="F81" s="105">
        <v>5</v>
      </c>
      <c r="G81">
        <v>45</v>
      </c>
      <c r="H81">
        <f t="shared" si="2"/>
        <v>3</v>
      </c>
      <c r="I81" s="309">
        <f t="shared" si="3"/>
        <v>8</v>
      </c>
      <c r="J81" s="105">
        <v>0</v>
      </c>
      <c r="K81" s="105">
        <v>3</v>
      </c>
      <c r="L81" s="105"/>
      <c r="M81" s="307" t="s">
        <v>480</v>
      </c>
      <c r="N81" s="105">
        <v>26</v>
      </c>
      <c r="O81" s="105">
        <v>7</v>
      </c>
      <c r="P81" s="105"/>
      <c r="Q81" s="310">
        <f t="shared" si="5"/>
        <v>-0.73076923076923073</v>
      </c>
      <c r="U81" s="110">
        <v>5994</v>
      </c>
      <c r="V81" s="110">
        <v>5782</v>
      </c>
      <c r="W81" s="110">
        <v>1390</v>
      </c>
      <c r="X81" s="110">
        <v>1311</v>
      </c>
    </row>
    <row r="82" spans="1:24">
      <c r="A82" s="209" t="s">
        <v>429</v>
      </c>
      <c r="B82" s="105">
        <v>477</v>
      </c>
      <c r="C82" s="105">
        <v>385</v>
      </c>
      <c r="D82" s="105">
        <f t="shared" ref="D82:D111" si="6">RANK(E82,$E$17:$E$111)</f>
        <v>62</v>
      </c>
      <c r="E82" s="309">
        <f t="shared" ref="E82:E111" si="7">(C82-B82)/B82</f>
        <v>-0.19287211740041929</v>
      </c>
      <c r="F82" s="105">
        <v>132</v>
      </c>
      <c r="G82">
        <v>167</v>
      </c>
      <c r="H82">
        <f t="shared" ref="H82:H111" si="8">RANK(I82,$I$17:$I$111)</f>
        <v>51</v>
      </c>
      <c r="I82" s="309">
        <f t="shared" ref="I82:I111" si="9">(G82-F82)/F82</f>
        <v>0.26515151515151514</v>
      </c>
      <c r="J82" s="105">
        <v>919</v>
      </c>
      <c r="K82" s="105">
        <v>813</v>
      </c>
      <c r="L82" s="105"/>
      <c r="M82" s="307">
        <f t="shared" ref="M82:M111" si="10">(K82-J82)/J82</f>
        <v>-0.11534276387377584</v>
      </c>
      <c r="N82" s="105">
        <v>129</v>
      </c>
      <c r="O82" s="105">
        <v>147</v>
      </c>
      <c r="P82" s="105"/>
      <c r="Q82" s="310">
        <f t="shared" ref="Q82:Q111" si="11">(O82-N82)/N82</f>
        <v>0.13953488372093023</v>
      </c>
      <c r="U82" s="110">
        <v>8631</v>
      </c>
      <c r="V82" s="110">
        <v>8239</v>
      </c>
      <c r="W82" s="110">
        <v>4164</v>
      </c>
      <c r="X82" s="110">
        <v>4303</v>
      </c>
    </row>
    <row r="83" spans="1:24">
      <c r="A83" s="209" t="s">
        <v>430</v>
      </c>
      <c r="B83" s="105">
        <v>8</v>
      </c>
      <c r="C83" s="105">
        <v>0</v>
      </c>
      <c r="D83" s="105">
        <f t="shared" si="6"/>
        <v>79</v>
      </c>
      <c r="E83" s="309">
        <f t="shared" si="7"/>
        <v>-1</v>
      </c>
      <c r="F83" s="105">
        <v>28</v>
      </c>
      <c r="G83">
        <v>19</v>
      </c>
      <c r="H83">
        <f t="shared" si="8"/>
        <v>74</v>
      </c>
      <c r="I83" s="309">
        <f t="shared" si="9"/>
        <v>-0.32142857142857145</v>
      </c>
      <c r="J83" s="105">
        <v>0</v>
      </c>
      <c r="K83" s="105">
        <v>0</v>
      </c>
      <c r="L83" s="105"/>
      <c r="M83" s="307" t="s">
        <v>480</v>
      </c>
      <c r="N83" s="105">
        <v>28</v>
      </c>
      <c r="O83" s="105">
        <v>61</v>
      </c>
      <c r="P83" s="105"/>
      <c r="Q83" s="310">
        <f t="shared" si="11"/>
        <v>1.1785714285714286</v>
      </c>
      <c r="U83" s="110">
        <v>7028</v>
      </c>
      <c r="V83" s="110">
        <v>6957</v>
      </c>
      <c r="W83" s="110">
        <v>1909</v>
      </c>
      <c r="X83" s="110">
        <v>1863</v>
      </c>
    </row>
    <row r="84" spans="1:24">
      <c r="A84" s="209" t="s">
        <v>431</v>
      </c>
      <c r="B84" s="105">
        <v>83</v>
      </c>
      <c r="C84" s="105">
        <v>7</v>
      </c>
      <c r="D84" s="105">
        <f t="shared" si="6"/>
        <v>78</v>
      </c>
      <c r="E84" s="309">
        <f t="shared" si="7"/>
        <v>-0.91566265060240959</v>
      </c>
      <c r="F84" s="105">
        <v>0</v>
      </c>
      <c r="G84">
        <v>0</v>
      </c>
      <c r="H84" t="s">
        <v>480</v>
      </c>
      <c r="I84" s="309" t="s">
        <v>480</v>
      </c>
      <c r="J84" s="105">
        <v>56</v>
      </c>
      <c r="K84" s="105">
        <v>0</v>
      </c>
      <c r="L84" s="105"/>
      <c r="M84" s="307">
        <f t="shared" si="10"/>
        <v>-1</v>
      </c>
      <c r="N84" s="105">
        <v>15</v>
      </c>
      <c r="O84" s="105">
        <v>20</v>
      </c>
      <c r="P84" s="105"/>
      <c r="Q84" s="310">
        <f t="shared" si="11"/>
        <v>0.33333333333333331</v>
      </c>
      <c r="U84" s="110">
        <v>2700</v>
      </c>
      <c r="V84" s="110">
        <v>2251</v>
      </c>
      <c r="W84" s="105">
        <v>595</v>
      </c>
      <c r="X84" s="105">
        <v>703</v>
      </c>
    </row>
    <row r="85" spans="1:24">
      <c r="A85" s="209" t="s">
        <v>432</v>
      </c>
      <c r="B85" s="105">
        <v>29</v>
      </c>
      <c r="C85" s="105">
        <v>0</v>
      </c>
      <c r="D85" s="105">
        <f t="shared" si="6"/>
        <v>79</v>
      </c>
      <c r="E85" s="309">
        <f t="shared" si="7"/>
        <v>-1</v>
      </c>
      <c r="F85" s="105">
        <v>0</v>
      </c>
      <c r="G85">
        <v>0</v>
      </c>
      <c r="H85" t="s">
        <v>480</v>
      </c>
      <c r="I85" s="309" t="s">
        <v>480</v>
      </c>
      <c r="J85" s="105">
        <v>0</v>
      </c>
      <c r="K85" s="105">
        <v>0</v>
      </c>
      <c r="L85" s="105"/>
      <c r="M85" s="307" t="s">
        <v>480</v>
      </c>
      <c r="N85" s="105">
        <v>3</v>
      </c>
      <c r="O85" s="105">
        <v>32</v>
      </c>
      <c r="P85" s="105"/>
      <c r="Q85" s="310">
        <f t="shared" si="11"/>
        <v>9.6666666666666661</v>
      </c>
      <c r="U85" s="110">
        <v>1771</v>
      </c>
      <c r="V85" s="110">
        <v>1801</v>
      </c>
      <c r="W85" s="105">
        <v>409</v>
      </c>
      <c r="X85" s="105">
        <v>404</v>
      </c>
    </row>
    <row r="86" spans="1:24">
      <c r="A86" s="209" t="s">
        <v>433</v>
      </c>
      <c r="B86" s="105">
        <v>0</v>
      </c>
      <c r="C86" s="105">
        <v>0</v>
      </c>
      <c r="D86" s="105" t="s">
        <v>480</v>
      </c>
      <c r="E86" s="309" t="s">
        <v>480</v>
      </c>
      <c r="F86" s="105">
        <v>27</v>
      </c>
      <c r="G86">
        <v>49</v>
      </c>
      <c r="H86">
        <f t="shared" si="8"/>
        <v>26</v>
      </c>
      <c r="I86" s="309">
        <f t="shared" si="9"/>
        <v>0.81481481481481477</v>
      </c>
      <c r="J86" s="105">
        <v>5</v>
      </c>
      <c r="K86" s="105">
        <v>6</v>
      </c>
      <c r="L86" s="105"/>
      <c r="M86" s="307">
        <f t="shared" si="10"/>
        <v>0.2</v>
      </c>
      <c r="N86" s="105">
        <v>44</v>
      </c>
      <c r="O86" s="105">
        <v>69</v>
      </c>
      <c r="P86" s="105"/>
      <c r="Q86" s="310">
        <f t="shared" si="11"/>
        <v>0.56818181818181823</v>
      </c>
      <c r="U86" s="110">
        <v>5355</v>
      </c>
      <c r="V86" s="110">
        <v>5601</v>
      </c>
      <c r="W86" s="110">
        <v>1668</v>
      </c>
      <c r="X86" s="110">
        <v>1500</v>
      </c>
    </row>
    <row r="87" spans="1:24">
      <c r="A87" s="209" t="s">
        <v>434</v>
      </c>
      <c r="B87" s="105">
        <v>160</v>
      </c>
      <c r="C87" s="105">
        <v>136</v>
      </c>
      <c r="D87" s="105">
        <f t="shared" si="6"/>
        <v>56</v>
      </c>
      <c r="E87" s="309">
        <f t="shared" si="7"/>
        <v>-0.15</v>
      </c>
      <c r="F87" s="105">
        <v>398</v>
      </c>
      <c r="G87">
        <v>562</v>
      </c>
      <c r="H87">
        <f t="shared" si="8"/>
        <v>42</v>
      </c>
      <c r="I87" s="309">
        <f t="shared" si="9"/>
        <v>0.4120603015075377</v>
      </c>
      <c r="J87" s="105">
        <v>465</v>
      </c>
      <c r="K87" s="105">
        <v>532</v>
      </c>
      <c r="L87" s="105"/>
      <c r="M87" s="307">
        <f t="shared" si="10"/>
        <v>0.14408602150537633</v>
      </c>
      <c r="N87" s="105">
        <v>565</v>
      </c>
      <c r="O87" s="105">
        <v>923</v>
      </c>
      <c r="P87" s="105"/>
      <c r="Q87" s="310">
        <f t="shared" si="11"/>
        <v>0.63362831858407076</v>
      </c>
      <c r="U87" s="110">
        <v>18527</v>
      </c>
      <c r="V87" s="110">
        <v>19930</v>
      </c>
      <c r="W87" s="110">
        <v>12097</v>
      </c>
      <c r="X87" s="110">
        <v>12803</v>
      </c>
    </row>
    <row r="88" spans="1:24">
      <c r="A88" s="209" t="s">
        <v>435</v>
      </c>
      <c r="B88" s="105">
        <v>98</v>
      </c>
      <c r="C88" s="105">
        <v>166</v>
      </c>
      <c r="D88" s="105">
        <f t="shared" si="6"/>
        <v>10</v>
      </c>
      <c r="E88" s="309">
        <f t="shared" si="7"/>
        <v>0.69387755102040816</v>
      </c>
      <c r="F88" s="105">
        <v>83</v>
      </c>
      <c r="G88">
        <v>131</v>
      </c>
      <c r="H88">
        <f t="shared" si="8"/>
        <v>36</v>
      </c>
      <c r="I88" s="309">
        <f t="shared" si="9"/>
        <v>0.57831325301204817</v>
      </c>
      <c r="J88" s="105">
        <v>162</v>
      </c>
      <c r="K88" s="105">
        <v>95</v>
      </c>
      <c r="L88" s="105"/>
      <c r="M88" s="307">
        <f t="shared" si="10"/>
        <v>-0.41358024691358025</v>
      </c>
      <c r="N88" s="105">
        <v>224</v>
      </c>
      <c r="O88" s="105">
        <v>329</v>
      </c>
      <c r="P88" s="105"/>
      <c r="Q88" s="310">
        <f t="shared" si="11"/>
        <v>0.46875</v>
      </c>
      <c r="U88" s="110">
        <v>8882</v>
      </c>
      <c r="V88" s="110">
        <v>9365</v>
      </c>
      <c r="W88" s="110">
        <v>3725</v>
      </c>
      <c r="X88" s="110">
        <v>3379</v>
      </c>
    </row>
    <row r="89" spans="1:24">
      <c r="A89" s="209" t="s">
        <v>436</v>
      </c>
      <c r="B89" s="105">
        <v>322</v>
      </c>
      <c r="C89" s="105">
        <v>457</v>
      </c>
      <c r="D89" s="105">
        <f t="shared" si="6"/>
        <v>16</v>
      </c>
      <c r="E89" s="309">
        <f t="shared" si="7"/>
        <v>0.41925465838509318</v>
      </c>
      <c r="F89" s="105">
        <v>241</v>
      </c>
      <c r="G89">
        <v>97</v>
      </c>
      <c r="H89">
        <f t="shared" si="8"/>
        <v>84</v>
      </c>
      <c r="I89" s="309">
        <f t="shared" si="9"/>
        <v>-0.59751037344398339</v>
      </c>
      <c r="J89" s="105">
        <v>194</v>
      </c>
      <c r="K89" s="105">
        <v>199</v>
      </c>
      <c r="L89" s="105"/>
      <c r="M89" s="307">
        <f t="shared" si="10"/>
        <v>2.5773195876288658E-2</v>
      </c>
      <c r="N89" s="105">
        <v>94</v>
      </c>
      <c r="O89" s="105">
        <v>122</v>
      </c>
      <c r="P89" s="105"/>
      <c r="Q89" s="310">
        <f t="shared" si="11"/>
        <v>0.2978723404255319</v>
      </c>
      <c r="U89" s="110">
        <v>16274</v>
      </c>
      <c r="V89" s="110">
        <v>16968</v>
      </c>
      <c r="W89" s="110">
        <v>5345</v>
      </c>
      <c r="X89" s="110">
        <v>4988</v>
      </c>
    </row>
    <row r="90" spans="1:24">
      <c r="A90" s="209" t="s">
        <v>437</v>
      </c>
      <c r="B90" s="105">
        <v>887</v>
      </c>
      <c r="C90" s="110">
        <v>1040</v>
      </c>
      <c r="D90" s="105">
        <f t="shared" si="6"/>
        <v>28</v>
      </c>
      <c r="E90" s="309">
        <f t="shared" si="7"/>
        <v>0.17249154453213078</v>
      </c>
      <c r="F90" s="105">
        <v>373</v>
      </c>
      <c r="G90">
        <v>684</v>
      </c>
      <c r="H90">
        <f t="shared" si="8"/>
        <v>25</v>
      </c>
      <c r="I90" s="309">
        <f t="shared" si="9"/>
        <v>0.83378016085790885</v>
      </c>
      <c r="J90" s="105">
        <v>963</v>
      </c>
      <c r="K90" s="105">
        <v>919</v>
      </c>
      <c r="L90" s="105"/>
      <c r="M90" s="307">
        <f t="shared" si="10"/>
        <v>-4.569055036344756E-2</v>
      </c>
      <c r="N90" s="105">
        <v>593</v>
      </c>
      <c r="O90" s="105">
        <v>538</v>
      </c>
      <c r="P90" s="105"/>
      <c r="Q90" s="310">
        <f t="shared" si="11"/>
        <v>-9.274873524451939E-2</v>
      </c>
      <c r="U90" s="110">
        <v>18748</v>
      </c>
      <c r="V90" s="110">
        <v>20715</v>
      </c>
      <c r="W90" s="110">
        <v>6317</v>
      </c>
      <c r="X90" s="110">
        <v>6439</v>
      </c>
    </row>
    <row r="91" spans="1:24">
      <c r="A91" s="209" t="s">
        <v>438</v>
      </c>
      <c r="B91" s="110">
        <v>6129</v>
      </c>
      <c r="C91" s="110">
        <v>8645</v>
      </c>
      <c r="D91" s="105">
        <f t="shared" si="6"/>
        <v>17</v>
      </c>
      <c r="E91" s="309">
        <f t="shared" si="7"/>
        <v>0.41050742372328275</v>
      </c>
      <c r="F91" s="110">
        <v>2389</v>
      </c>
      <c r="G91" s="49">
        <v>3845</v>
      </c>
      <c r="H91">
        <f t="shared" si="8"/>
        <v>34</v>
      </c>
      <c r="I91" s="309">
        <f t="shared" si="9"/>
        <v>0.60946002511511088</v>
      </c>
      <c r="J91" s="110">
        <v>8057</v>
      </c>
      <c r="K91" s="110">
        <v>10956</v>
      </c>
      <c r="L91" s="105"/>
      <c r="M91" s="307">
        <f t="shared" si="10"/>
        <v>0.359811344172769</v>
      </c>
      <c r="N91" s="110">
        <v>2985</v>
      </c>
      <c r="O91" s="110">
        <v>3994</v>
      </c>
      <c r="P91" s="105"/>
      <c r="Q91" s="310">
        <f t="shared" si="11"/>
        <v>0.33802345058626465</v>
      </c>
      <c r="U91" s="110">
        <v>69934</v>
      </c>
      <c r="V91" s="110">
        <v>79898</v>
      </c>
      <c r="W91" s="110">
        <v>36739</v>
      </c>
      <c r="X91" s="110">
        <v>42612</v>
      </c>
    </row>
    <row r="92" spans="1:24">
      <c r="A92" s="209" t="s">
        <v>439</v>
      </c>
      <c r="B92" s="105">
        <v>0</v>
      </c>
      <c r="C92" s="105">
        <v>0</v>
      </c>
      <c r="D92" s="105" t="s">
        <v>480</v>
      </c>
      <c r="E92" s="309" t="s">
        <v>480</v>
      </c>
      <c r="F92" s="105">
        <v>35</v>
      </c>
      <c r="G92">
        <v>11</v>
      </c>
      <c r="H92">
        <f t="shared" si="8"/>
        <v>87</v>
      </c>
      <c r="I92" s="309">
        <f t="shared" si="9"/>
        <v>-0.68571428571428572</v>
      </c>
      <c r="J92" s="105">
        <v>0</v>
      </c>
      <c r="K92" s="105">
        <v>0</v>
      </c>
      <c r="L92" s="105"/>
      <c r="M92" s="307" t="s">
        <v>480</v>
      </c>
      <c r="N92" s="105">
        <v>49</v>
      </c>
      <c r="O92" s="105">
        <v>0</v>
      </c>
      <c r="P92" s="105"/>
      <c r="Q92" s="310">
        <f t="shared" si="11"/>
        <v>-1</v>
      </c>
      <c r="U92" s="110">
        <v>5941</v>
      </c>
      <c r="V92" s="110">
        <v>6170</v>
      </c>
      <c r="W92" s="110">
        <v>2578</v>
      </c>
      <c r="X92" s="110">
        <v>2444</v>
      </c>
    </row>
    <row r="93" spans="1:24">
      <c r="A93" s="209" t="s">
        <v>440</v>
      </c>
      <c r="B93" s="105">
        <v>0</v>
      </c>
      <c r="C93" s="105">
        <v>0</v>
      </c>
      <c r="D93" s="105" t="s">
        <v>480</v>
      </c>
      <c r="E93" s="309" t="s">
        <v>480</v>
      </c>
      <c r="F93" s="105">
        <v>78</v>
      </c>
      <c r="G93">
        <v>38</v>
      </c>
      <c r="H93">
        <f t="shared" si="8"/>
        <v>82</v>
      </c>
      <c r="I93" s="309">
        <f t="shared" si="9"/>
        <v>-0.51282051282051277</v>
      </c>
      <c r="J93" s="105">
        <v>0</v>
      </c>
      <c r="K93" s="105">
        <v>0</v>
      </c>
      <c r="L93" s="105"/>
      <c r="M93" s="307" t="s">
        <v>480</v>
      </c>
      <c r="N93" s="105">
        <v>35</v>
      </c>
      <c r="O93" s="105">
        <v>83</v>
      </c>
      <c r="P93" s="105"/>
      <c r="Q93" s="310">
        <f t="shared" si="11"/>
        <v>1.3714285714285714</v>
      </c>
      <c r="U93" s="110">
        <v>4153</v>
      </c>
      <c r="V93" s="110">
        <v>4537</v>
      </c>
      <c r="W93" s="110">
        <v>1352</v>
      </c>
      <c r="X93" s="110">
        <v>1388</v>
      </c>
    </row>
    <row r="94" spans="1:24">
      <c r="A94" s="209" t="s">
        <v>441</v>
      </c>
      <c r="B94" s="105">
        <v>43</v>
      </c>
      <c r="C94" s="105">
        <v>94</v>
      </c>
      <c r="D94" s="105">
        <f t="shared" si="6"/>
        <v>6</v>
      </c>
      <c r="E94" s="309">
        <f t="shared" si="7"/>
        <v>1.1860465116279071</v>
      </c>
      <c r="F94" s="105">
        <v>597</v>
      </c>
      <c r="G94">
        <v>561</v>
      </c>
      <c r="H94">
        <f t="shared" si="8"/>
        <v>66</v>
      </c>
      <c r="I94" s="309">
        <f t="shared" si="9"/>
        <v>-6.030150753768844E-2</v>
      </c>
      <c r="J94" s="105">
        <v>120</v>
      </c>
      <c r="K94" s="105">
        <v>124</v>
      </c>
      <c r="L94" s="105"/>
      <c r="M94" s="307">
        <f t="shared" si="10"/>
        <v>3.3333333333333333E-2</v>
      </c>
      <c r="N94" s="105">
        <v>879</v>
      </c>
      <c r="O94" s="110">
        <v>1035</v>
      </c>
      <c r="P94" s="105"/>
      <c r="Q94" s="310">
        <f t="shared" si="11"/>
        <v>0.17747440273037543</v>
      </c>
      <c r="U94" s="110">
        <v>24861</v>
      </c>
      <c r="V94" s="110">
        <v>27565</v>
      </c>
      <c r="W94" s="110">
        <v>12040</v>
      </c>
      <c r="X94" s="110">
        <v>10628</v>
      </c>
    </row>
    <row r="95" spans="1:24">
      <c r="A95" s="209" t="s">
        <v>442</v>
      </c>
      <c r="B95" s="110">
        <v>80137</v>
      </c>
      <c r="C95" s="110">
        <v>81342</v>
      </c>
      <c r="D95" s="105">
        <f t="shared" si="6"/>
        <v>41</v>
      </c>
      <c r="E95" s="309">
        <f t="shared" si="7"/>
        <v>1.5036749566367595E-2</v>
      </c>
      <c r="F95" s="110">
        <v>5699</v>
      </c>
      <c r="G95" s="49">
        <v>7194</v>
      </c>
      <c r="H95">
        <f t="shared" si="8"/>
        <v>52</v>
      </c>
      <c r="I95" s="309">
        <f t="shared" si="9"/>
        <v>0.26232672398666435</v>
      </c>
      <c r="J95" s="110">
        <v>100590</v>
      </c>
      <c r="K95" s="110">
        <v>108989</v>
      </c>
      <c r="L95" s="105"/>
      <c r="M95" s="307">
        <f t="shared" si="10"/>
        <v>8.3497365543294566E-2</v>
      </c>
      <c r="N95" s="110">
        <v>8170</v>
      </c>
      <c r="O95" s="110">
        <v>8539</v>
      </c>
      <c r="P95" s="105"/>
      <c r="Q95" s="310">
        <f t="shared" si="11"/>
        <v>4.5165238678090573E-2</v>
      </c>
      <c r="U95" s="110">
        <v>195204</v>
      </c>
      <c r="V95" s="110">
        <v>197510</v>
      </c>
      <c r="W95" s="110">
        <v>154003</v>
      </c>
      <c r="X95" s="110">
        <v>160329</v>
      </c>
    </row>
    <row r="96" spans="1:24">
      <c r="A96" s="209" t="s">
        <v>443</v>
      </c>
      <c r="B96" s="105">
        <v>64</v>
      </c>
      <c r="C96" s="105">
        <v>36</v>
      </c>
      <c r="D96" s="105">
        <f t="shared" si="6"/>
        <v>69</v>
      </c>
      <c r="E96" s="309">
        <f t="shared" si="7"/>
        <v>-0.4375</v>
      </c>
      <c r="F96" s="105">
        <v>52</v>
      </c>
      <c r="G96">
        <v>38</v>
      </c>
      <c r="H96">
        <f t="shared" si="8"/>
        <v>73</v>
      </c>
      <c r="I96" s="309">
        <f t="shared" si="9"/>
        <v>-0.26923076923076922</v>
      </c>
      <c r="J96" s="105">
        <v>99</v>
      </c>
      <c r="K96" s="105">
        <v>141</v>
      </c>
      <c r="L96" s="105"/>
      <c r="M96" s="307">
        <f t="shared" si="10"/>
        <v>0.42424242424242425</v>
      </c>
      <c r="N96" s="105">
        <v>0</v>
      </c>
      <c r="O96" s="105">
        <v>113</v>
      </c>
      <c r="P96" s="105"/>
      <c r="Q96" s="310" t="s">
        <v>480</v>
      </c>
      <c r="U96" s="110">
        <v>5633</v>
      </c>
      <c r="V96" s="110">
        <v>5742</v>
      </c>
      <c r="W96" s="110">
        <v>1902</v>
      </c>
      <c r="X96" s="110">
        <v>1932</v>
      </c>
    </row>
    <row r="97" spans="1:24">
      <c r="A97" s="209" t="s">
        <v>444</v>
      </c>
      <c r="B97" s="105">
        <v>97</v>
      </c>
      <c r="C97" s="105">
        <v>39</v>
      </c>
      <c r="D97" s="105">
        <f t="shared" si="6"/>
        <v>73</v>
      </c>
      <c r="E97" s="309">
        <f t="shared" si="7"/>
        <v>-0.59793814432989689</v>
      </c>
      <c r="F97" s="105">
        <v>34</v>
      </c>
      <c r="G97">
        <v>21</v>
      </c>
      <c r="H97">
        <f t="shared" si="8"/>
        <v>78</v>
      </c>
      <c r="I97" s="309">
        <f t="shared" si="9"/>
        <v>-0.38235294117647056</v>
      </c>
      <c r="J97" s="105">
        <v>4</v>
      </c>
      <c r="K97" s="105">
        <v>10</v>
      </c>
      <c r="L97" s="105"/>
      <c r="M97" s="307">
        <f t="shared" si="10"/>
        <v>1.5</v>
      </c>
      <c r="N97" s="105">
        <v>18</v>
      </c>
      <c r="O97" s="105">
        <v>0</v>
      </c>
      <c r="P97" s="105"/>
      <c r="Q97" s="310">
        <f t="shared" si="11"/>
        <v>-1</v>
      </c>
      <c r="U97" s="110">
        <v>3769</v>
      </c>
      <c r="V97" s="110">
        <v>4083</v>
      </c>
      <c r="W97" s="110">
        <v>1546</v>
      </c>
      <c r="X97" s="105">
        <v>934</v>
      </c>
    </row>
    <row r="98" spans="1:24">
      <c r="A98" s="209" t="s">
        <v>445</v>
      </c>
      <c r="B98" s="105">
        <v>481</v>
      </c>
      <c r="C98" s="105">
        <v>511</v>
      </c>
      <c r="D98" s="105">
        <f t="shared" si="6"/>
        <v>34</v>
      </c>
      <c r="E98" s="309">
        <f t="shared" si="7"/>
        <v>6.2370062370062374E-2</v>
      </c>
      <c r="F98" s="105">
        <v>346</v>
      </c>
      <c r="G98">
        <v>564</v>
      </c>
      <c r="H98">
        <f t="shared" si="8"/>
        <v>32</v>
      </c>
      <c r="I98" s="309">
        <f t="shared" si="9"/>
        <v>0.63005780346820806</v>
      </c>
      <c r="J98" s="105">
        <v>663</v>
      </c>
      <c r="K98" s="105">
        <v>815</v>
      </c>
      <c r="L98" s="105"/>
      <c r="M98" s="307">
        <f t="shared" si="10"/>
        <v>0.22926093514328807</v>
      </c>
      <c r="N98" s="105">
        <v>248</v>
      </c>
      <c r="O98" s="105">
        <v>562</v>
      </c>
      <c r="P98" s="105"/>
      <c r="Q98" s="310">
        <f t="shared" si="11"/>
        <v>1.2661290322580645</v>
      </c>
      <c r="U98" s="110">
        <v>48178</v>
      </c>
      <c r="V98" s="110">
        <v>49020</v>
      </c>
      <c r="W98" s="110">
        <v>18210</v>
      </c>
      <c r="X98" s="110">
        <v>18555</v>
      </c>
    </row>
    <row r="99" spans="1:24">
      <c r="A99" s="209" t="s">
        <v>446</v>
      </c>
      <c r="B99" s="110">
        <v>2231</v>
      </c>
      <c r="C99" s="110">
        <v>2761</v>
      </c>
      <c r="D99" s="105">
        <f t="shared" si="6"/>
        <v>26</v>
      </c>
      <c r="E99" s="309">
        <f t="shared" si="7"/>
        <v>0.23756163155535634</v>
      </c>
      <c r="F99" s="105">
        <v>983</v>
      </c>
      <c r="G99" s="49">
        <v>1497</v>
      </c>
      <c r="H99">
        <f t="shared" si="8"/>
        <v>38</v>
      </c>
      <c r="I99" s="309">
        <f t="shared" si="9"/>
        <v>0.52288911495422175</v>
      </c>
      <c r="J99" s="110">
        <v>1855</v>
      </c>
      <c r="K99" s="110">
        <v>2989</v>
      </c>
      <c r="L99" s="105"/>
      <c r="M99" s="307">
        <f t="shared" si="10"/>
        <v>0.61132075471698111</v>
      </c>
      <c r="N99" s="105">
        <v>901</v>
      </c>
      <c r="O99" s="110">
        <v>1450</v>
      </c>
      <c r="P99" s="105"/>
      <c r="Q99" s="310">
        <f t="shared" si="11"/>
        <v>0.60932297447280803</v>
      </c>
      <c r="U99" s="110">
        <v>47485</v>
      </c>
      <c r="V99" s="110">
        <v>54501</v>
      </c>
      <c r="W99" s="110">
        <v>17115</v>
      </c>
      <c r="X99" s="110">
        <v>20238</v>
      </c>
    </row>
    <row r="100" spans="1:24">
      <c r="A100" s="209" t="s">
        <v>447</v>
      </c>
      <c r="B100" s="110">
        <v>1939</v>
      </c>
      <c r="C100" s="110">
        <v>2433</v>
      </c>
      <c r="D100" s="105">
        <f t="shared" si="6"/>
        <v>24</v>
      </c>
      <c r="E100" s="309">
        <f t="shared" si="7"/>
        <v>0.25477050025786485</v>
      </c>
      <c r="F100" s="105">
        <v>228</v>
      </c>
      <c r="G100">
        <v>259</v>
      </c>
      <c r="H100">
        <f t="shared" si="8"/>
        <v>58</v>
      </c>
      <c r="I100" s="309">
        <f t="shared" si="9"/>
        <v>0.13596491228070176</v>
      </c>
      <c r="J100" s="110">
        <v>2027</v>
      </c>
      <c r="K100" s="110">
        <v>1933</v>
      </c>
      <c r="L100" s="105"/>
      <c r="M100" s="307">
        <f t="shared" si="10"/>
        <v>-4.6373951652688705E-2</v>
      </c>
      <c r="N100" s="105">
        <v>251</v>
      </c>
      <c r="O100" s="105">
        <v>121</v>
      </c>
      <c r="P100" s="105"/>
      <c r="Q100" s="310">
        <f t="shared" si="11"/>
        <v>-0.51792828685258963</v>
      </c>
      <c r="U100" s="110">
        <v>14831</v>
      </c>
      <c r="V100" s="110">
        <v>16961</v>
      </c>
      <c r="W100" s="110">
        <v>6614</v>
      </c>
      <c r="X100" s="110">
        <v>5405</v>
      </c>
    </row>
    <row r="101" spans="1:24">
      <c r="A101" s="209" t="s">
        <v>448</v>
      </c>
      <c r="B101" s="105">
        <v>220</v>
      </c>
      <c r="C101" s="105">
        <v>149</v>
      </c>
      <c r="D101" s="105">
        <f t="shared" si="6"/>
        <v>67</v>
      </c>
      <c r="E101" s="309">
        <f t="shared" si="7"/>
        <v>-0.32272727272727275</v>
      </c>
      <c r="F101" s="105">
        <v>0</v>
      </c>
      <c r="G101">
        <v>72</v>
      </c>
      <c r="H101" t="s">
        <v>480</v>
      </c>
      <c r="I101" s="309" t="s">
        <v>480</v>
      </c>
      <c r="J101" s="105">
        <v>139</v>
      </c>
      <c r="K101" s="105">
        <v>103</v>
      </c>
      <c r="L101" s="105"/>
      <c r="M101" s="307">
        <f t="shared" si="10"/>
        <v>-0.25899280575539568</v>
      </c>
      <c r="N101" s="105">
        <v>52</v>
      </c>
      <c r="O101" s="105">
        <v>12</v>
      </c>
      <c r="P101" s="105"/>
      <c r="Q101" s="310">
        <f t="shared" si="11"/>
        <v>-0.76923076923076927</v>
      </c>
      <c r="U101" s="110">
        <v>2101</v>
      </c>
      <c r="V101" s="110">
        <v>2723</v>
      </c>
      <c r="W101" s="105">
        <v>843</v>
      </c>
      <c r="X101" s="105">
        <v>829</v>
      </c>
    </row>
    <row r="102" spans="1:24">
      <c r="A102" s="209" t="s">
        <v>449</v>
      </c>
      <c r="B102" s="105">
        <v>0</v>
      </c>
      <c r="C102" s="105">
        <v>0</v>
      </c>
      <c r="D102" s="105" t="s">
        <v>480</v>
      </c>
      <c r="E102" s="309" t="s">
        <v>480</v>
      </c>
      <c r="F102" s="105">
        <v>70</v>
      </c>
      <c r="G102">
        <v>189</v>
      </c>
      <c r="H102">
        <f t="shared" si="8"/>
        <v>13</v>
      </c>
      <c r="I102" s="309">
        <f t="shared" si="9"/>
        <v>1.7</v>
      </c>
      <c r="J102" s="105">
        <v>0</v>
      </c>
      <c r="K102" s="105">
        <v>5</v>
      </c>
      <c r="L102" s="105"/>
      <c r="M102" s="307" t="s">
        <v>480</v>
      </c>
      <c r="N102" s="105">
        <v>93</v>
      </c>
      <c r="O102" s="105">
        <v>61</v>
      </c>
      <c r="P102" s="105"/>
      <c r="Q102" s="310">
        <f t="shared" si="11"/>
        <v>-0.34408602150537637</v>
      </c>
      <c r="U102" s="110">
        <v>5513</v>
      </c>
      <c r="V102" s="110">
        <v>5612</v>
      </c>
      <c r="W102" s="110">
        <v>2100</v>
      </c>
      <c r="X102" s="110">
        <v>2042</v>
      </c>
    </row>
    <row r="103" spans="1:24">
      <c r="A103" s="209" t="s">
        <v>450</v>
      </c>
      <c r="B103" s="105">
        <v>5</v>
      </c>
      <c r="C103" s="105">
        <v>0</v>
      </c>
      <c r="D103" s="105">
        <f t="shared" si="6"/>
        <v>79</v>
      </c>
      <c r="E103" s="309">
        <f t="shared" si="7"/>
        <v>-1</v>
      </c>
      <c r="F103" s="105">
        <v>34</v>
      </c>
      <c r="G103">
        <v>45</v>
      </c>
      <c r="H103">
        <f t="shared" si="8"/>
        <v>50</v>
      </c>
      <c r="I103" s="309">
        <f t="shared" si="9"/>
        <v>0.3235294117647059</v>
      </c>
      <c r="J103" s="105">
        <v>0</v>
      </c>
      <c r="K103" s="105">
        <v>34</v>
      </c>
      <c r="L103" s="105"/>
      <c r="M103" s="307" t="s">
        <v>480</v>
      </c>
      <c r="N103" s="105">
        <v>18</v>
      </c>
      <c r="O103" s="105">
        <v>0</v>
      </c>
      <c r="P103" s="105"/>
      <c r="Q103" s="310">
        <f t="shared" si="11"/>
        <v>-1</v>
      </c>
      <c r="U103" s="110">
        <v>5492</v>
      </c>
      <c r="V103" s="110">
        <v>6083</v>
      </c>
      <c r="W103" s="110">
        <v>1776</v>
      </c>
      <c r="X103" s="110">
        <v>1469</v>
      </c>
    </row>
    <row r="104" spans="1:24">
      <c r="A104" s="209" t="s">
        <v>451</v>
      </c>
      <c r="B104" s="105">
        <v>0</v>
      </c>
      <c r="C104" s="105">
        <v>0</v>
      </c>
      <c r="D104" s="105" t="s">
        <v>480</v>
      </c>
      <c r="E104" s="309" t="s">
        <v>480</v>
      </c>
      <c r="F104" s="105">
        <v>8</v>
      </c>
      <c r="G104">
        <v>18</v>
      </c>
      <c r="H104">
        <f t="shared" si="8"/>
        <v>19</v>
      </c>
      <c r="I104" s="309">
        <f t="shared" si="9"/>
        <v>1.25</v>
      </c>
      <c r="J104" s="105">
        <v>0</v>
      </c>
      <c r="K104" s="105">
        <v>0</v>
      </c>
      <c r="L104" s="105"/>
      <c r="M104" s="307" t="s">
        <v>480</v>
      </c>
      <c r="N104" s="105">
        <v>0</v>
      </c>
      <c r="O104" s="105">
        <v>0</v>
      </c>
      <c r="P104" s="105"/>
      <c r="Q104" s="310" t="s">
        <v>480</v>
      </c>
      <c r="U104" s="110">
        <v>1888</v>
      </c>
      <c r="V104" s="110">
        <v>1956</v>
      </c>
      <c r="W104" s="105">
        <v>268</v>
      </c>
      <c r="X104" s="105">
        <v>478</v>
      </c>
    </row>
    <row r="105" spans="1:24">
      <c r="A105" s="209" t="s">
        <v>452</v>
      </c>
      <c r="B105" s="105">
        <v>122</v>
      </c>
      <c r="C105" s="105">
        <v>123</v>
      </c>
      <c r="D105" s="105">
        <f t="shared" si="6"/>
        <v>42</v>
      </c>
      <c r="E105" s="309">
        <f t="shared" si="7"/>
        <v>8.1967213114754103E-3</v>
      </c>
      <c r="F105" s="105">
        <v>337</v>
      </c>
      <c r="G105">
        <v>511</v>
      </c>
      <c r="H105">
        <f t="shared" si="8"/>
        <v>39</v>
      </c>
      <c r="I105" s="309">
        <f t="shared" si="9"/>
        <v>0.51632047477744802</v>
      </c>
      <c r="J105" s="105">
        <v>83</v>
      </c>
      <c r="K105" s="105">
        <v>374</v>
      </c>
      <c r="L105" s="105"/>
      <c r="M105" s="307">
        <f t="shared" si="10"/>
        <v>3.5060240963855422</v>
      </c>
      <c r="N105" s="105">
        <v>442</v>
      </c>
      <c r="O105" s="105">
        <v>559</v>
      </c>
      <c r="P105" s="105"/>
      <c r="Q105" s="310">
        <f t="shared" si="11"/>
        <v>0.26470588235294118</v>
      </c>
      <c r="U105" s="110">
        <v>10794</v>
      </c>
      <c r="V105" s="110">
        <v>11309</v>
      </c>
      <c r="W105" s="110">
        <v>4961</v>
      </c>
      <c r="X105" s="110">
        <v>4623</v>
      </c>
    </row>
    <row r="106" spans="1:24">
      <c r="A106" s="209" t="s">
        <v>453</v>
      </c>
      <c r="B106" s="105">
        <v>623</v>
      </c>
      <c r="C106" s="105">
        <v>707</v>
      </c>
      <c r="D106" s="105">
        <f t="shared" si="6"/>
        <v>30</v>
      </c>
      <c r="E106" s="309">
        <f t="shared" si="7"/>
        <v>0.1348314606741573</v>
      </c>
      <c r="F106" s="105">
        <v>446</v>
      </c>
      <c r="G106">
        <v>820</v>
      </c>
      <c r="H106">
        <f t="shared" si="8"/>
        <v>24</v>
      </c>
      <c r="I106" s="309">
        <f t="shared" si="9"/>
        <v>0.83856502242152464</v>
      </c>
      <c r="J106" s="110">
        <v>1206</v>
      </c>
      <c r="K106" s="110">
        <v>1235</v>
      </c>
      <c r="L106" s="105"/>
      <c r="M106" s="307">
        <f t="shared" si="10"/>
        <v>2.404643449419569E-2</v>
      </c>
      <c r="N106" s="105">
        <v>516</v>
      </c>
      <c r="O106" s="105">
        <v>814</v>
      </c>
      <c r="P106" s="105"/>
      <c r="Q106" s="310">
        <f t="shared" si="11"/>
        <v>0.57751937984496127</v>
      </c>
      <c r="U106" s="110">
        <v>34063</v>
      </c>
      <c r="V106" s="110">
        <v>35735</v>
      </c>
      <c r="W106" s="110">
        <v>18621</v>
      </c>
      <c r="X106" s="110">
        <v>19856</v>
      </c>
    </row>
    <row r="107" spans="1:24">
      <c r="A107" s="209" t="s">
        <v>454</v>
      </c>
      <c r="B107" s="105">
        <v>33</v>
      </c>
      <c r="C107" s="105">
        <v>23</v>
      </c>
      <c r="D107" s="105">
        <f t="shared" si="6"/>
        <v>65</v>
      </c>
      <c r="E107" s="309">
        <f t="shared" si="7"/>
        <v>-0.30303030303030304</v>
      </c>
      <c r="F107" s="105">
        <v>64</v>
      </c>
      <c r="G107">
        <v>86</v>
      </c>
      <c r="H107">
        <f t="shared" si="8"/>
        <v>48</v>
      </c>
      <c r="I107" s="309">
        <f t="shared" si="9"/>
        <v>0.34375</v>
      </c>
      <c r="J107" s="105">
        <v>0</v>
      </c>
      <c r="K107" s="105">
        <v>31</v>
      </c>
      <c r="L107" s="105"/>
      <c r="M107" s="307" t="s">
        <v>480</v>
      </c>
      <c r="N107" s="105">
        <v>5</v>
      </c>
      <c r="O107" s="105">
        <v>12</v>
      </c>
      <c r="P107" s="105"/>
      <c r="Q107" s="310">
        <f t="shared" si="11"/>
        <v>1.4</v>
      </c>
      <c r="U107" s="110">
        <v>4715</v>
      </c>
      <c r="V107" s="110">
        <v>4610</v>
      </c>
      <c r="W107" s="110">
        <v>1145</v>
      </c>
      <c r="X107" s="110">
        <v>1134</v>
      </c>
    </row>
    <row r="108" spans="1:24">
      <c r="A108" s="209" t="s">
        <v>455</v>
      </c>
      <c r="B108" s="105">
        <v>334</v>
      </c>
      <c r="C108" s="105">
        <v>220</v>
      </c>
      <c r="D108" s="105">
        <f t="shared" si="6"/>
        <v>68</v>
      </c>
      <c r="E108" s="309">
        <f t="shared" si="7"/>
        <v>-0.3413173652694611</v>
      </c>
      <c r="F108" s="105">
        <v>95</v>
      </c>
      <c r="G108">
        <v>48</v>
      </c>
      <c r="H108">
        <f t="shared" si="8"/>
        <v>81</v>
      </c>
      <c r="I108" s="309">
        <f t="shared" si="9"/>
        <v>-0.49473684210526314</v>
      </c>
      <c r="J108" s="105">
        <v>689</v>
      </c>
      <c r="K108" s="105">
        <v>687</v>
      </c>
      <c r="L108" s="105"/>
      <c r="M108" s="307">
        <f t="shared" si="10"/>
        <v>-2.9027576197387518E-3</v>
      </c>
      <c r="N108" s="105">
        <v>73</v>
      </c>
      <c r="O108" s="105">
        <v>56</v>
      </c>
      <c r="P108" s="105"/>
      <c r="Q108" s="310">
        <f t="shared" si="11"/>
        <v>-0.23287671232876711</v>
      </c>
      <c r="U108" s="110">
        <v>9060</v>
      </c>
      <c r="V108" s="110">
        <v>8559</v>
      </c>
      <c r="W108" s="110">
        <v>4547</v>
      </c>
      <c r="X108" s="110">
        <v>4570</v>
      </c>
    </row>
    <row r="109" spans="1:24">
      <c r="A109" s="209" t="s">
        <v>456</v>
      </c>
      <c r="B109" s="105">
        <v>145</v>
      </c>
      <c r="C109" s="105">
        <v>78</v>
      </c>
      <c r="D109" s="105">
        <f t="shared" si="6"/>
        <v>71</v>
      </c>
      <c r="E109" s="309">
        <f t="shared" si="7"/>
        <v>-0.46206896551724136</v>
      </c>
      <c r="F109" s="105">
        <v>85</v>
      </c>
      <c r="G109">
        <v>176</v>
      </c>
      <c r="H109">
        <f t="shared" si="8"/>
        <v>21</v>
      </c>
      <c r="I109" s="309">
        <f t="shared" si="9"/>
        <v>1.0705882352941176</v>
      </c>
      <c r="J109" s="105">
        <v>46</v>
      </c>
      <c r="K109" s="105">
        <v>78</v>
      </c>
      <c r="L109" s="105"/>
      <c r="M109" s="307">
        <f t="shared" si="10"/>
        <v>0.69565217391304346</v>
      </c>
      <c r="N109" s="105">
        <v>66</v>
      </c>
      <c r="O109" s="105">
        <v>22</v>
      </c>
      <c r="P109" s="105"/>
      <c r="Q109" s="310">
        <f t="shared" si="11"/>
        <v>-0.66666666666666663</v>
      </c>
      <c r="U109" s="110">
        <v>7673</v>
      </c>
      <c r="V109" s="110">
        <v>8134</v>
      </c>
      <c r="W109" s="110">
        <v>2120</v>
      </c>
      <c r="X109" s="110">
        <v>2582</v>
      </c>
    </row>
    <row r="110" spans="1:24">
      <c r="A110" s="209" t="s">
        <v>457</v>
      </c>
      <c r="B110" s="110">
        <v>1720</v>
      </c>
      <c r="C110" s="110">
        <v>2142</v>
      </c>
      <c r="D110" s="105">
        <f t="shared" si="6"/>
        <v>25</v>
      </c>
      <c r="E110" s="309">
        <f t="shared" si="7"/>
        <v>0.24534883720930231</v>
      </c>
      <c r="F110" s="110">
        <v>1384</v>
      </c>
      <c r="G110" s="49">
        <v>2395</v>
      </c>
      <c r="H110">
        <f t="shared" si="8"/>
        <v>28</v>
      </c>
      <c r="I110" s="309">
        <f t="shared" si="9"/>
        <v>0.7304913294797688</v>
      </c>
      <c r="J110" s="110">
        <v>1282</v>
      </c>
      <c r="K110" s="110">
        <v>1361</v>
      </c>
      <c r="L110" s="105"/>
      <c r="M110" s="307">
        <f t="shared" si="10"/>
        <v>6.1622464898595943E-2</v>
      </c>
      <c r="N110" s="110">
        <v>1024</v>
      </c>
      <c r="O110" s="110">
        <v>1174</v>
      </c>
      <c r="P110" s="105"/>
      <c r="Q110" s="310">
        <f t="shared" si="11"/>
        <v>0.146484375</v>
      </c>
      <c r="U110" s="110">
        <v>58932</v>
      </c>
      <c r="V110" s="110">
        <v>70530</v>
      </c>
      <c r="W110" s="110">
        <v>14228</v>
      </c>
      <c r="X110" s="110">
        <v>17708</v>
      </c>
    </row>
    <row r="111" spans="1:24">
      <c r="A111" s="209" t="s">
        <v>458</v>
      </c>
      <c r="B111" s="110">
        <v>1552</v>
      </c>
      <c r="C111" s="110">
        <v>2022</v>
      </c>
      <c r="D111" s="105">
        <f t="shared" si="6"/>
        <v>20</v>
      </c>
      <c r="E111" s="309">
        <f t="shared" si="7"/>
        <v>0.30283505154639173</v>
      </c>
      <c r="F111" s="105">
        <v>723</v>
      </c>
      <c r="G111">
        <v>844</v>
      </c>
      <c r="H111">
        <f t="shared" si="8"/>
        <v>57</v>
      </c>
      <c r="I111" s="309">
        <f t="shared" si="9"/>
        <v>0.16735822959889349</v>
      </c>
      <c r="J111" s="110">
        <v>1088</v>
      </c>
      <c r="K111" s="110">
        <v>1688</v>
      </c>
      <c r="L111" s="105"/>
      <c r="M111" s="307">
        <f t="shared" si="10"/>
        <v>0.55147058823529416</v>
      </c>
      <c r="N111" s="105">
        <v>617</v>
      </c>
      <c r="O111" s="105">
        <v>814</v>
      </c>
      <c r="P111" s="105"/>
      <c r="Q111" s="310">
        <f t="shared" si="11"/>
        <v>0.31928687196110211</v>
      </c>
      <c r="U111" s="110">
        <v>36338</v>
      </c>
      <c r="V111" s="110">
        <v>42410</v>
      </c>
      <c r="W111" s="110">
        <v>10875</v>
      </c>
      <c r="X111" s="110">
        <v>12627</v>
      </c>
    </row>
    <row r="112" spans="1:24">
      <c r="G112"/>
      <c r="H112"/>
      <c r="Q112"/>
      <c r="X112"/>
    </row>
    <row r="113" spans="1:24">
      <c r="A113" s="209" t="s">
        <v>3</v>
      </c>
      <c r="E113" s="59">
        <f>AVERAGE(E17:E111)</f>
        <v>4.8196603254592692E-2</v>
      </c>
      <c r="G113"/>
      <c r="H113"/>
      <c r="I113" s="59">
        <f>AVERAGE(I17:I111)</f>
        <v>0.93904340507228967</v>
      </c>
      <c r="M113" s="59">
        <f>AVERAGE(M17:M111)</f>
        <v>0.28599887486637926</v>
      </c>
      <c r="Q113" s="59">
        <f>AVERAGE(Q17:Q111)</f>
        <v>0.74985858587136245</v>
      </c>
      <c r="X113"/>
    </row>
    <row r="114" spans="1:24">
      <c r="G114"/>
      <c r="H114"/>
      <c r="Q114"/>
      <c r="X114"/>
    </row>
    <row r="115" spans="1:24">
      <c r="G115"/>
      <c r="H115"/>
      <c r="Q115"/>
      <c r="X115"/>
    </row>
    <row r="116" spans="1:24">
      <c r="G116"/>
      <c r="H116"/>
      <c r="Q116"/>
      <c r="X116"/>
    </row>
    <row r="117" spans="1:24">
      <c r="G117"/>
      <c r="H117"/>
      <c r="Q117"/>
      <c r="X117"/>
    </row>
    <row r="118" spans="1:24">
      <c r="G118"/>
      <c r="H118"/>
      <c r="Q118"/>
      <c r="X118"/>
    </row>
    <row r="119" spans="1:24">
      <c r="G119"/>
      <c r="H119"/>
      <c r="Q119"/>
      <c r="X119"/>
    </row>
    <row r="120" spans="1:24">
      <c r="G120"/>
      <c r="H120"/>
      <c r="Q120"/>
      <c r="X120"/>
    </row>
    <row r="121" spans="1:24">
      <c r="G121"/>
      <c r="H121"/>
      <c r="Q121"/>
      <c r="X121"/>
    </row>
    <row r="122" spans="1:24">
      <c r="G122"/>
      <c r="H122"/>
      <c r="Q122"/>
      <c r="X122"/>
    </row>
    <row r="123" spans="1:24">
      <c r="G123"/>
      <c r="H123"/>
      <c r="Q123"/>
      <c r="X123"/>
    </row>
    <row r="124" spans="1:24">
      <c r="G124"/>
      <c r="H124"/>
      <c r="Q124"/>
      <c r="X124"/>
    </row>
    <row r="125" spans="1:24">
      <c r="G125"/>
      <c r="H125"/>
      <c r="Q125"/>
      <c r="X125"/>
    </row>
    <row r="126" spans="1:24">
      <c r="G126"/>
      <c r="H126"/>
      <c r="Q126"/>
      <c r="X126"/>
    </row>
    <row r="127" spans="1:24">
      <c r="G127"/>
      <c r="H127"/>
      <c r="Q127"/>
      <c r="X127"/>
    </row>
    <row r="128" spans="1:24">
      <c r="G128"/>
      <c r="H128"/>
      <c r="Q128"/>
      <c r="X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sheetData>
  <mergeCells count="31">
    <mergeCell ref="U14:X15"/>
    <mergeCell ref="N10:Q10"/>
    <mergeCell ref="N11:Q13"/>
    <mergeCell ref="J1:M1"/>
    <mergeCell ref="J3:M7"/>
    <mergeCell ref="J8:M8"/>
    <mergeCell ref="J11:M13"/>
    <mergeCell ref="N1:Q1"/>
    <mergeCell ref="N2:Q2"/>
    <mergeCell ref="N3:Q7"/>
    <mergeCell ref="N8:Q8"/>
    <mergeCell ref="N9:Q9"/>
    <mergeCell ref="J2:M2"/>
    <mergeCell ref="J9:M9"/>
    <mergeCell ref="J10:M10"/>
    <mergeCell ref="B10:E10"/>
    <mergeCell ref="A11:A13"/>
    <mergeCell ref="B11:E13"/>
    <mergeCell ref="F1:I1"/>
    <mergeCell ref="F2:I2"/>
    <mergeCell ref="F3:I7"/>
    <mergeCell ref="F8:I8"/>
    <mergeCell ref="F9:I9"/>
    <mergeCell ref="F10:I10"/>
    <mergeCell ref="F11:I13"/>
    <mergeCell ref="B1:E1"/>
    <mergeCell ref="B2:E2"/>
    <mergeCell ref="A3:A7"/>
    <mergeCell ref="B3:E7"/>
    <mergeCell ref="B8:E8"/>
    <mergeCell ref="B9:E9"/>
  </mergeCells>
  <phoneticPr fontId="53" type="noConversion"/>
  <hyperlinks>
    <hyperlink ref="B9:E9" r:id="rId1" display="US Census Bureau, 5-YR ACS Estimates" xr:uid="{ACC6B9CA-3858-49AE-AA04-9D4D1308A39D}"/>
    <hyperlink ref="F9:Q9" r:id="rId2" display="US Census Bureau, 5-YR ACS Estimates" xr:uid="{D0B08FB4-4076-4911-87BD-AE7F5DBE3414}"/>
  </hyperlinks>
  <pageMargins left="0.7" right="0.7" top="0.75" bottom="0.75" header="0.3" footer="0.3"/>
  <legacy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34B6-DDF5-491C-88A5-238C55A56D64}">
  <sheetPr>
    <tabColor theme="6" tint="-0.499984740745262"/>
  </sheetPr>
  <dimension ref="A1:D113"/>
  <sheetViews>
    <sheetView workbookViewId="0">
      <selection activeCell="C16" sqref="C16"/>
    </sheetView>
  </sheetViews>
  <sheetFormatPr defaultRowHeight="12.75"/>
  <cols>
    <col min="2" max="2" width="15.5703125" customWidth="1"/>
  </cols>
  <sheetData>
    <row r="1" spans="1:4" ht="38.25">
      <c r="A1" s="168" t="s">
        <v>189</v>
      </c>
      <c r="B1" s="568" t="s">
        <v>1194</v>
      </c>
      <c r="C1" s="569"/>
      <c r="D1" s="570"/>
    </row>
    <row r="2" spans="1:4" ht="25.5">
      <c r="A2" s="168" t="s">
        <v>194</v>
      </c>
      <c r="B2" s="538" t="s">
        <v>182</v>
      </c>
      <c r="C2" s="566"/>
      <c r="D2" s="567"/>
    </row>
    <row r="3" spans="1:4">
      <c r="A3" s="579" t="s">
        <v>196</v>
      </c>
      <c r="B3" s="514" t="s">
        <v>1195</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1196</v>
      </c>
      <c r="C8" s="590"/>
      <c r="D8" s="591"/>
    </row>
    <row r="9" spans="1:4" ht="25.5">
      <c r="A9" s="323" t="s">
        <v>200</v>
      </c>
      <c r="B9" s="548" t="s">
        <v>1193</v>
      </c>
      <c r="C9" s="549"/>
      <c r="D9" s="550"/>
    </row>
    <row r="10" spans="1:4">
      <c r="A10" s="338" t="s">
        <v>314</v>
      </c>
      <c r="B10" s="582">
        <v>2020</v>
      </c>
      <c r="C10" s="536"/>
      <c r="D10" s="537"/>
    </row>
    <row r="11" spans="1:4">
      <c r="A11" s="511" t="s">
        <v>202</v>
      </c>
      <c r="B11" s="631" t="s">
        <v>1197</v>
      </c>
      <c r="C11" s="632"/>
      <c r="D11" s="633"/>
    </row>
    <row r="12" spans="1:4">
      <c r="A12" s="578"/>
      <c r="B12" s="634"/>
      <c r="C12" s="635"/>
      <c r="D12" s="636"/>
    </row>
    <row r="13" spans="1:4">
      <c r="A13" s="513"/>
      <c r="B13" s="637"/>
      <c r="C13" s="638"/>
      <c r="D13" s="639"/>
    </row>
    <row r="16" spans="1:4" ht="42.75">
      <c r="B16" s="432" t="s">
        <v>1198</v>
      </c>
    </row>
    <row r="17" spans="1:3">
      <c r="A17" s="209" t="s">
        <v>364</v>
      </c>
      <c r="B17" s="49">
        <v>1181</v>
      </c>
      <c r="C17">
        <f>RANK(B17,$B$17:$B$111,1)</f>
        <v>26</v>
      </c>
    </row>
    <row r="18" spans="1:3">
      <c r="A18" s="209" t="s">
        <v>365</v>
      </c>
      <c r="B18" s="49">
        <v>1755</v>
      </c>
      <c r="C18">
        <f t="shared" ref="C18:C81" si="0">RANK(B18,$B$17:$B$111,1)</f>
        <v>77</v>
      </c>
    </row>
    <row r="19" spans="1:3">
      <c r="A19" s="209" t="s">
        <v>366</v>
      </c>
      <c r="B19" s="49">
        <v>1316</v>
      </c>
      <c r="C19">
        <f t="shared" si="0"/>
        <v>37</v>
      </c>
    </row>
    <row r="20" spans="1:3">
      <c r="A20" s="209" t="s">
        <v>367</v>
      </c>
      <c r="B20" s="49">
        <v>1499</v>
      </c>
      <c r="C20">
        <f t="shared" si="0"/>
        <v>53</v>
      </c>
    </row>
    <row r="21" spans="1:3">
      <c r="A21" s="209" t="s">
        <v>368</v>
      </c>
      <c r="B21" s="49">
        <v>1032</v>
      </c>
      <c r="C21">
        <f t="shared" si="0"/>
        <v>16</v>
      </c>
    </row>
    <row r="22" spans="1:3">
      <c r="A22" s="209" t="s">
        <v>369</v>
      </c>
      <c r="B22" s="49">
        <v>1349</v>
      </c>
      <c r="C22">
        <f t="shared" si="0"/>
        <v>43</v>
      </c>
    </row>
    <row r="23" spans="1:3">
      <c r="A23" s="209" t="s">
        <v>370</v>
      </c>
      <c r="B23" s="49">
        <v>2342</v>
      </c>
      <c r="C23">
        <f t="shared" si="0"/>
        <v>95</v>
      </c>
    </row>
    <row r="24" spans="1:3">
      <c r="A24" s="209" t="s">
        <v>371</v>
      </c>
      <c r="B24" s="49">
        <v>1670</v>
      </c>
      <c r="C24">
        <f t="shared" si="0"/>
        <v>70</v>
      </c>
    </row>
    <row r="25" spans="1:3">
      <c r="A25" s="209" t="s">
        <v>372</v>
      </c>
      <c r="B25" s="49">
        <v>1119</v>
      </c>
      <c r="C25">
        <f t="shared" si="0"/>
        <v>21</v>
      </c>
    </row>
    <row r="26" spans="1:3">
      <c r="A26" s="209" t="s">
        <v>373</v>
      </c>
      <c r="B26" s="49">
        <v>1637</v>
      </c>
      <c r="C26">
        <f t="shared" si="0"/>
        <v>66</v>
      </c>
    </row>
    <row r="27" spans="1:3">
      <c r="A27" s="209" t="s">
        <v>374</v>
      </c>
      <c r="B27" s="49">
        <v>1183</v>
      </c>
      <c r="C27">
        <f t="shared" si="0"/>
        <v>27</v>
      </c>
    </row>
    <row r="28" spans="1:3">
      <c r="A28" s="209" t="s">
        <v>375</v>
      </c>
      <c r="B28" s="49">
        <v>1049</v>
      </c>
      <c r="C28">
        <f t="shared" si="0"/>
        <v>18</v>
      </c>
    </row>
    <row r="29" spans="1:3">
      <c r="A29" s="209" t="s">
        <v>376</v>
      </c>
      <c r="B29" s="49">
        <v>2025</v>
      </c>
      <c r="C29">
        <f t="shared" si="0"/>
        <v>88</v>
      </c>
    </row>
    <row r="30" spans="1:3">
      <c r="A30" s="209" t="s">
        <v>377</v>
      </c>
      <c r="B30" s="49">
        <v>1109</v>
      </c>
      <c r="C30">
        <f t="shared" si="0"/>
        <v>19</v>
      </c>
    </row>
    <row r="31" spans="1:3">
      <c r="A31" s="209" t="s">
        <v>378</v>
      </c>
      <c r="B31" s="49">
        <v>1844</v>
      </c>
      <c r="C31">
        <f t="shared" si="0"/>
        <v>83</v>
      </c>
    </row>
    <row r="32" spans="1:3">
      <c r="A32" s="209" t="s">
        <v>379</v>
      </c>
      <c r="B32" s="49">
        <v>1881</v>
      </c>
      <c r="C32">
        <f t="shared" si="0"/>
        <v>85</v>
      </c>
    </row>
    <row r="33" spans="1:3">
      <c r="A33" s="209" t="s">
        <v>380</v>
      </c>
      <c r="B33" s="49">
        <v>1244</v>
      </c>
      <c r="C33">
        <f t="shared" si="0"/>
        <v>32</v>
      </c>
    </row>
    <row r="34" spans="1:3">
      <c r="A34" s="209" t="s">
        <v>381</v>
      </c>
      <c r="B34" s="49">
        <v>1459</v>
      </c>
      <c r="C34">
        <f t="shared" si="0"/>
        <v>49</v>
      </c>
    </row>
    <row r="35" spans="1:3">
      <c r="A35" s="209" t="s">
        <v>382</v>
      </c>
      <c r="B35" s="49">
        <v>1124</v>
      </c>
      <c r="C35">
        <f t="shared" si="0"/>
        <v>22</v>
      </c>
    </row>
    <row r="36" spans="1:3">
      <c r="A36" s="209" t="s">
        <v>383</v>
      </c>
      <c r="B36" s="49">
        <v>1316</v>
      </c>
      <c r="C36">
        <f t="shared" si="0"/>
        <v>37</v>
      </c>
    </row>
    <row r="37" spans="1:3">
      <c r="A37" s="209" t="s">
        <v>384</v>
      </c>
      <c r="B37" s="49">
        <v>1606</v>
      </c>
      <c r="C37">
        <f t="shared" si="0"/>
        <v>64</v>
      </c>
    </row>
    <row r="38" spans="1:3">
      <c r="A38" s="209" t="s">
        <v>385</v>
      </c>
      <c r="B38" s="49">
        <v>1579</v>
      </c>
      <c r="C38">
        <f t="shared" si="0"/>
        <v>60</v>
      </c>
    </row>
    <row r="39" spans="1:3">
      <c r="A39" s="209" t="s">
        <v>386</v>
      </c>
      <c r="B39" s="49">
        <v>2005</v>
      </c>
      <c r="C39">
        <f t="shared" si="0"/>
        <v>87</v>
      </c>
    </row>
    <row r="40" spans="1:3">
      <c r="A40" s="209" t="s">
        <v>387</v>
      </c>
      <c r="B40" s="49">
        <v>793</v>
      </c>
      <c r="C40">
        <f t="shared" si="0"/>
        <v>6</v>
      </c>
    </row>
    <row r="41" spans="1:3">
      <c r="A41" s="209" t="s">
        <v>388</v>
      </c>
      <c r="B41" s="49">
        <v>2277</v>
      </c>
      <c r="C41">
        <f t="shared" si="0"/>
        <v>94</v>
      </c>
    </row>
    <row r="42" spans="1:3">
      <c r="A42" s="209" t="s">
        <v>389</v>
      </c>
      <c r="B42" s="49">
        <v>1476</v>
      </c>
      <c r="C42">
        <f t="shared" si="0"/>
        <v>50</v>
      </c>
    </row>
    <row r="43" spans="1:3">
      <c r="A43" s="209" t="s">
        <v>390</v>
      </c>
      <c r="B43" s="49">
        <v>1485</v>
      </c>
      <c r="C43">
        <f t="shared" si="0"/>
        <v>52</v>
      </c>
    </row>
    <row r="44" spans="1:3">
      <c r="A44" s="209" t="s">
        <v>391</v>
      </c>
      <c r="B44" s="49">
        <v>1734</v>
      </c>
      <c r="C44">
        <f t="shared" si="0"/>
        <v>75</v>
      </c>
    </row>
    <row r="45" spans="1:3">
      <c r="A45" s="209" t="s">
        <v>392</v>
      </c>
      <c r="B45" s="49">
        <v>988</v>
      </c>
      <c r="C45">
        <f t="shared" si="0"/>
        <v>11</v>
      </c>
    </row>
    <row r="46" spans="1:3">
      <c r="A46" s="209" t="s">
        <v>393</v>
      </c>
      <c r="B46" s="49">
        <v>1385</v>
      </c>
      <c r="C46">
        <f t="shared" si="0"/>
        <v>45</v>
      </c>
    </row>
    <row r="47" spans="1:3">
      <c r="A47" s="209" t="s">
        <v>394</v>
      </c>
      <c r="B47" s="49">
        <v>1760</v>
      </c>
      <c r="C47">
        <f t="shared" si="0"/>
        <v>78</v>
      </c>
    </row>
    <row r="48" spans="1:3">
      <c r="A48" s="209" t="s">
        <v>395</v>
      </c>
      <c r="B48" s="49">
        <v>1591</v>
      </c>
      <c r="C48">
        <f t="shared" si="0"/>
        <v>63</v>
      </c>
    </row>
    <row r="49" spans="1:3">
      <c r="A49" s="209" t="s">
        <v>396</v>
      </c>
      <c r="B49" s="49">
        <v>962</v>
      </c>
      <c r="C49">
        <f t="shared" si="0"/>
        <v>10</v>
      </c>
    </row>
    <row r="50" spans="1:3">
      <c r="A50" s="209" t="s">
        <v>397</v>
      </c>
      <c r="B50" s="49">
        <v>2152</v>
      </c>
      <c r="C50">
        <f t="shared" si="0"/>
        <v>91</v>
      </c>
    </row>
    <row r="51" spans="1:3">
      <c r="A51" s="209" t="s">
        <v>398</v>
      </c>
      <c r="B51" s="49">
        <v>1204</v>
      </c>
      <c r="C51">
        <f t="shared" si="0"/>
        <v>30</v>
      </c>
    </row>
    <row r="52" spans="1:3">
      <c r="A52" s="209" t="s">
        <v>399</v>
      </c>
      <c r="B52" s="49">
        <v>1688</v>
      </c>
      <c r="C52">
        <f t="shared" si="0"/>
        <v>71</v>
      </c>
    </row>
    <row r="53" spans="1:3">
      <c r="A53" s="209" t="s">
        <v>400</v>
      </c>
      <c r="B53" s="49">
        <v>1010</v>
      </c>
      <c r="C53">
        <f t="shared" si="0"/>
        <v>12</v>
      </c>
    </row>
    <row r="54" spans="1:3">
      <c r="A54" s="209" t="s">
        <v>401</v>
      </c>
      <c r="B54" s="49">
        <v>1821</v>
      </c>
      <c r="C54">
        <f t="shared" si="0"/>
        <v>81</v>
      </c>
    </row>
    <row r="55" spans="1:3">
      <c r="A55" s="209" t="s">
        <v>402</v>
      </c>
      <c r="B55" s="49">
        <v>1840</v>
      </c>
      <c r="C55">
        <f t="shared" si="0"/>
        <v>82</v>
      </c>
    </row>
    <row r="56" spans="1:3">
      <c r="A56" s="209" t="s">
        <v>403</v>
      </c>
      <c r="B56" s="49">
        <v>1269</v>
      </c>
      <c r="C56">
        <f t="shared" si="0"/>
        <v>34</v>
      </c>
    </row>
    <row r="57" spans="1:3">
      <c r="A57" s="209" t="s">
        <v>404</v>
      </c>
      <c r="B57" s="49">
        <v>1018</v>
      </c>
      <c r="C57">
        <f t="shared" si="0"/>
        <v>14</v>
      </c>
    </row>
    <row r="58" spans="1:3">
      <c r="A58" s="209" t="s">
        <v>405</v>
      </c>
      <c r="B58" s="49">
        <v>1199</v>
      </c>
      <c r="C58">
        <f t="shared" si="0"/>
        <v>29</v>
      </c>
    </row>
    <row r="59" spans="1:3">
      <c r="A59" s="209" t="s">
        <v>406</v>
      </c>
      <c r="B59" s="49">
        <v>1512</v>
      </c>
      <c r="C59">
        <f t="shared" si="0"/>
        <v>55</v>
      </c>
    </row>
    <row r="60" spans="1:3">
      <c r="A60" s="209" t="s">
        <v>407</v>
      </c>
      <c r="B60" s="49">
        <v>1616</v>
      </c>
      <c r="C60">
        <f t="shared" si="0"/>
        <v>65</v>
      </c>
    </row>
    <row r="61" spans="1:3">
      <c r="A61" s="209" t="s">
        <v>408</v>
      </c>
      <c r="B61" s="49">
        <v>1198</v>
      </c>
      <c r="C61">
        <f t="shared" si="0"/>
        <v>28</v>
      </c>
    </row>
    <row r="62" spans="1:3">
      <c r="A62" s="209" t="s">
        <v>409</v>
      </c>
      <c r="B62" s="49">
        <v>1484</v>
      </c>
      <c r="C62">
        <f t="shared" si="0"/>
        <v>51</v>
      </c>
    </row>
    <row r="63" spans="1:3">
      <c r="A63" s="209" t="s">
        <v>410</v>
      </c>
      <c r="B63" s="49">
        <v>1157</v>
      </c>
      <c r="C63">
        <f t="shared" si="0"/>
        <v>23</v>
      </c>
    </row>
    <row r="64" spans="1:3">
      <c r="A64" s="209" t="s">
        <v>411</v>
      </c>
      <c r="B64" s="49">
        <v>1692</v>
      </c>
      <c r="C64">
        <f t="shared" si="0"/>
        <v>72</v>
      </c>
    </row>
    <row r="65" spans="1:3">
      <c r="A65" s="209" t="s">
        <v>412</v>
      </c>
      <c r="B65" s="49">
        <v>1733</v>
      </c>
      <c r="C65">
        <f t="shared" si="0"/>
        <v>74</v>
      </c>
    </row>
    <row r="66" spans="1:3">
      <c r="A66" s="209" t="s">
        <v>413</v>
      </c>
      <c r="B66" s="49">
        <v>1669</v>
      </c>
      <c r="C66">
        <f t="shared" si="0"/>
        <v>69</v>
      </c>
    </row>
    <row r="67" spans="1:3">
      <c r="A67" s="209" t="s">
        <v>414</v>
      </c>
      <c r="B67" s="49">
        <v>1432</v>
      </c>
      <c r="C67">
        <f t="shared" si="0"/>
        <v>47</v>
      </c>
    </row>
    <row r="68" spans="1:3">
      <c r="A68" s="209" t="s">
        <v>415</v>
      </c>
      <c r="B68" s="49">
        <v>1793</v>
      </c>
      <c r="C68">
        <f t="shared" si="0"/>
        <v>80</v>
      </c>
    </row>
    <row r="69" spans="1:3">
      <c r="A69" s="209" t="s">
        <v>416</v>
      </c>
      <c r="B69" s="49">
        <v>903</v>
      </c>
      <c r="C69">
        <f t="shared" si="0"/>
        <v>8</v>
      </c>
    </row>
    <row r="70" spans="1:3">
      <c r="A70" s="209" t="s">
        <v>417</v>
      </c>
      <c r="B70" s="49">
        <v>1509</v>
      </c>
      <c r="C70">
        <f t="shared" si="0"/>
        <v>54</v>
      </c>
    </row>
    <row r="71" spans="1:3">
      <c r="A71" s="209" t="s">
        <v>418</v>
      </c>
      <c r="B71" s="49">
        <v>1012</v>
      </c>
      <c r="C71">
        <f t="shared" si="0"/>
        <v>13</v>
      </c>
    </row>
    <row r="72" spans="1:3">
      <c r="A72" s="209" t="s">
        <v>419</v>
      </c>
      <c r="B72" s="49">
        <v>2116</v>
      </c>
      <c r="C72">
        <f t="shared" si="0"/>
        <v>89</v>
      </c>
    </row>
    <row r="73" spans="1:3">
      <c r="A73" s="209" t="s">
        <v>420</v>
      </c>
      <c r="B73" s="49">
        <v>2192</v>
      </c>
      <c r="C73">
        <f t="shared" si="0"/>
        <v>93</v>
      </c>
    </row>
    <row r="74" spans="1:3">
      <c r="A74" s="209" t="s">
        <v>421</v>
      </c>
      <c r="B74" s="49">
        <v>1424</v>
      </c>
      <c r="C74">
        <f t="shared" si="0"/>
        <v>46</v>
      </c>
    </row>
    <row r="75" spans="1:3">
      <c r="A75" s="209" t="s">
        <v>422</v>
      </c>
      <c r="B75" s="49">
        <v>1532</v>
      </c>
      <c r="C75">
        <f t="shared" si="0"/>
        <v>57</v>
      </c>
    </row>
    <row r="76" spans="1:3">
      <c r="A76" s="209" t="s">
        <v>423</v>
      </c>
      <c r="B76" s="49">
        <v>1160</v>
      </c>
      <c r="C76">
        <f t="shared" si="0"/>
        <v>25</v>
      </c>
    </row>
    <row r="77" spans="1:3">
      <c r="A77" s="209" t="s">
        <v>424</v>
      </c>
      <c r="B77" s="49">
        <v>1587</v>
      </c>
      <c r="C77">
        <f t="shared" si="0"/>
        <v>61</v>
      </c>
    </row>
    <row r="78" spans="1:3">
      <c r="A78" s="209" t="s">
        <v>425</v>
      </c>
      <c r="B78" s="49">
        <v>1560</v>
      </c>
      <c r="C78">
        <f t="shared" si="0"/>
        <v>59</v>
      </c>
    </row>
    <row r="79" spans="1:3">
      <c r="A79" s="209" t="s">
        <v>426</v>
      </c>
      <c r="B79" s="49">
        <v>708</v>
      </c>
      <c r="C79">
        <f t="shared" si="0"/>
        <v>2</v>
      </c>
    </row>
    <row r="80" spans="1:3">
      <c r="A80" s="209" t="s">
        <v>427</v>
      </c>
      <c r="B80" s="49">
        <v>1333</v>
      </c>
      <c r="C80">
        <f t="shared" si="0"/>
        <v>40</v>
      </c>
    </row>
    <row r="81" spans="1:3">
      <c r="A81" s="209" t="s">
        <v>428</v>
      </c>
      <c r="B81" s="49">
        <v>778</v>
      </c>
      <c r="C81">
        <f t="shared" si="0"/>
        <v>5</v>
      </c>
    </row>
    <row r="82" spans="1:3">
      <c r="A82" s="209" t="s">
        <v>429</v>
      </c>
      <c r="B82" s="49">
        <v>1216</v>
      </c>
      <c r="C82">
        <f t="shared" ref="C82:C111" si="1">RANK(B82,$B$17:$B$111,1)</f>
        <v>31</v>
      </c>
    </row>
    <row r="83" spans="1:3">
      <c r="A83" s="209" t="s">
        <v>430</v>
      </c>
      <c r="B83" s="49">
        <v>1282</v>
      </c>
      <c r="C83">
        <f t="shared" si="1"/>
        <v>36</v>
      </c>
    </row>
    <row r="84" spans="1:3">
      <c r="A84" s="209" t="s">
        <v>431</v>
      </c>
      <c r="B84" s="49">
        <v>1383</v>
      </c>
      <c r="C84">
        <f t="shared" si="1"/>
        <v>44</v>
      </c>
    </row>
    <row r="85" spans="1:3">
      <c r="A85" s="209" t="s">
        <v>432</v>
      </c>
      <c r="B85" s="49">
        <v>715</v>
      </c>
      <c r="C85">
        <f t="shared" si="1"/>
        <v>3</v>
      </c>
    </row>
    <row r="86" spans="1:3">
      <c r="A86" s="209" t="s">
        <v>433</v>
      </c>
      <c r="B86" s="49">
        <v>1589</v>
      </c>
      <c r="C86">
        <f t="shared" si="1"/>
        <v>62</v>
      </c>
    </row>
    <row r="87" spans="1:3">
      <c r="A87" s="209" t="s">
        <v>434</v>
      </c>
      <c r="B87" s="49">
        <v>1432</v>
      </c>
      <c r="C87">
        <f t="shared" si="1"/>
        <v>47</v>
      </c>
    </row>
    <row r="88" spans="1:3">
      <c r="A88" s="209" t="s">
        <v>435</v>
      </c>
      <c r="B88" s="49">
        <v>1335</v>
      </c>
      <c r="C88">
        <f t="shared" si="1"/>
        <v>41</v>
      </c>
    </row>
    <row r="89" spans="1:3">
      <c r="A89" s="209" t="s">
        <v>436</v>
      </c>
      <c r="B89" s="49">
        <v>1270</v>
      </c>
      <c r="C89">
        <f t="shared" si="1"/>
        <v>35</v>
      </c>
    </row>
    <row r="90" spans="1:3">
      <c r="A90" s="209" t="s">
        <v>437</v>
      </c>
      <c r="B90" s="49">
        <v>1034</v>
      </c>
      <c r="C90">
        <f t="shared" si="1"/>
        <v>17</v>
      </c>
    </row>
    <row r="91" spans="1:3">
      <c r="A91" s="209" t="s">
        <v>438</v>
      </c>
      <c r="B91" s="49">
        <v>871</v>
      </c>
      <c r="C91">
        <f t="shared" si="1"/>
        <v>7</v>
      </c>
    </row>
    <row r="92" spans="1:3">
      <c r="A92" s="209" t="s">
        <v>439</v>
      </c>
      <c r="B92" s="49">
        <v>1739</v>
      </c>
      <c r="C92">
        <f t="shared" si="1"/>
        <v>76</v>
      </c>
    </row>
    <row r="93" spans="1:3">
      <c r="A93" s="209" t="s">
        <v>440</v>
      </c>
      <c r="B93" s="49">
        <v>1660</v>
      </c>
      <c r="C93">
        <f t="shared" si="1"/>
        <v>67</v>
      </c>
    </row>
    <row r="94" spans="1:3">
      <c r="A94" s="209" t="s">
        <v>441</v>
      </c>
      <c r="B94" s="49">
        <v>1525</v>
      </c>
      <c r="C94">
        <f t="shared" si="1"/>
        <v>56</v>
      </c>
    </row>
    <row r="95" spans="1:3">
      <c r="A95" s="209" t="s">
        <v>442</v>
      </c>
      <c r="B95" s="49">
        <v>1541</v>
      </c>
      <c r="C95">
        <f t="shared" si="1"/>
        <v>58</v>
      </c>
    </row>
    <row r="96" spans="1:3">
      <c r="A96" s="209" t="s">
        <v>443</v>
      </c>
      <c r="B96" s="49">
        <v>1322</v>
      </c>
      <c r="C96">
        <f t="shared" si="1"/>
        <v>39</v>
      </c>
    </row>
    <row r="97" spans="1:3">
      <c r="A97" s="209" t="s">
        <v>444</v>
      </c>
      <c r="B97" s="49">
        <v>1248</v>
      </c>
      <c r="C97">
        <f t="shared" si="1"/>
        <v>33</v>
      </c>
    </row>
    <row r="98" spans="1:3">
      <c r="A98" s="209" t="s">
        <v>445</v>
      </c>
      <c r="B98" s="49">
        <v>1790</v>
      </c>
      <c r="C98">
        <f t="shared" si="1"/>
        <v>79</v>
      </c>
    </row>
    <row r="99" spans="1:3">
      <c r="A99" s="209" t="s">
        <v>446</v>
      </c>
      <c r="B99" s="49">
        <v>1159</v>
      </c>
      <c r="C99">
        <f t="shared" si="1"/>
        <v>24</v>
      </c>
    </row>
    <row r="100" spans="1:3">
      <c r="A100" s="209" t="s">
        <v>447</v>
      </c>
      <c r="B100" s="49">
        <v>2189</v>
      </c>
      <c r="C100">
        <f t="shared" si="1"/>
        <v>92</v>
      </c>
    </row>
    <row r="101" spans="1:3">
      <c r="A101" s="209" t="s">
        <v>448</v>
      </c>
      <c r="B101" s="49">
        <v>1025</v>
      </c>
      <c r="C101">
        <f t="shared" si="1"/>
        <v>15</v>
      </c>
    </row>
    <row r="102" spans="1:3">
      <c r="A102" s="209" t="s">
        <v>449</v>
      </c>
      <c r="B102" s="49">
        <v>1340</v>
      </c>
      <c r="C102">
        <f t="shared" si="1"/>
        <v>42</v>
      </c>
    </row>
    <row r="103" spans="1:3">
      <c r="A103" s="209" t="s">
        <v>450</v>
      </c>
      <c r="B103" s="49">
        <v>1665</v>
      </c>
      <c r="C103">
        <f t="shared" si="1"/>
        <v>68</v>
      </c>
    </row>
    <row r="104" spans="1:3">
      <c r="A104" s="209" t="s">
        <v>451</v>
      </c>
      <c r="B104" s="49">
        <v>2120</v>
      </c>
      <c r="C104">
        <f t="shared" si="1"/>
        <v>90</v>
      </c>
    </row>
    <row r="105" spans="1:3">
      <c r="A105" s="209" t="s">
        <v>452</v>
      </c>
      <c r="B105" s="49">
        <v>1845</v>
      </c>
      <c r="C105">
        <f t="shared" si="1"/>
        <v>84</v>
      </c>
    </row>
    <row r="106" spans="1:3">
      <c r="A106" s="209" t="s">
        <v>453</v>
      </c>
      <c r="B106" s="49">
        <v>1111</v>
      </c>
      <c r="C106">
        <f t="shared" si="1"/>
        <v>20</v>
      </c>
    </row>
    <row r="107" spans="1:3">
      <c r="A107" s="209" t="s">
        <v>454</v>
      </c>
      <c r="B107" s="49">
        <v>1948</v>
      </c>
      <c r="C107">
        <f t="shared" si="1"/>
        <v>86</v>
      </c>
    </row>
    <row r="108" spans="1:3">
      <c r="A108" s="209" t="s">
        <v>455</v>
      </c>
      <c r="B108" s="49">
        <v>747</v>
      </c>
      <c r="C108">
        <f t="shared" si="1"/>
        <v>4</v>
      </c>
    </row>
    <row r="109" spans="1:3">
      <c r="A109" s="209" t="s">
        <v>456</v>
      </c>
      <c r="B109" s="49">
        <v>1706</v>
      </c>
      <c r="C109">
        <f t="shared" si="1"/>
        <v>73</v>
      </c>
    </row>
    <row r="110" spans="1:3">
      <c r="A110" s="209" t="s">
        <v>457</v>
      </c>
      <c r="B110" s="49">
        <v>427</v>
      </c>
      <c r="C110">
        <f t="shared" si="1"/>
        <v>1</v>
      </c>
    </row>
    <row r="111" spans="1:3">
      <c r="A111" s="209" t="s">
        <v>458</v>
      </c>
      <c r="B111" s="49">
        <v>925</v>
      </c>
      <c r="C111">
        <f t="shared" si="1"/>
        <v>9</v>
      </c>
    </row>
    <row r="113" spans="1:2">
      <c r="A113" s="209" t="s">
        <v>3</v>
      </c>
      <c r="B113" s="109">
        <f>AVERAGE(B17:B111)</f>
        <v>1434.0526315789473</v>
      </c>
    </row>
  </sheetData>
  <mergeCells count="9">
    <mergeCell ref="B10:D10"/>
    <mergeCell ref="A11:A13"/>
    <mergeCell ref="B11:D13"/>
    <mergeCell ref="B1:D1"/>
    <mergeCell ref="B2:D2"/>
    <mergeCell ref="A3:A7"/>
    <mergeCell ref="B3:D7"/>
    <mergeCell ref="B8:D8"/>
    <mergeCell ref="B9:D9"/>
  </mergeCells>
  <hyperlinks>
    <hyperlink ref="B9:D9" r:id="rId1" display="Vera Institute for Justice" xr:uid="{A2EAAA91-94D8-4A4D-A2FB-DD4EF9AF2F4C}"/>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284B-C42F-4B8F-B46E-EA257F3E750F}">
  <sheetPr>
    <tabColor theme="6" tint="-0.499984740745262"/>
  </sheetPr>
  <dimension ref="A1:E113"/>
  <sheetViews>
    <sheetView topLeftCell="A8" workbookViewId="0">
      <selection activeCell="E16" sqref="E16"/>
    </sheetView>
  </sheetViews>
  <sheetFormatPr defaultRowHeight="12.75"/>
  <cols>
    <col min="2" max="2" width="15.5703125" bestFit="1" customWidth="1"/>
  </cols>
  <sheetData>
    <row r="1" spans="1:5" ht="38.25">
      <c r="A1" s="168" t="s">
        <v>189</v>
      </c>
      <c r="B1" s="568" t="s">
        <v>1194</v>
      </c>
      <c r="C1" s="569"/>
      <c r="D1" s="570"/>
    </row>
    <row r="2" spans="1:5" ht="25.5">
      <c r="A2" s="168" t="s">
        <v>194</v>
      </c>
      <c r="B2" s="538" t="s">
        <v>1507</v>
      </c>
      <c r="C2" s="566"/>
      <c r="D2" s="567"/>
    </row>
    <row r="3" spans="1:5">
      <c r="A3" s="579" t="s">
        <v>196</v>
      </c>
      <c r="B3" s="514" t="s">
        <v>1508</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38.25">
      <c r="A8" s="169" t="s">
        <v>198</v>
      </c>
      <c r="B8" s="535" t="s">
        <v>1509</v>
      </c>
      <c r="C8" s="590"/>
      <c r="D8" s="591"/>
    </row>
    <row r="9" spans="1:5" ht="25.5">
      <c r="A9" s="323" t="s">
        <v>200</v>
      </c>
      <c r="B9" s="548" t="s">
        <v>1510</v>
      </c>
      <c r="C9" s="549"/>
      <c r="D9" s="550"/>
    </row>
    <row r="10" spans="1:5">
      <c r="A10" s="338" t="s">
        <v>314</v>
      </c>
      <c r="B10" s="582">
        <v>2022</v>
      </c>
      <c r="C10" s="536"/>
      <c r="D10" s="537"/>
    </row>
    <row r="11" spans="1:5">
      <c r="A11" s="511" t="s">
        <v>202</v>
      </c>
      <c r="B11" s="640" t="s">
        <v>1514</v>
      </c>
      <c r="C11" s="641"/>
      <c r="D11" s="642"/>
    </row>
    <row r="12" spans="1:5">
      <c r="A12" s="578"/>
      <c r="B12" s="643"/>
      <c r="C12" s="644"/>
      <c r="D12" s="645"/>
    </row>
    <row r="13" spans="1:5">
      <c r="A13" s="513"/>
      <c r="B13" s="646"/>
      <c r="C13" s="647"/>
      <c r="D13" s="648"/>
    </row>
    <row r="16" spans="1:5" s="161" customFormat="1" ht="39" customHeight="1">
      <c r="B16" s="432" t="s">
        <v>927</v>
      </c>
      <c r="C16" s="432" t="s">
        <v>1512</v>
      </c>
      <c r="D16" s="161" t="s">
        <v>1511</v>
      </c>
      <c r="E16" s="502" t="s">
        <v>1513</v>
      </c>
    </row>
    <row r="17" spans="1:5">
      <c r="A17" s="209" t="s">
        <v>216</v>
      </c>
      <c r="B17" s="209">
        <f>RANK(C17,$C$17:$C$111,1)</f>
        <v>68</v>
      </c>
      <c r="C17">
        <v>54.11</v>
      </c>
      <c r="D17" s="49">
        <v>78160</v>
      </c>
      <c r="E17" s="49">
        <v>4229</v>
      </c>
    </row>
    <row r="18" spans="1:5">
      <c r="A18" s="209" t="s">
        <v>217</v>
      </c>
      <c r="B18" s="209">
        <f t="shared" ref="B18:B81" si="0">RANK(C18,$C$17:$C$111,1)</f>
        <v>62</v>
      </c>
      <c r="C18">
        <v>50.49</v>
      </c>
      <c r="D18" s="49">
        <v>52093</v>
      </c>
      <c r="E18" s="49">
        <v>2630</v>
      </c>
    </row>
    <row r="19" spans="1:5">
      <c r="A19" s="209" t="s">
        <v>218</v>
      </c>
      <c r="B19" s="209">
        <f t="shared" si="0"/>
        <v>41</v>
      </c>
      <c r="C19">
        <v>39.869999999999997</v>
      </c>
      <c r="D19" s="49">
        <v>15976</v>
      </c>
      <c r="E19" s="49">
        <v>637</v>
      </c>
    </row>
    <row r="20" spans="1:5">
      <c r="A20" s="209" t="s">
        <v>219</v>
      </c>
      <c r="B20" s="209">
        <f t="shared" si="0"/>
        <v>12</v>
      </c>
      <c r="C20">
        <v>24.57</v>
      </c>
      <c r="D20" s="49">
        <v>15587</v>
      </c>
      <c r="E20" s="49">
        <v>383</v>
      </c>
    </row>
    <row r="21" spans="1:5">
      <c r="A21" s="209" t="s">
        <v>220</v>
      </c>
      <c r="B21" s="209">
        <f t="shared" si="0"/>
        <v>47</v>
      </c>
      <c r="C21">
        <v>43.1</v>
      </c>
      <c r="D21" s="49">
        <v>140061</v>
      </c>
      <c r="E21" s="49">
        <v>6037</v>
      </c>
    </row>
    <row r="22" spans="1:5">
      <c r="A22" s="209" t="s">
        <v>221</v>
      </c>
      <c r="B22" s="209">
        <f t="shared" si="0"/>
        <v>88</v>
      </c>
      <c r="C22">
        <v>73.27</v>
      </c>
      <c r="D22" s="49">
        <v>111910</v>
      </c>
      <c r="E22" s="49">
        <v>8200</v>
      </c>
    </row>
    <row r="23" spans="1:5">
      <c r="A23" s="209" t="s">
        <v>223</v>
      </c>
      <c r="B23" s="209">
        <f t="shared" si="0"/>
        <v>31</v>
      </c>
      <c r="C23">
        <v>35.61</v>
      </c>
      <c r="D23" s="49">
        <v>39991</v>
      </c>
      <c r="E23" s="49">
        <v>1424</v>
      </c>
    </row>
    <row r="24" spans="1:5">
      <c r="A24" s="209" t="s">
        <v>224</v>
      </c>
      <c r="B24" s="209">
        <f t="shared" si="0"/>
        <v>3</v>
      </c>
      <c r="C24">
        <v>16.100000000000001</v>
      </c>
      <c r="D24" s="49">
        <v>14599</v>
      </c>
      <c r="E24" s="49">
        <v>235</v>
      </c>
    </row>
    <row r="25" spans="1:5">
      <c r="A25" s="209" t="s">
        <v>225</v>
      </c>
      <c r="B25" s="209">
        <f t="shared" si="0"/>
        <v>42</v>
      </c>
      <c r="C25">
        <v>40</v>
      </c>
      <c r="D25" s="49">
        <v>28528</v>
      </c>
      <c r="E25" s="49">
        <v>1141</v>
      </c>
    </row>
    <row r="26" spans="1:5">
      <c r="A26" s="209" t="s">
        <v>226</v>
      </c>
      <c r="B26" s="209">
        <f t="shared" si="0"/>
        <v>18</v>
      </c>
      <c r="C26">
        <v>28.48</v>
      </c>
      <c r="D26" s="49">
        <v>56109</v>
      </c>
      <c r="E26" s="49">
        <v>1598</v>
      </c>
    </row>
    <row r="27" spans="1:5">
      <c r="A27" s="209" t="s">
        <v>227</v>
      </c>
      <c r="B27" s="209">
        <f t="shared" si="0"/>
        <v>48</v>
      </c>
      <c r="C27">
        <v>43.85</v>
      </c>
      <c r="D27" s="49">
        <v>42080</v>
      </c>
      <c r="E27" s="49">
        <v>1845</v>
      </c>
    </row>
    <row r="28" spans="1:5">
      <c r="A28" s="209" t="s">
        <v>228</v>
      </c>
      <c r="B28" s="209">
        <f t="shared" si="0"/>
        <v>27</v>
      </c>
      <c r="C28">
        <v>33.65</v>
      </c>
      <c r="D28" s="49">
        <v>17711</v>
      </c>
      <c r="E28" s="49">
        <v>596</v>
      </c>
    </row>
    <row r="29" spans="1:5">
      <c r="A29" s="209" t="s">
        <v>229</v>
      </c>
      <c r="B29" s="209">
        <f t="shared" si="0"/>
        <v>4</v>
      </c>
      <c r="C29">
        <v>19.579999999999998</v>
      </c>
      <c r="D29" s="49">
        <v>32588</v>
      </c>
      <c r="E29" s="49">
        <v>638</v>
      </c>
    </row>
    <row r="30" spans="1:5">
      <c r="A30" s="209" t="s">
        <v>230</v>
      </c>
      <c r="B30" s="209">
        <f t="shared" si="0"/>
        <v>20</v>
      </c>
      <c r="C30">
        <v>29.17</v>
      </c>
      <c r="D30" s="49">
        <v>7577</v>
      </c>
      <c r="E30" s="49">
        <v>221</v>
      </c>
    </row>
    <row r="31" spans="1:5">
      <c r="A31" s="209" t="s">
        <v>231</v>
      </c>
      <c r="B31" s="209">
        <f t="shared" si="0"/>
        <v>76</v>
      </c>
      <c r="C31">
        <v>61.57</v>
      </c>
      <c r="D31" s="49">
        <v>36920</v>
      </c>
      <c r="E31" s="49">
        <v>2273</v>
      </c>
    </row>
    <row r="32" spans="1:5">
      <c r="A32" s="209" t="s">
        <v>232</v>
      </c>
      <c r="B32" s="209">
        <f t="shared" si="0"/>
        <v>85</v>
      </c>
      <c r="C32">
        <v>68.44</v>
      </c>
      <c r="D32" s="49">
        <v>60143</v>
      </c>
      <c r="E32" s="49">
        <v>4116</v>
      </c>
    </row>
    <row r="33" spans="1:5">
      <c r="A33" s="209" t="s">
        <v>233</v>
      </c>
      <c r="B33" s="209">
        <f t="shared" si="0"/>
        <v>36</v>
      </c>
      <c r="C33">
        <v>38.33</v>
      </c>
      <c r="D33" s="49">
        <v>14114</v>
      </c>
      <c r="E33" s="49">
        <v>541</v>
      </c>
    </row>
    <row r="34" spans="1:5">
      <c r="A34" s="209" t="s">
        <v>234</v>
      </c>
      <c r="B34" s="209">
        <f t="shared" si="0"/>
        <v>45</v>
      </c>
      <c r="C34">
        <v>42.58</v>
      </c>
      <c r="D34" s="49">
        <v>63829</v>
      </c>
      <c r="E34" s="49">
        <v>2718</v>
      </c>
    </row>
    <row r="35" spans="1:5">
      <c r="A35" s="209" t="s">
        <v>235</v>
      </c>
      <c r="B35" s="209">
        <f t="shared" si="0"/>
        <v>94</v>
      </c>
      <c r="C35">
        <v>115.12</v>
      </c>
      <c r="D35" s="49">
        <v>694520</v>
      </c>
      <c r="E35" s="49">
        <v>79952</v>
      </c>
    </row>
    <row r="36" spans="1:5">
      <c r="A36" s="209" t="s">
        <v>236</v>
      </c>
      <c r="B36" s="209">
        <f t="shared" si="0"/>
        <v>30</v>
      </c>
      <c r="C36">
        <v>35.049999999999997</v>
      </c>
      <c r="D36" s="49">
        <v>11411</v>
      </c>
      <c r="E36" s="49">
        <v>400</v>
      </c>
    </row>
    <row r="37" spans="1:5">
      <c r="A37" s="209" t="s">
        <v>237</v>
      </c>
      <c r="B37" s="209">
        <f t="shared" si="0"/>
        <v>15</v>
      </c>
      <c r="C37">
        <v>26.67</v>
      </c>
      <c r="D37" s="49">
        <v>20847</v>
      </c>
      <c r="E37" s="49">
        <v>556</v>
      </c>
    </row>
    <row r="38" spans="1:5">
      <c r="A38" s="209" t="s">
        <v>238</v>
      </c>
      <c r="B38" s="209">
        <f t="shared" si="0"/>
        <v>67</v>
      </c>
      <c r="C38">
        <v>52.43</v>
      </c>
      <c r="D38" s="49">
        <v>56321</v>
      </c>
      <c r="E38" s="49">
        <v>2953</v>
      </c>
    </row>
    <row r="39" spans="1:5">
      <c r="A39" s="209" t="s">
        <v>239</v>
      </c>
      <c r="B39" s="209">
        <f t="shared" si="0"/>
        <v>90</v>
      </c>
      <c r="C39">
        <v>81.150000000000006</v>
      </c>
      <c r="D39" s="49">
        <v>36685</v>
      </c>
      <c r="E39" s="49">
        <v>2977</v>
      </c>
    </row>
    <row r="40" spans="1:5">
      <c r="A40" s="209" t="s">
        <v>240</v>
      </c>
      <c r="B40" s="209">
        <f t="shared" si="0"/>
        <v>10</v>
      </c>
      <c r="C40">
        <v>24.03</v>
      </c>
      <c r="D40" s="49">
        <v>43656</v>
      </c>
      <c r="E40" s="49">
        <v>1049</v>
      </c>
    </row>
    <row r="41" spans="1:5">
      <c r="A41" s="209" t="s">
        <v>241</v>
      </c>
      <c r="B41" s="209">
        <f t="shared" si="0"/>
        <v>39</v>
      </c>
      <c r="C41">
        <v>39.72</v>
      </c>
      <c r="D41" s="49">
        <v>19237</v>
      </c>
      <c r="E41" s="49">
        <v>764</v>
      </c>
    </row>
    <row r="42" spans="1:5">
      <c r="A42" s="209" t="s">
        <v>242</v>
      </c>
      <c r="B42" s="209">
        <f t="shared" si="0"/>
        <v>60</v>
      </c>
      <c r="C42">
        <v>49.82</v>
      </c>
      <c r="D42" s="49">
        <v>43774</v>
      </c>
      <c r="E42" s="49">
        <v>2181</v>
      </c>
    </row>
    <row r="43" spans="1:5">
      <c r="A43" s="209" t="s">
        <v>243</v>
      </c>
      <c r="B43" s="209">
        <f t="shared" si="0"/>
        <v>53</v>
      </c>
      <c r="C43">
        <v>46.85</v>
      </c>
      <c r="D43" s="49">
        <v>50848</v>
      </c>
      <c r="E43" s="49">
        <v>2382</v>
      </c>
    </row>
    <row r="44" spans="1:5">
      <c r="A44" s="209" t="s">
        <v>244</v>
      </c>
      <c r="B44" s="209">
        <f t="shared" si="0"/>
        <v>38</v>
      </c>
      <c r="C44">
        <v>39.71</v>
      </c>
      <c r="D44" s="49">
        <v>30876</v>
      </c>
      <c r="E44" s="49">
        <v>1226</v>
      </c>
    </row>
    <row r="45" spans="1:5">
      <c r="A45" s="209" t="s">
        <v>245</v>
      </c>
      <c r="B45" s="209">
        <f t="shared" si="0"/>
        <v>6</v>
      </c>
      <c r="C45">
        <v>21.06</v>
      </c>
      <c r="D45" s="49">
        <v>24069</v>
      </c>
      <c r="E45" s="49">
        <v>507</v>
      </c>
    </row>
    <row r="46" spans="1:5">
      <c r="A46" s="209" t="s">
        <v>246</v>
      </c>
      <c r="B46" s="209">
        <f t="shared" si="0"/>
        <v>70</v>
      </c>
      <c r="C46">
        <v>58.1</v>
      </c>
      <c r="D46" s="49">
        <v>71220</v>
      </c>
      <c r="E46" s="49">
        <v>4138</v>
      </c>
    </row>
    <row r="47" spans="1:5">
      <c r="A47" s="209" t="s">
        <v>247</v>
      </c>
      <c r="B47" s="209">
        <f t="shared" si="0"/>
        <v>86</v>
      </c>
      <c r="C47">
        <v>68.569999999999993</v>
      </c>
      <c r="D47" s="49">
        <v>13752</v>
      </c>
      <c r="E47" s="49">
        <v>943</v>
      </c>
    </row>
    <row r="48" spans="1:5">
      <c r="A48" s="209" t="s">
        <v>248</v>
      </c>
      <c r="B48" s="209">
        <f t="shared" si="0"/>
        <v>92</v>
      </c>
      <c r="C48">
        <v>84.71</v>
      </c>
      <c r="D48" s="49">
        <v>64679</v>
      </c>
      <c r="E48" s="49">
        <v>5479</v>
      </c>
    </row>
    <row r="49" spans="1:5">
      <c r="A49" s="209" t="s">
        <v>249</v>
      </c>
      <c r="B49" s="209">
        <f t="shared" si="0"/>
        <v>91</v>
      </c>
      <c r="C49">
        <v>83.87</v>
      </c>
      <c r="D49" s="49">
        <v>372318</v>
      </c>
      <c r="E49" s="49">
        <v>31227</v>
      </c>
    </row>
    <row r="50" spans="1:5">
      <c r="A50" s="209" t="s">
        <v>250</v>
      </c>
      <c r="B50" s="209">
        <f t="shared" si="0"/>
        <v>13</v>
      </c>
      <c r="C50">
        <v>25.52</v>
      </c>
      <c r="D50" s="49">
        <v>6975</v>
      </c>
      <c r="E50" s="49">
        <v>178</v>
      </c>
    </row>
    <row r="51" spans="1:5">
      <c r="A51" s="209" t="s">
        <v>251</v>
      </c>
      <c r="B51" s="209">
        <f t="shared" si="0"/>
        <v>69</v>
      </c>
      <c r="C51">
        <v>56.33</v>
      </c>
      <c r="D51" s="49">
        <v>25512</v>
      </c>
      <c r="E51" s="49">
        <v>1437</v>
      </c>
    </row>
    <row r="52" spans="1:5">
      <c r="A52" s="209" t="s">
        <v>252</v>
      </c>
      <c r="B52" s="209">
        <f t="shared" si="0"/>
        <v>72</v>
      </c>
      <c r="C52">
        <v>59.09</v>
      </c>
      <c r="D52" s="49">
        <v>27059</v>
      </c>
      <c r="E52" s="49">
        <v>1599</v>
      </c>
    </row>
    <row r="53" spans="1:5">
      <c r="A53" s="209" t="s">
        <v>253</v>
      </c>
      <c r="B53" s="209">
        <f t="shared" si="0"/>
        <v>26</v>
      </c>
      <c r="C53">
        <v>33.56</v>
      </c>
      <c r="D53" s="49">
        <v>58074</v>
      </c>
      <c r="E53" s="49">
        <v>1949</v>
      </c>
    </row>
    <row r="54" spans="1:5">
      <c r="A54" s="209" t="s">
        <v>254</v>
      </c>
      <c r="B54" s="209">
        <f t="shared" si="0"/>
        <v>80</v>
      </c>
      <c r="C54">
        <v>63.82</v>
      </c>
      <c r="D54" s="49">
        <v>17643</v>
      </c>
      <c r="E54" s="49">
        <v>1126</v>
      </c>
    </row>
    <row r="55" spans="1:5">
      <c r="A55" s="209" t="s">
        <v>255</v>
      </c>
      <c r="B55" s="209">
        <f t="shared" si="0"/>
        <v>66</v>
      </c>
      <c r="C55">
        <v>51.76</v>
      </c>
      <c r="D55" s="49">
        <v>28167</v>
      </c>
      <c r="E55" s="49">
        <v>1458</v>
      </c>
    </row>
    <row r="56" spans="1:5">
      <c r="A56" s="209" t="s">
        <v>256</v>
      </c>
      <c r="B56" s="209">
        <f t="shared" si="0"/>
        <v>40</v>
      </c>
      <c r="C56">
        <v>39.75</v>
      </c>
      <c r="D56" s="49">
        <v>32452</v>
      </c>
      <c r="E56" s="49">
        <v>1290</v>
      </c>
    </row>
    <row r="57" spans="1:5">
      <c r="A57" s="209" t="s">
        <v>257</v>
      </c>
      <c r="B57" s="209">
        <f t="shared" si="0"/>
        <v>51</v>
      </c>
      <c r="C57">
        <v>45.95</v>
      </c>
      <c r="D57" s="49">
        <v>25748</v>
      </c>
      <c r="E57" s="49">
        <v>1183</v>
      </c>
    </row>
    <row r="58" spans="1:5">
      <c r="A58" s="209" t="s">
        <v>258</v>
      </c>
      <c r="B58" s="209">
        <f t="shared" si="0"/>
        <v>22</v>
      </c>
      <c r="C58">
        <v>30.58</v>
      </c>
      <c r="D58" s="49">
        <v>8372</v>
      </c>
      <c r="E58" s="49">
        <v>256</v>
      </c>
    </row>
    <row r="59" spans="1:5">
      <c r="A59" s="209" t="s">
        <v>259</v>
      </c>
      <c r="B59" s="209">
        <f t="shared" si="0"/>
        <v>73</v>
      </c>
      <c r="C59">
        <v>59.47</v>
      </c>
      <c r="D59" s="49">
        <v>19505</v>
      </c>
      <c r="E59" s="49">
        <v>1160</v>
      </c>
    </row>
    <row r="60" spans="1:5">
      <c r="A60" s="209" t="s">
        <v>260</v>
      </c>
      <c r="B60" s="209">
        <f t="shared" si="0"/>
        <v>11</v>
      </c>
      <c r="C60">
        <v>24.17</v>
      </c>
      <c r="D60" s="49">
        <v>11918</v>
      </c>
      <c r="E60" s="49">
        <v>288</v>
      </c>
    </row>
    <row r="61" spans="1:5">
      <c r="A61" s="209" t="s">
        <v>261</v>
      </c>
      <c r="B61" s="209">
        <f t="shared" si="0"/>
        <v>37</v>
      </c>
      <c r="C61">
        <v>39.1</v>
      </c>
      <c r="D61" s="49">
        <v>56544</v>
      </c>
      <c r="E61" s="49">
        <v>2211</v>
      </c>
    </row>
    <row r="62" spans="1:5">
      <c r="A62" s="209" t="s">
        <v>262</v>
      </c>
      <c r="B62" s="209">
        <f t="shared" si="0"/>
        <v>23</v>
      </c>
      <c r="C62">
        <v>30.88</v>
      </c>
      <c r="D62" s="49">
        <v>18427</v>
      </c>
      <c r="E62" s="49">
        <v>569</v>
      </c>
    </row>
    <row r="63" spans="1:5">
      <c r="A63" s="209" t="s">
        <v>263</v>
      </c>
      <c r="B63" s="209">
        <f t="shared" si="0"/>
        <v>74</v>
      </c>
      <c r="C63">
        <v>60.75</v>
      </c>
      <c r="D63" s="49">
        <v>494680</v>
      </c>
      <c r="E63" s="49">
        <v>30051</v>
      </c>
    </row>
    <row r="64" spans="1:5">
      <c r="A64" s="209" t="s">
        <v>264</v>
      </c>
      <c r="B64" s="209">
        <f t="shared" si="0"/>
        <v>32</v>
      </c>
      <c r="C64">
        <v>35.76</v>
      </c>
      <c r="D64" s="49">
        <v>7299</v>
      </c>
      <c r="E64" s="49">
        <v>261</v>
      </c>
    </row>
    <row r="65" spans="1:5">
      <c r="A65" s="209" t="s">
        <v>265</v>
      </c>
      <c r="B65" s="209">
        <f t="shared" si="0"/>
        <v>71</v>
      </c>
      <c r="C65">
        <v>58.21</v>
      </c>
      <c r="D65" s="49">
        <v>25185</v>
      </c>
      <c r="E65" s="49">
        <v>1466</v>
      </c>
    </row>
    <row r="66" spans="1:5">
      <c r="A66" s="209" t="s">
        <v>266</v>
      </c>
      <c r="B66" s="209">
        <f t="shared" si="0"/>
        <v>19</v>
      </c>
      <c r="C66">
        <v>28.57</v>
      </c>
      <c r="D66" s="49">
        <v>45602</v>
      </c>
      <c r="E66" s="49">
        <v>1303</v>
      </c>
    </row>
    <row r="67" spans="1:5">
      <c r="A67" s="209" t="s">
        <v>267</v>
      </c>
      <c r="B67" s="209">
        <f t="shared" si="0"/>
        <v>50</v>
      </c>
      <c r="C67">
        <v>44.93</v>
      </c>
      <c r="D67" s="49">
        <v>13153</v>
      </c>
      <c r="E67" s="49">
        <v>591</v>
      </c>
    </row>
    <row r="68" spans="1:5">
      <c r="A68" s="209" t="s">
        <v>268</v>
      </c>
      <c r="B68" s="209">
        <f t="shared" si="0"/>
        <v>61</v>
      </c>
      <c r="C68">
        <v>50.2</v>
      </c>
      <c r="D68" s="49">
        <v>35655</v>
      </c>
      <c r="E68" s="49">
        <v>1790</v>
      </c>
    </row>
    <row r="69" spans="1:5">
      <c r="A69" s="209" t="s">
        <v>269</v>
      </c>
      <c r="B69" s="209">
        <f t="shared" si="0"/>
        <v>28</v>
      </c>
      <c r="C69">
        <v>33.770000000000003</v>
      </c>
      <c r="D69" s="49">
        <v>58490</v>
      </c>
      <c r="E69" s="49">
        <v>1975</v>
      </c>
    </row>
    <row r="70" spans="1:5">
      <c r="A70" s="209" t="s">
        <v>272</v>
      </c>
      <c r="B70" s="209">
        <f t="shared" si="0"/>
        <v>29</v>
      </c>
      <c r="C70">
        <v>34.340000000000003</v>
      </c>
      <c r="D70" s="49">
        <v>26235</v>
      </c>
      <c r="E70" s="49">
        <v>901</v>
      </c>
    </row>
    <row r="71" spans="1:5">
      <c r="A71" s="209" t="s">
        <v>273</v>
      </c>
      <c r="B71" s="209">
        <f t="shared" si="0"/>
        <v>93</v>
      </c>
      <c r="C71">
        <v>91.65</v>
      </c>
      <c r="D71" s="49">
        <v>99046</v>
      </c>
      <c r="E71" s="49">
        <v>9078</v>
      </c>
    </row>
    <row r="72" spans="1:5">
      <c r="A72" s="209" t="s">
        <v>274</v>
      </c>
      <c r="B72" s="209">
        <f t="shared" si="0"/>
        <v>59</v>
      </c>
      <c r="C72">
        <v>49.24</v>
      </c>
      <c r="D72" s="49">
        <v>29000</v>
      </c>
      <c r="E72" s="49">
        <v>1428</v>
      </c>
    </row>
    <row r="73" spans="1:5">
      <c r="A73" s="209" t="s">
        <v>275</v>
      </c>
      <c r="B73" s="209">
        <f t="shared" si="0"/>
        <v>57</v>
      </c>
      <c r="C73">
        <v>47.9</v>
      </c>
      <c r="D73" s="49">
        <v>35634</v>
      </c>
      <c r="E73" s="49">
        <v>1707</v>
      </c>
    </row>
    <row r="74" spans="1:5">
      <c r="A74" s="209" t="s">
        <v>276</v>
      </c>
      <c r="B74" s="209">
        <f t="shared" si="0"/>
        <v>83</v>
      </c>
      <c r="C74">
        <v>67.790000000000006</v>
      </c>
      <c r="D74" s="49">
        <v>108210</v>
      </c>
      <c r="E74" s="49">
        <v>7336</v>
      </c>
    </row>
    <row r="75" spans="1:5">
      <c r="A75" s="209" t="s">
        <v>270</v>
      </c>
      <c r="B75" s="209">
        <f t="shared" si="0"/>
        <v>87</v>
      </c>
      <c r="C75">
        <v>69.03</v>
      </c>
      <c r="D75" s="49">
        <v>54964</v>
      </c>
      <c r="E75" s="49">
        <v>3794</v>
      </c>
    </row>
    <row r="76" spans="1:5">
      <c r="A76" s="209" t="s">
        <v>271</v>
      </c>
      <c r="B76" s="209">
        <f t="shared" si="0"/>
        <v>65</v>
      </c>
      <c r="C76">
        <v>51.29</v>
      </c>
      <c r="D76" s="49">
        <v>25953</v>
      </c>
      <c r="E76" s="49">
        <v>1331</v>
      </c>
    </row>
    <row r="77" spans="1:5">
      <c r="A77" s="209" t="s">
        <v>277</v>
      </c>
      <c r="B77" s="209">
        <f t="shared" si="0"/>
        <v>43</v>
      </c>
      <c r="C77">
        <v>41.03</v>
      </c>
      <c r="D77" s="49">
        <v>13355</v>
      </c>
      <c r="E77" s="49">
        <v>548</v>
      </c>
    </row>
    <row r="78" spans="1:5">
      <c r="A78" s="209" t="s">
        <v>278</v>
      </c>
      <c r="B78" s="209">
        <f t="shared" si="0"/>
        <v>77</v>
      </c>
      <c r="C78">
        <v>61.81</v>
      </c>
      <c r="D78" s="49">
        <v>47144</v>
      </c>
      <c r="E78" s="49">
        <v>2914</v>
      </c>
    </row>
    <row r="79" spans="1:5">
      <c r="A79" s="209" t="s">
        <v>279</v>
      </c>
      <c r="B79" s="209">
        <f t="shared" si="0"/>
        <v>78</v>
      </c>
      <c r="C79">
        <v>62.71</v>
      </c>
      <c r="D79" s="49">
        <v>235494</v>
      </c>
      <c r="E79" s="49">
        <v>14769</v>
      </c>
    </row>
    <row r="80" spans="1:5">
      <c r="A80" s="209" t="s">
        <v>280</v>
      </c>
      <c r="B80" s="209">
        <f t="shared" si="0"/>
        <v>7</v>
      </c>
      <c r="C80">
        <v>23.05</v>
      </c>
      <c r="D80" s="49">
        <v>6855</v>
      </c>
      <c r="E80" s="49">
        <v>158</v>
      </c>
    </row>
    <row r="81" spans="1:5">
      <c r="A81" s="209" t="s">
        <v>281</v>
      </c>
      <c r="B81" s="209">
        <f t="shared" si="0"/>
        <v>5</v>
      </c>
      <c r="C81">
        <v>20.74</v>
      </c>
      <c r="D81" s="49">
        <v>21550</v>
      </c>
      <c r="E81" s="49">
        <v>447</v>
      </c>
    </row>
    <row r="82" spans="1:5">
      <c r="A82" s="209" t="s">
        <v>282</v>
      </c>
      <c r="B82" s="209">
        <f t="shared" ref="B82:B111" si="1">RANK(C82,$C$17:$C$111,1)</f>
        <v>84</v>
      </c>
      <c r="C82">
        <v>68.180000000000007</v>
      </c>
      <c r="D82" s="49">
        <v>30302</v>
      </c>
      <c r="E82" s="49">
        <v>2066</v>
      </c>
    </row>
    <row r="83" spans="1:5">
      <c r="A83" s="209" t="s">
        <v>283</v>
      </c>
      <c r="B83" s="209">
        <f t="shared" si="1"/>
        <v>33</v>
      </c>
      <c r="C83">
        <v>36.619999999999997</v>
      </c>
      <c r="D83" s="49">
        <v>23157</v>
      </c>
      <c r="E83" s="49">
        <v>848</v>
      </c>
    </row>
    <row r="84" spans="1:5">
      <c r="A84" s="209" t="s">
        <v>284</v>
      </c>
      <c r="B84" s="209">
        <f t="shared" si="1"/>
        <v>1</v>
      </c>
      <c r="C84">
        <v>3.02</v>
      </c>
      <c r="D84" s="49">
        <v>8610</v>
      </c>
      <c r="E84" s="49">
        <v>26</v>
      </c>
    </row>
    <row r="85" spans="1:5">
      <c r="A85" s="209" t="s">
        <v>285</v>
      </c>
      <c r="B85" s="209">
        <f t="shared" si="1"/>
        <v>2</v>
      </c>
      <c r="C85">
        <v>5.41</v>
      </c>
      <c r="D85" s="49">
        <v>5178</v>
      </c>
      <c r="E85" s="49">
        <v>28</v>
      </c>
    </row>
    <row r="86" spans="1:5">
      <c r="A86" s="209" t="s">
        <v>286</v>
      </c>
      <c r="B86" s="209">
        <f t="shared" si="1"/>
        <v>82</v>
      </c>
      <c r="C86">
        <v>66.59</v>
      </c>
      <c r="D86" s="49">
        <v>18035</v>
      </c>
      <c r="E86" s="49">
        <v>1201</v>
      </c>
    </row>
    <row r="87" spans="1:5">
      <c r="A87" s="209" t="s">
        <v>287</v>
      </c>
      <c r="B87" s="209">
        <f t="shared" si="1"/>
        <v>54</v>
      </c>
      <c r="C87">
        <v>47.25</v>
      </c>
      <c r="D87" s="49">
        <v>82640</v>
      </c>
      <c r="E87" s="49">
        <v>3905</v>
      </c>
    </row>
    <row r="88" spans="1:5">
      <c r="A88" s="209" t="s">
        <v>288</v>
      </c>
      <c r="B88" s="209">
        <f t="shared" si="1"/>
        <v>24</v>
      </c>
      <c r="C88">
        <v>31.71</v>
      </c>
      <c r="D88" s="49">
        <v>33463</v>
      </c>
      <c r="E88" s="49">
        <v>1061</v>
      </c>
    </row>
    <row r="89" spans="1:5">
      <c r="A89" s="209" t="s">
        <v>289</v>
      </c>
      <c r="B89" s="209">
        <f t="shared" si="1"/>
        <v>58</v>
      </c>
      <c r="C89">
        <v>49.01</v>
      </c>
      <c r="D89" s="49">
        <v>54626</v>
      </c>
      <c r="E89" s="49">
        <v>2677</v>
      </c>
    </row>
    <row r="90" spans="1:5">
      <c r="A90" s="209" t="s">
        <v>290</v>
      </c>
      <c r="B90" s="209">
        <f t="shared" si="1"/>
        <v>34</v>
      </c>
      <c r="C90">
        <v>37.25</v>
      </c>
      <c r="D90" s="49">
        <v>75565</v>
      </c>
      <c r="E90" s="49">
        <v>2815</v>
      </c>
    </row>
    <row r="91" spans="1:5">
      <c r="A91" s="209" t="s">
        <v>291</v>
      </c>
      <c r="B91" s="209">
        <f t="shared" si="1"/>
        <v>79</v>
      </c>
      <c r="C91">
        <v>63.28</v>
      </c>
      <c r="D91" s="49">
        <v>362474</v>
      </c>
      <c r="E91" s="49">
        <v>22938</v>
      </c>
    </row>
    <row r="92" spans="1:5">
      <c r="A92" s="209" t="s">
        <v>292</v>
      </c>
      <c r="B92" s="209">
        <f t="shared" si="1"/>
        <v>21</v>
      </c>
      <c r="C92">
        <v>29.29</v>
      </c>
      <c r="D92" s="49">
        <v>22053</v>
      </c>
      <c r="E92" s="49">
        <v>646</v>
      </c>
    </row>
    <row r="93" spans="1:5">
      <c r="A93" s="209" t="s">
        <v>293</v>
      </c>
      <c r="B93" s="209">
        <f t="shared" si="1"/>
        <v>46</v>
      </c>
      <c r="C93">
        <v>42.84</v>
      </c>
      <c r="D93" s="49">
        <v>16994</v>
      </c>
      <c r="E93" s="49">
        <v>728</v>
      </c>
    </row>
    <row r="94" spans="1:5">
      <c r="A94" s="209" t="s">
        <v>294</v>
      </c>
      <c r="B94" s="209">
        <f t="shared" si="1"/>
        <v>81</v>
      </c>
      <c r="C94">
        <v>64.760000000000005</v>
      </c>
      <c r="D94" s="49">
        <v>100826</v>
      </c>
      <c r="E94" s="49">
        <v>6529</v>
      </c>
    </row>
    <row r="95" spans="1:5">
      <c r="A95" s="209" t="s">
        <v>295</v>
      </c>
      <c r="B95" s="209">
        <f t="shared" si="1"/>
        <v>95</v>
      </c>
      <c r="C95">
        <v>144</v>
      </c>
      <c r="D95" s="49">
        <v>923303</v>
      </c>
      <c r="E95" s="49">
        <v>132956</v>
      </c>
    </row>
    <row r="96" spans="1:5">
      <c r="A96" s="209" t="s">
        <v>296</v>
      </c>
      <c r="B96" s="209">
        <f t="shared" si="1"/>
        <v>63</v>
      </c>
      <c r="C96">
        <v>50.58</v>
      </c>
      <c r="D96" s="49">
        <v>20464</v>
      </c>
      <c r="E96" s="49">
        <v>1035</v>
      </c>
    </row>
    <row r="97" spans="1:5">
      <c r="A97" s="209" t="s">
        <v>297</v>
      </c>
      <c r="B97" s="209">
        <f t="shared" si="1"/>
        <v>56</v>
      </c>
      <c r="C97">
        <v>47.41</v>
      </c>
      <c r="D97" s="49">
        <v>14068</v>
      </c>
      <c r="E97" s="49">
        <v>667</v>
      </c>
    </row>
    <row r="98" spans="1:5">
      <c r="A98" s="209" t="s">
        <v>298</v>
      </c>
      <c r="B98" s="209">
        <f t="shared" si="1"/>
        <v>89</v>
      </c>
      <c r="C98">
        <v>77.48</v>
      </c>
      <c r="D98" s="49">
        <v>160890</v>
      </c>
      <c r="E98" s="49">
        <v>12465</v>
      </c>
    </row>
    <row r="99" spans="1:5">
      <c r="A99" s="209" t="s">
        <v>299</v>
      </c>
      <c r="B99" s="209">
        <f t="shared" si="1"/>
        <v>44</v>
      </c>
      <c r="C99">
        <v>41.58</v>
      </c>
      <c r="D99" s="49">
        <v>204461</v>
      </c>
      <c r="E99" s="49">
        <v>8501</v>
      </c>
    </row>
    <row r="100" spans="1:5">
      <c r="A100" s="209" t="s">
        <v>300</v>
      </c>
      <c r="B100" s="209">
        <f t="shared" si="1"/>
        <v>55</v>
      </c>
      <c r="C100">
        <v>47.29</v>
      </c>
      <c r="D100" s="49">
        <v>61216</v>
      </c>
      <c r="E100" s="49">
        <v>2895</v>
      </c>
    </row>
    <row r="101" spans="1:5">
      <c r="A101" s="209" t="s">
        <v>301</v>
      </c>
      <c r="B101" s="209">
        <f t="shared" si="1"/>
        <v>35</v>
      </c>
      <c r="C101">
        <v>37.659999999999997</v>
      </c>
      <c r="D101" s="49">
        <v>12455</v>
      </c>
      <c r="E101" s="49">
        <v>469</v>
      </c>
    </row>
    <row r="102" spans="1:5">
      <c r="A102" s="209" t="s">
        <v>302</v>
      </c>
      <c r="B102" s="209">
        <f t="shared" si="1"/>
        <v>16</v>
      </c>
      <c r="C102">
        <v>26.79</v>
      </c>
      <c r="D102" s="49">
        <v>17579</v>
      </c>
      <c r="E102" s="49">
        <v>471</v>
      </c>
    </row>
    <row r="103" spans="1:5">
      <c r="A103" s="209" t="s">
        <v>303</v>
      </c>
      <c r="B103" s="209">
        <f t="shared" si="1"/>
        <v>25</v>
      </c>
      <c r="C103">
        <v>33.22</v>
      </c>
      <c r="D103" s="49">
        <v>20318</v>
      </c>
      <c r="E103" s="49">
        <v>675</v>
      </c>
    </row>
    <row r="104" spans="1:5">
      <c r="A104" s="209" t="s">
        <v>304</v>
      </c>
      <c r="B104" s="209">
        <f t="shared" si="1"/>
        <v>8</v>
      </c>
      <c r="C104">
        <v>23.08</v>
      </c>
      <c r="D104" s="49">
        <v>6499</v>
      </c>
      <c r="E104" s="49">
        <v>150</v>
      </c>
    </row>
    <row r="105" spans="1:5">
      <c r="A105" s="209" t="s">
        <v>305</v>
      </c>
      <c r="B105" s="209">
        <f t="shared" si="1"/>
        <v>64</v>
      </c>
      <c r="C105">
        <v>51.28</v>
      </c>
      <c r="D105" s="49">
        <v>42145</v>
      </c>
      <c r="E105" s="49">
        <v>2161</v>
      </c>
    </row>
    <row r="106" spans="1:5">
      <c r="A106" s="209" t="s">
        <v>306</v>
      </c>
      <c r="B106" s="209">
        <f t="shared" si="1"/>
        <v>75</v>
      </c>
      <c r="C106">
        <v>61.34</v>
      </c>
      <c r="D106" s="49">
        <v>135776</v>
      </c>
      <c r="E106" s="49">
        <v>8328</v>
      </c>
    </row>
    <row r="107" spans="1:5">
      <c r="A107" s="209" t="s">
        <v>307</v>
      </c>
      <c r="B107" s="209">
        <f t="shared" si="1"/>
        <v>14</v>
      </c>
      <c r="C107">
        <v>25.8</v>
      </c>
      <c r="D107" s="49">
        <v>16665</v>
      </c>
      <c r="E107" s="49">
        <v>430</v>
      </c>
    </row>
    <row r="108" spans="1:5">
      <c r="A108" s="209" t="s">
        <v>308</v>
      </c>
      <c r="B108" s="209">
        <f t="shared" si="1"/>
        <v>52</v>
      </c>
      <c r="C108">
        <v>46.27</v>
      </c>
      <c r="D108" s="49">
        <v>33301</v>
      </c>
      <c r="E108" s="49">
        <v>1541</v>
      </c>
    </row>
    <row r="109" spans="1:5">
      <c r="A109" s="209" t="s">
        <v>309</v>
      </c>
      <c r="B109" s="209">
        <f t="shared" si="1"/>
        <v>9</v>
      </c>
      <c r="C109">
        <v>23.57</v>
      </c>
      <c r="D109" s="49">
        <v>27955</v>
      </c>
      <c r="E109" s="49">
        <v>659</v>
      </c>
    </row>
    <row r="110" spans="1:5">
      <c r="A110" s="209" t="s">
        <v>310</v>
      </c>
      <c r="B110" s="209">
        <f t="shared" si="1"/>
        <v>17</v>
      </c>
      <c r="C110">
        <v>27.27</v>
      </c>
      <c r="D110" s="49">
        <v>262931</v>
      </c>
      <c r="E110" s="49">
        <v>7170</v>
      </c>
    </row>
    <row r="111" spans="1:5">
      <c r="A111" s="209" t="s">
        <v>311</v>
      </c>
      <c r="B111" s="209">
        <f t="shared" si="1"/>
        <v>49</v>
      </c>
      <c r="C111">
        <v>44.22</v>
      </c>
      <c r="D111" s="49">
        <v>155775</v>
      </c>
      <c r="E111" s="49">
        <v>6888</v>
      </c>
    </row>
    <row r="113" spans="1:3" ht="14.25">
      <c r="A113" s="209" t="s">
        <v>3</v>
      </c>
      <c r="B113" s="209"/>
      <c r="C113" s="484">
        <f>AVERAGE(C17:C111)</f>
        <v>46.488736842105268</v>
      </c>
    </row>
  </sheetData>
  <mergeCells count="9">
    <mergeCell ref="B10:D10"/>
    <mergeCell ref="A11:A13"/>
    <mergeCell ref="B11:D13"/>
    <mergeCell ref="B1:D1"/>
    <mergeCell ref="B2:D2"/>
    <mergeCell ref="A3:A7"/>
    <mergeCell ref="B3:D7"/>
    <mergeCell ref="B8:D8"/>
    <mergeCell ref="B9:D9"/>
  </mergeCells>
  <hyperlinks>
    <hyperlink ref="B9:D9" r:id="rId1" display="Tennessee Bureau of Investigation - CrimeInsight" xr:uid="{FC10389A-3DBA-4990-84EA-944873B71F7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74A9-8085-4331-9586-C157BEC0C0B1}">
  <sheetPr>
    <tabColor theme="6" tint="-0.499984740745262"/>
  </sheetPr>
  <dimension ref="A1:D112"/>
  <sheetViews>
    <sheetView topLeftCell="A4" workbookViewId="0">
      <selection activeCell="C15" sqref="C15"/>
    </sheetView>
  </sheetViews>
  <sheetFormatPr defaultRowHeight="12.75"/>
  <cols>
    <col min="2" max="2" width="9.140625" customWidth="1"/>
    <col min="3" max="3" width="10.7109375" customWidth="1"/>
  </cols>
  <sheetData>
    <row r="1" spans="1:4" ht="38.25">
      <c r="A1" s="168" t="s">
        <v>189</v>
      </c>
      <c r="B1" s="568" t="s">
        <v>1518</v>
      </c>
      <c r="C1" s="569"/>
      <c r="D1" s="570"/>
    </row>
    <row r="2" spans="1:4" ht="25.5">
      <c r="A2" s="168" t="s">
        <v>194</v>
      </c>
      <c r="B2" s="538" t="s">
        <v>1516</v>
      </c>
      <c r="C2" s="566"/>
      <c r="D2" s="567"/>
    </row>
    <row r="3" spans="1:4">
      <c r="A3" s="579" t="s">
        <v>196</v>
      </c>
      <c r="B3" s="514" t="s">
        <v>1517</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1519</v>
      </c>
      <c r="C8" s="590"/>
      <c r="D8" s="591"/>
    </row>
    <row r="9" spans="1:4" ht="25.5">
      <c r="A9" s="323" t="s">
        <v>200</v>
      </c>
      <c r="B9" s="583" t="s">
        <v>14</v>
      </c>
      <c r="C9" s="584"/>
      <c r="D9" s="585"/>
    </row>
    <row r="10" spans="1:4">
      <c r="A10" s="338" t="s">
        <v>314</v>
      </c>
      <c r="B10" s="582">
        <v>2020</v>
      </c>
      <c r="C10" s="536"/>
      <c r="D10" s="537"/>
    </row>
    <row r="11" spans="1:4">
      <c r="A11" s="511" t="s">
        <v>202</v>
      </c>
      <c r="B11" s="514" t="s">
        <v>1177</v>
      </c>
      <c r="C11" s="515"/>
      <c r="D11" s="516"/>
    </row>
    <row r="12" spans="1:4">
      <c r="A12" s="578"/>
      <c r="B12" s="517"/>
      <c r="C12" s="518"/>
      <c r="D12" s="519"/>
    </row>
    <row r="13" spans="1:4">
      <c r="A13" s="513"/>
      <c r="B13" s="520"/>
      <c r="C13" s="521"/>
      <c r="D13" s="522"/>
    </row>
    <row r="15" spans="1:4" ht="42.75">
      <c r="B15" s="107" t="s">
        <v>1520</v>
      </c>
      <c r="C15" s="432" t="s">
        <v>1521</v>
      </c>
      <c r="D15" s="440" t="s">
        <v>927</v>
      </c>
    </row>
    <row r="16" spans="1:4">
      <c r="A16" s="313" t="s">
        <v>216</v>
      </c>
      <c r="B16" s="313">
        <v>58</v>
      </c>
      <c r="C16" s="313">
        <v>15</v>
      </c>
      <c r="D16">
        <f>RANK(C16,$C$16:$C$110,1)</f>
        <v>11</v>
      </c>
    </row>
    <row r="17" spans="1:4">
      <c r="A17" s="313" t="s">
        <v>217</v>
      </c>
      <c r="B17" s="313">
        <v>37</v>
      </c>
      <c r="C17" s="313">
        <v>15</v>
      </c>
      <c r="D17">
        <f t="shared" ref="D17:D80" si="0">RANK(C17,$C$16:$C$110,1)</f>
        <v>11</v>
      </c>
    </row>
    <row r="18" spans="1:4">
      <c r="A18" s="313" t="s">
        <v>218</v>
      </c>
      <c r="B18" s="313">
        <v>23</v>
      </c>
      <c r="C18" s="313">
        <v>29</v>
      </c>
      <c r="D18">
        <f t="shared" si="0"/>
        <v>82</v>
      </c>
    </row>
    <row r="19" spans="1:4">
      <c r="A19" s="313" t="s">
        <v>219</v>
      </c>
      <c r="B19" s="313">
        <v>13</v>
      </c>
      <c r="C19" s="313">
        <v>17</v>
      </c>
      <c r="D19">
        <f t="shared" si="0"/>
        <v>32</v>
      </c>
    </row>
    <row r="20" spans="1:4">
      <c r="A20" s="313" t="s">
        <v>220</v>
      </c>
      <c r="B20" s="313">
        <v>94</v>
      </c>
      <c r="C20" s="313">
        <v>14</v>
      </c>
      <c r="D20">
        <f t="shared" si="0"/>
        <v>8</v>
      </c>
    </row>
    <row r="21" spans="1:4">
      <c r="A21" s="313" t="s">
        <v>221</v>
      </c>
      <c r="B21" s="313">
        <v>63</v>
      </c>
      <c r="C21" s="313">
        <v>12</v>
      </c>
      <c r="D21">
        <f t="shared" si="0"/>
        <v>2</v>
      </c>
    </row>
    <row r="22" spans="1:4">
      <c r="A22" s="313" t="s">
        <v>223</v>
      </c>
      <c r="B22" s="313">
        <v>42</v>
      </c>
      <c r="C22" s="313">
        <v>21</v>
      </c>
      <c r="D22">
        <f t="shared" si="0"/>
        <v>62</v>
      </c>
    </row>
    <row r="23" spans="1:4">
      <c r="A23" s="313" t="s">
        <v>224</v>
      </c>
      <c r="B23" s="313">
        <v>17</v>
      </c>
      <c r="C23" s="313">
        <v>24</v>
      </c>
      <c r="D23">
        <f t="shared" si="0"/>
        <v>77</v>
      </c>
    </row>
    <row r="24" spans="1:4">
      <c r="A24" s="313" t="s">
        <v>225</v>
      </c>
      <c r="B24" s="313">
        <v>24</v>
      </c>
      <c r="C24" s="313">
        <v>17</v>
      </c>
      <c r="D24">
        <f t="shared" si="0"/>
        <v>32</v>
      </c>
    </row>
    <row r="25" spans="1:4">
      <c r="A25" s="313" t="s">
        <v>226</v>
      </c>
      <c r="B25" s="313">
        <v>55</v>
      </c>
      <c r="C25" s="313">
        <v>19</v>
      </c>
      <c r="D25">
        <f t="shared" si="0"/>
        <v>48</v>
      </c>
    </row>
    <row r="26" spans="1:4">
      <c r="A26" s="313" t="s">
        <v>227</v>
      </c>
      <c r="B26" s="313">
        <v>36</v>
      </c>
      <c r="C26" s="313">
        <v>18</v>
      </c>
      <c r="D26">
        <f t="shared" si="0"/>
        <v>44</v>
      </c>
    </row>
    <row r="27" spans="1:4">
      <c r="A27" s="313" t="s">
        <v>228</v>
      </c>
      <c r="B27" s="313">
        <v>15</v>
      </c>
      <c r="C27" s="313">
        <v>17</v>
      </c>
      <c r="D27">
        <f t="shared" si="0"/>
        <v>32</v>
      </c>
    </row>
    <row r="28" spans="1:4">
      <c r="A28" s="313" t="s">
        <v>229</v>
      </c>
      <c r="B28" s="313">
        <v>32</v>
      </c>
      <c r="C28" s="313">
        <v>20</v>
      </c>
      <c r="D28">
        <f t="shared" si="0"/>
        <v>58</v>
      </c>
    </row>
    <row r="29" spans="1:4">
      <c r="A29" s="313" t="s">
        <v>230</v>
      </c>
      <c r="B29" s="313">
        <v>12</v>
      </c>
      <c r="C29" s="313">
        <v>31</v>
      </c>
      <c r="D29">
        <f t="shared" si="0"/>
        <v>84</v>
      </c>
    </row>
    <row r="30" spans="1:4">
      <c r="A30" s="313" t="s">
        <v>231</v>
      </c>
      <c r="B30" s="313">
        <v>37</v>
      </c>
      <c r="C30" s="313">
        <v>21</v>
      </c>
      <c r="D30">
        <f t="shared" si="0"/>
        <v>62</v>
      </c>
    </row>
    <row r="31" spans="1:4">
      <c r="A31" s="313" t="s">
        <v>232</v>
      </c>
      <c r="B31" s="313">
        <v>41</v>
      </c>
      <c r="C31" s="313">
        <v>15</v>
      </c>
      <c r="D31">
        <f t="shared" si="0"/>
        <v>11</v>
      </c>
    </row>
    <row r="32" spans="1:4">
      <c r="A32" s="313" t="s">
        <v>233</v>
      </c>
      <c r="B32" s="313">
        <v>14</v>
      </c>
      <c r="C32" s="313">
        <v>20</v>
      </c>
      <c r="D32">
        <f t="shared" si="0"/>
        <v>58</v>
      </c>
    </row>
    <row r="33" spans="1:4">
      <c r="A33" s="313" t="s">
        <v>234</v>
      </c>
      <c r="B33" s="313">
        <v>67</v>
      </c>
      <c r="C33" s="313">
        <v>22</v>
      </c>
      <c r="D33">
        <f t="shared" si="0"/>
        <v>71</v>
      </c>
    </row>
    <row r="34" spans="1:4">
      <c r="A34" s="313" t="s">
        <v>235</v>
      </c>
      <c r="B34" s="313">
        <v>648</v>
      </c>
      <c r="C34" s="313">
        <v>19</v>
      </c>
      <c r="D34">
        <f t="shared" si="0"/>
        <v>48</v>
      </c>
    </row>
    <row r="35" spans="1:4">
      <c r="A35" s="313" t="s">
        <v>236</v>
      </c>
      <c r="B35" s="313">
        <v>10</v>
      </c>
      <c r="C35" s="313">
        <v>17</v>
      </c>
      <c r="D35">
        <f t="shared" si="0"/>
        <v>32</v>
      </c>
    </row>
    <row r="36" spans="1:4">
      <c r="A36" s="313" t="s">
        <v>237</v>
      </c>
      <c r="B36" s="313">
        <v>17</v>
      </c>
      <c r="C36" s="313">
        <v>17</v>
      </c>
      <c r="D36">
        <f t="shared" si="0"/>
        <v>32</v>
      </c>
    </row>
    <row r="37" spans="1:4">
      <c r="A37" s="313" t="s">
        <v>238</v>
      </c>
      <c r="B37" s="313">
        <v>56</v>
      </c>
      <c r="C37" s="313">
        <v>21</v>
      </c>
      <c r="D37">
        <f t="shared" si="0"/>
        <v>62</v>
      </c>
    </row>
    <row r="38" spans="1:4">
      <c r="A38" s="313" t="s">
        <v>239</v>
      </c>
      <c r="B38" s="313">
        <v>35</v>
      </c>
      <c r="C38" s="313">
        <v>19</v>
      </c>
      <c r="D38">
        <f t="shared" si="0"/>
        <v>48</v>
      </c>
    </row>
    <row r="39" spans="1:4">
      <c r="A39" s="313" t="s">
        <v>240</v>
      </c>
      <c r="B39" s="313">
        <v>35</v>
      </c>
      <c r="C39" s="313">
        <v>17</v>
      </c>
      <c r="D39">
        <f t="shared" si="0"/>
        <v>32</v>
      </c>
    </row>
    <row r="40" spans="1:4">
      <c r="A40" s="313" t="s">
        <v>241</v>
      </c>
      <c r="B40" s="313">
        <v>13</v>
      </c>
      <c r="C40" s="313">
        <v>14</v>
      </c>
      <c r="D40">
        <f t="shared" si="0"/>
        <v>8</v>
      </c>
    </row>
    <row r="41" spans="1:4">
      <c r="A41" s="313" t="s">
        <v>242</v>
      </c>
      <c r="B41" s="313">
        <v>39</v>
      </c>
      <c r="C41" s="313">
        <v>19</v>
      </c>
      <c r="D41">
        <f t="shared" si="0"/>
        <v>48</v>
      </c>
    </row>
    <row r="42" spans="1:4">
      <c r="A42" s="313" t="s">
        <v>243</v>
      </c>
      <c r="B42" s="313">
        <v>51</v>
      </c>
      <c r="C42" s="313">
        <v>21</v>
      </c>
      <c r="D42">
        <f t="shared" si="0"/>
        <v>62</v>
      </c>
    </row>
    <row r="43" spans="1:4">
      <c r="A43" s="313" t="s">
        <v>244</v>
      </c>
      <c r="B43" s="313">
        <v>34</v>
      </c>
      <c r="C43" s="313">
        <v>23</v>
      </c>
      <c r="D43">
        <f t="shared" si="0"/>
        <v>76</v>
      </c>
    </row>
    <row r="44" spans="1:4">
      <c r="A44" s="313" t="s">
        <v>245</v>
      </c>
      <c r="B44" s="313">
        <v>17</v>
      </c>
      <c r="C44" s="313">
        <v>15</v>
      </c>
      <c r="D44">
        <f t="shared" si="0"/>
        <v>11</v>
      </c>
    </row>
    <row r="45" spans="1:4">
      <c r="A45" s="313" t="s">
        <v>246</v>
      </c>
      <c r="B45" s="313">
        <v>55</v>
      </c>
      <c r="C45" s="313">
        <v>16</v>
      </c>
      <c r="D45">
        <f t="shared" si="0"/>
        <v>22</v>
      </c>
    </row>
    <row r="46" spans="1:4">
      <c r="A46" s="313" t="s">
        <v>247</v>
      </c>
      <c r="B46" s="313">
        <v>17</v>
      </c>
      <c r="C46" s="313">
        <v>25</v>
      </c>
      <c r="D46">
        <f t="shared" si="0"/>
        <v>80</v>
      </c>
    </row>
    <row r="47" spans="1:4">
      <c r="A47" s="313" t="s">
        <v>248</v>
      </c>
      <c r="B47" s="313">
        <v>50</v>
      </c>
      <c r="C47" s="313">
        <v>15</v>
      </c>
      <c r="D47">
        <f t="shared" si="0"/>
        <v>11</v>
      </c>
    </row>
    <row r="48" spans="1:4">
      <c r="A48" s="313" t="s">
        <v>249</v>
      </c>
      <c r="B48" s="313">
        <v>323</v>
      </c>
      <c r="C48" s="313">
        <v>18</v>
      </c>
      <c r="D48">
        <f t="shared" si="0"/>
        <v>44</v>
      </c>
    </row>
    <row r="49" spans="1:4">
      <c r="A49" s="313" t="s">
        <v>250</v>
      </c>
      <c r="B49" s="313"/>
      <c r="C49" s="313"/>
      <c r="D49" s="44" t="s">
        <v>480</v>
      </c>
    </row>
    <row r="50" spans="1:4">
      <c r="A50" s="313" t="s">
        <v>251</v>
      </c>
      <c r="B50" s="313">
        <v>25</v>
      </c>
      <c r="C50" s="313">
        <v>20</v>
      </c>
      <c r="D50">
        <f t="shared" si="0"/>
        <v>58</v>
      </c>
    </row>
    <row r="51" spans="1:4">
      <c r="A51" s="313" t="s">
        <v>252</v>
      </c>
      <c r="B51" s="313">
        <v>33</v>
      </c>
      <c r="C51" s="313">
        <v>26</v>
      </c>
      <c r="D51">
        <f t="shared" si="0"/>
        <v>81</v>
      </c>
    </row>
    <row r="52" spans="1:4">
      <c r="A52" s="313" t="s">
        <v>253</v>
      </c>
      <c r="B52" s="313">
        <v>45</v>
      </c>
      <c r="C52" s="313">
        <v>16</v>
      </c>
      <c r="D52">
        <f t="shared" si="0"/>
        <v>22</v>
      </c>
    </row>
    <row r="53" spans="1:4">
      <c r="A53" s="313" t="s">
        <v>254</v>
      </c>
      <c r="B53" s="313">
        <v>19</v>
      </c>
      <c r="C53" s="313">
        <v>22</v>
      </c>
      <c r="D53">
        <f t="shared" si="0"/>
        <v>71</v>
      </c>
    </row>
    <row r="54" spans="1:4">
      <c r="A54" s="313" t="s">
        <v>255</v>
      </c>
      <c r="B54" s="313">
        <v>18</v>
      </c>
      <c r="C54" s="313">
        <v>13</v>
      </c>
      <c r="D54">
        <f t="shared" si="0"/>
        <v>3</v>
      </c>
    </row>
    <row r="55" spans="1:4">
      <c r="A55" s="313" t="s">
        <v>256</v>
      </c>
      <c r="B55" s="313">
        <v>39</v>
      </c>
      <c r="C55" s="313">
        <v>24</v>
      </c>
      <c r="D55">
        <f t="shared" si="0"/>
        <v>77</v>
      </c>
    </row>
    <row r="56" spans="1:4">
      <c r="A56" s="313" t="s">
        <v>257</v>
      </c>
      <c r="B56" s="313">
        <v>26</v>
      </c>
      <c r="C56" s="313">
        <v>21</v>
      </c>
      <c r="D56">
        <f t="shared" si="0"/>
        <v>62</v>
      </c>
    </row>
    <row r="57" spans="1:4">
      <c r="A57" s="313" t="s">
        <v>258</v>
      </c>
      <c r="B57" s="313"/>
      <c r="C57" s="313"/>
      <c r="D57" s="44" t="s">
        <v>480</v>
      </c>
    </row>
    <row r="58" spans="1:4">
      <c r="A58" s="313" t="s">
        <v>259</v>
      </c>
      <c r="B58" s="313">
        <v>20</v>
      </c>
      <c r="C58" s="313">
        <v>22</v>
      </c>
      <c r="D58">
        <f t="shared" si="0"/>
        <v>71</v>
      </c>
    </row>
    <row r="59" spans="1:4">
      <c r="A59" s="313" t="s">
        <v>260</v>
      </c>
      <c r="B59" s="313"/>
      <c r="C59" s="313"/>
      <c r="D59" s="44" t="s">
        <v>480</v>
      </c>
    </row>
    <row r="60" spans="1:4">
      <c r="A60" s="313" t="s">
        <v>261</v>
      </c>
      <c r="B60" s="313">
        <v>34</v>
      </c>
      <c r="C60" s="313">
        <v>13</v>
      </c>
      <c r="D60">
        <f t="shared" si="0"/>
        <v>3</v>
      </c>
    </row>
    <row r="61" spans="1:4">
      <c r="A61" s="313" t="s">
        <v>262</v>
      </c>
      <c r="B61" s="313">
        <v>17</v>
      </c>
      <c r="C61" s="313">
        <v>19</v>
      </c>
      <c r="D61">
        <f t="shared" si="0"/>
        <v>48</v>
      </c>
    </row>
    <row r="62" spans="1:4">
      <c r="A62" s="313" t="s">
        <v>263</v>
      </c>
      <c r="B62" s="313">
        <v>361</v>
      </c>
      <c r="C62" s="313">
        <v>15</v>
      </c>
      <c r="D62">
        <f t="shared" si="0"/>
        <v>11</v>
      </c>
    </row>
    <row r="63" spans="1:4">
      <c r="A63" s="313" t="s">
        <v>264</v>
      </c>
      <c r="B63" s="313"/>
      <c r="C63" s="313"/>
      <c r="D63" s="44" t="s">
        <v>480</v>
      </c>
    </row>
    <row r="64" spans="1:4">
      <c r="A64" s="313" t="s">
        <v>265</v>
      </c>
      <c r="B64" s="313">
        <v>22</v>
      </c>
      <c r="C64" s="313">
        <v>17</v>
      </c>
      <c r="D64">
        <f t="shared" si="0"/>
        <v>32</v>
      </c>
    </row>
    <row r="65" spans="1:4">
      <c r="A65" s="313" t="s">
        <v>266</v>
      </c>
      <c r="B65" s="313">
        <v>45</v>
      </c>
      <c r="C65" s="313">
        <v>21</v>
      </c>
      <c r="D65">
        <f t="shared" si="0"/>
        <v>62</v>
      </c>
    </row>
    <row r="66" spans="1:4">
      <c r="A66" s="313" t="s">
        <v>267</v>
      </c>
      <c r="B66" s="313">
        <v>22</v>
      </c>
      <c r="C66" s="313">
        <v>36</v>
      </c>
      <c r="D66">
        <f t="shared" si="0"/>
        <v>86</v>
      </c>
    </row>
    <row r="67" spans="1:4">
      <c r="A67" s="313" t="s">
        <v>268</v>
      </c>
      <c r="B67" s="313">
        <v>27</v>
      </c>
      <c r="C67" s="313">
        <v>16</v>
      </c>
      <c r="D67">
        <f t="shared" si="0"/>
        <v>22</v>
      </c>
    </row>
    <row r="68" spans="1:4">
      <c r="A68" s="313" t="s">
        <v>269</v>
      </c>
      <c r="B68" s="313">
        <v>34</v>
      </c>
      <c r="C68" s="313">
        <v>13</v>
      </c>
      <c r="D68">
        <f t="shared" si="0"/>
        <v>3</v>
      </c>
    </row>
    <row r="69" spans="1:4">
      <c r="A69" s="313" t="s">
        <v>270</v>
      </c>
      <c r="B69" s="313">
        <v>50</v>
      </c>
      <c r="C69" s="313">
        <v>19</v>
      </c>
      <c r="D69">
        <f t="shared" si="0"/>
        <v>48</v>
      </c>
    </row>
    <row r="70" spans="1:4">
      <c r="A70" s="313" t="s">
        <v>271</v>
      </c>
      <c r="B70" s="313">
        <v>37</v>
      </c>
      <c r="C70" s="313">
        <v>29</v>
      </c>
      <c r="D70">
        <f t="shared" si="0"/>
        <v>82</v>
      </c>
    </row>
    <row r="71" spans="1:4">
      <c r="A71" s="313" t="s">
        <v>272</v>
      </c>
      <c r="B71" s="313">
        <v>27</v>
      </c>
      <c r="C71" s="313">
        <v>22</v>
      </c>
      <c r="D71">
        <f t="shared" si="0"/>
        <v>71</v>
      </c>
    </row>
    <row r="72" spans="1:4">
      <c r="A72" s="313" t="s">
        <v>273</v>
      </c>
      <c r="B72" s="313">
        <v>94</v>
      </c>
      <c r="C72" s="313">
        <v>19</v>
      </c>
      <c r="D72">
        <f t="shared" si="0"/>
        <v>48</v>
      </c>
    </row>
    <row r="73" spans="1:4">
      <c r="A73" s="313" t="s">
        <v>274</v>
      </c>
      <c r="B73" s="313">
        <v>26</v>
      </c>
      <c r="C73" s="313">
        <v>18</v>
      </c>
      <c r="D73">
        <f t="shared" si="0"/>
        <v>44</v>
      </c>
    </row>
    <row r="74" spans="1:4">
      <c r="A74" s="313" t="s">
        <v>275</v>
      </c>
      <c r="B74" s="313">
        <v>25</v>
      </c>
      <c r="C74" s="313">
        <v>15</v>
      </c>
      <c r="D74">
        <f t="shared" si="0"/>
        <v>11</v>
      </c>
    </row>
    <row r="75" spans="1:4">
      <c r="A75" s="313" t="s">
        <v>276</v>
      </c>
      <c r="B75" s="313">
        <v>71</v>
      </c>
      <c r="C75" s="313">
        <v>15</v>
      </c>
      <c r="D75">
        <f t="shared" si="0"/>
        <v>11</v>
      </c>
    </row>
    <row r="76" spans="1:4">
      <c r="A76" s="313" t="s">
        <v>277</v>
      </c>
      <c r="B76" s="313">
        <v>10</v>
      </c>
      <c r="C76" s="313">
        <v>16</v>
      </c>
      <c r="D76">
        <f t="shared" si="0"/>
        <v>22</v>
      </c>
    </row>
    <row r="77" spans="1:4">
      <c r="A77" s="313" t="s">
        <v>278</v>
      </c>
      <c r="B77" s="313">
        <v>35</v>
      </c>
      <c r="C77" s="313">
        <v>15</v>
      </c>
      <c r="D77">
        <f t="shared" si="0"/>
        <v>11</v>
      </c>
    </row>
    <row r="78" spans="1:4">
      <c r="A78" s="313" t="s">
        <v>279</v>
      </c>
      <c r="B78" s="313">
        <v>219</v>
      </c>
      <c r="C78" s="313">
        <v>21</v>
      </c>
      <c r="D78">
        <f t="shared" si="0"/>
        <v>62</v>
      </c>
    </row>
    <row r="79" spans="1:4">
      <c r="A79" s="313" t="s">
        <v>280</v>
      </c>
      <c r="B79" s="313"/>
      <c r="C79" s="313"/>
      <c r="D79" s="44" t="s">
        <v>480</v>
      </c>
    </row>
    <row r="80" spans="1:4">
      <c r="A80" s="313" t="s">
        <v>281</v>
      </c>
      <c r="B80" s="313">
        <v>17</v>
      </c>
      <c r="C80" s="313">
        <v>16</v>
      </c>
      <c r="D80">
        <f t="shared" si="0"/>
        <v>22</v>
      </c>
    </row>
    <row r="81" spans="1:4">
      <c r="A81" s="313" t="s">
        <v>282</v>
      </c>
      <c r="B81" s="313">
        <v>26</v>
      </c>
      <c r="C81" s="313">
        <v>17</v>
      </c>
      <c r="D81">
        <f t="shared" ref="D81:D110" si="1">RANK(C81,$C$16:$C$110,1)</f>
        <v>32</v>
      </c>
    </row>
    <row r="82" spans="1:4">
      <c r="A82" s="313" t="s">
        <v>283</v>
      </c>
      <c r="B82" s="313">
        <v>19</v>
      </c>
      <c r="C82" s="313">
        <v>17</v>
      </c>
      <c r="D82">
        <f t="shared" si="1"/>
        <v>32</v>
      </c>
    </row>
    <row r="83" spans="1:4">
      <c r="A83" s="313" t="s">
        <v>284</v>
      </c>
      <c r="B83" s="313"/>
      <c r="C83" s="313"/>
      <c r="D83" s="44" t="s">
        <v>480</v>
      </c>
    </row>
    <row r="84" spans="1:4">
      <c r="A84" s="313" t="s">
        <v>285</v>
      </c>
      <c r="B84" s="313"/>
      <c r="C84" s="313"/>
      <c r="D84" s="44" t="s">
        <v>480</v>
      </c>
    </row>
    <row r="85" spans="1:4">
      <c r="A85" s="313" t="s">
        <v>286</v>
      </c>
      <c r="B85" s="313">
        <v>20</v>
      </c>
      <c r="C85" s="313">
        <v>24</v>
      </c>
      <c r="D85">
        <f t="shared" si="1"/>
        <v>77</v>
      </c>
    </row>
    <row r="86" spans="1:4">
      <c r="A86" s="313" t="s">
        <v>287</v>
      </c>
      <c r="B86" s="313">
        <v>61</v>
      </c>
      <c r="C86" s="313">
        <v>15</v>
      </c>
      <c r="D86">
        <f t="shared" si="1"/>
        <v>11</v>
      </c>
    </row>
    <row r="87" spans="1:4">
      <c r="A87" s="313" t="s">
        <v>288</v>
      </c>
      <c r="B87" s="313">
        <v>29</v>
      </c>
      <c r="C87" s="313">
        <v>18</v>
      </c>
      <c r="D87">
        <f t="shared" si="1"/>
        <v>44</v>
      </c>
    </row>
    <row r="88" spans="1:4">
      <c r="A88" s="313" t="s">
        <v>289</v>
      </c>
      <c r="B88" s="313">
        <v>51</v>
      </c>
      <c r="C88" s="313">
        <v>19</v>
      </c>
      <c r="D88">
        <f t="shared" si="1"/>
        <v>48</v>
      </c>
    </row>
    <row r="89" spans="1:4">
      <c r="A89" s="313" t="s">
        <v>290</v>
      </c>
      <c r="B89" s="313">
        <v>60</v>
      </c>
      <c r="C89" s="313">
        <v>17</v>
      </c>
      <c r="D89">
        <f t="shared" si="1"/>
        <v>32</v>
      </c>
    </row>
    <row r="90" spans="1:4">
      <c r="A90" s="313" t="s">
        <v>291</v>
      </c>
      <c r="B90" s="313">
        <v>217</v>
      </c>
      <c r="C90" s="313">
        <v>13</v>
      </c>
      <c r="D90">
        <f t="shared" si="1"/>
        <v>3</v>
      </c>
    </row>
    <row r="91" spans="1:4">
      <c r="A91" s="313" t="s">
        <v>292</v>
      </c>
      <c r="B91" s="313">
        <v>24</v>
      </c>
      <c r="C91" s="313">
        <v>22</v>
      </c>
      <c r="D91">
        <f t="shared" si="1"/>
        <v>71</v>
      </c>
    </row>
    <row r="92" spans="1:4">
      <c r="A92" s="313" t="s">
        <v>293</v>
      </c>
      <c r="B92" s="313">
        <v>10</v>
      </c>
      <c r="C92" s="313">
        <v>13</v>
      </c>
      <c r="D92">
        <f t="shared" si="1"/>
        <v>3</v>
      </c>
    </row>
    <row r="93" spans="1:4">
      <c r="A93" s="313" t="s">
        <v>294</v>
      </c>
      <c r="B93" s="313">
        <v>84</v>
      </c>
      <c r="C93" s="313">
        <v>17</v>
      </c>
      <c r="D93">
        <f t="shared" si="1"/>
        <v>32</v>
      </c>
    </row>
    <row r="94" spans="1:4">
      <c r="A94" s="313" t="s">
        <v>295</v>
      </c>
      <c r="B94" s="313">
        <v>1432</v>
      </c>
      <c r="C94" s="313">
        <v>31</v>
      </c>
      <c r="D94">
        <f t="shared" si="1"/>
        <v>84</v>
      </c>
    </row>
    <row r="95" spans="1:4">
      <c r="A95" s="313" t="s">
        <v>296</v>
      </c>
      <c r="B95" s="313">
        <v>21</v>
      </c>
      <c r="C95" s="313">
        <v>21</v>
      </c>
      <c r="D95">
        <f t="shared" si="1"/>
        <v>62</v>
      </c>
    </row>
    <row r="96" spans="1:4">
      <c r="A96" s="313" t="s">
        <v>297</v>
      </c>
      <c r="B96" s="313">
        <v>11</v>
      </c>
      <c r="C96" s="313">
        <v>16</v>
      </c>
      <c r="D96">
        <f t="shared" si="1"/>
        <v>22</v>
      </c>
    </row>
    <row r="97" spans="1:4">
      <c r="A97" s="313" t="s">
        <v>298</v>
      </c>
      <c r="B97" s="313">
        <v>128</v>
      </c>
      <c r="C97" s="313">
        <v>16</v>
      </c>
      <c r="D97">
        <f t="shared" si="1"/>
        <v>22</v>
      </c>
    </row>
    <row r="98" spans="1:4">
      <c r="A98" s="313" t="s">
        <v>299</v>
      </c>
      <c r="B98" s="313">
        <v>149</v>
      </c>
      <c r="C98" s="313">
        <v>16</v>
      </c>
      <c r="D98">
        <f t="shared" si="1"/>
        <v>22</v>
      </c>
    </row>
    <row r="99" spans="1:4">
      <c r="A99" s="313" t="s">
        <v>300</v>
      </c>
      <c r="B99" s="313">
        <v>53</v>
      </c>
      <c r="C99" s="313">
        <v>17</v>
      </c>
      <c r="D99">
        <f t="shared" si="1"/>
        <v>32</v>
      </c>
    </row>
    <row r="100" spans="1:4">
      <c r="A100" s="313" t="s">
        <v>301</v>
      </c>
      <c r="B100" s="313"/>
      <c r="C100" s="313"/>
      <c r="D100" s="44" t="s">
        <v>480</v>
      </c>
    </row>
    <row r="101" spans="1:4">
      <c r="A101" s="313" t="s">
        <v>302</v>
      </c>
      <c r="B101" s="313">
        <v>14</v>
      </c>
      <c r="C101" s="313">
        <v>16</v>
      </c>
      <c r="D101">
        <f t="shared" si="1"/>
        <v>22</v>
      </c>
    </row>
    <row r="102" spans="1:4">
      <c r="A102" s="313" t="s">
        <v>303</v>
      </c>
      <c r="B102" s="313">
        <v>20</v>
      </c>
      <c r="C102" s="313">
        <v>20</v>
      </c>
      <c r="D102">
        <f t="shared" si="1"/>
        <v>58</v>
      </c>
    </row>
    <row r="103" spans="1:4">
      <c r="A103" s="313" t="s">
        <v>304</v>
      </c>
      <c r="B103" s="313"/>
      <c r="C103" s="313"/>
      <c r="D103" s="44" t="s">
        <v>480</v>
      </c>
    </row>
    <row r="104" spans="1:4">
      <c r="A104" s="313" t="s">
        <v>305</v>
      </c>
      <c r="B104" s="313">
        <v>38</v>
      </c>
      <c r="C104" s="313">
        <v>19</v>
      </c>
      <c r="D104">
        <f t="shared" si="1"/>
        <v>48</v>
      </c>
    </row>
    <row r="105" spans="1:4">
      <c r="A105" s="313" t="s">
        <v>306</v>
      </c>
      <c r="B105" s="313">
        <v>96</v>
      </c>
      <c r="C105" s="313">
        <v>15</v>
      </c>
      <c r="D105">
        <f t="shared" si="1"/>
        <v>11</v>
      </c>
    </row>
    <row r="106" spans="1:4">
      <c r="A106" s="313" t="s">
        <v>307</v>
      </c>
      <c r="B106" s="313">
        <v>13</v>
      </c>
      <c r="C106" s="313">
        <v>16</v>
      </c>
      <c r="D106">
        <f t="shared" si="1"/>
        <v>22</v>
      </c>
    </row>
    <row r="107" spans="1:4">
      <c r="A107" s="313" t="s">
        <v>308</v>
      </c>
      <c r="B107" s="313">
        <v>31</v>
      </c>
      <c r="C107" s="313">
        <v>19</v>
      </c>
      <c r="D107">
        <f t="shared" si="1"/>
        <v>48</v>
      </c>
    </row>
    <row r="108" spans="1:4">
      <c r="A108" s="313" t="s">
        <v>309</v>
      </c>
      <c r="B108" s="313">
        <v>28</v>
      </c>
      <c r="C108" s="313">
        <v>21</v>
      </c>
      <c r="D108">
        <f t="shared" si="1"/>
        <v>62</v>
      </c>
    </row>
    <row r="109" spans="1:4">
      <c r="A109" s="313" t="s">
        <v>310</v>
      </c>
      <c r="B109" s="313">
        <v>108</v>
      </c>
      <c r="C109" s="313">
        <v>9</v>
      </c>
      <c r="D109">
        <f t="shared" si="1"/>
        <v>1</v>
      </c>
    </row>
    <row r="110" spans="1:4">
      <c r="A110" s="313" t="s">
        <v>311</v>
      </c>
      <c r="B110" s="313">
        <v>95</v>
      </c>
      <c r="C110" s="313">
        <v>14</v>
      </c>
      <c r="D110">
        <f t="shared" si="1"/>
        <v>8</v>
      </c>
    </row>
    <row r="112" spans="1:4" ht="14.25">
      <c r="A112" s="313" t="s">
        <v>3</v>
      </c>
      <c r="B112" s="99">
        <f>AVERAGE(B16:B110)</f>
        <v>73.441860465116278</v>
      </c>
      <c r="C112" s="439">
        <f>AVERAGE(C16:C110)</f>
        <v>18.604651162790699</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ED861B0A-4EEB-4E77-8F47-131A848CC0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4BB9-770E-475F-827F-256CA8C45AC7}">
  <sheetPr>
    <tabColor theme="6" tint="-0.499984740745262"/>
  </sheetPr>
  <dimension ref="A1:F112"/>
  <sheetViews>
    <sheetView workbookViewId="0">
      <selection activeCell="C15" sqref="C15"/>
    </sheetView>
  </sheetViews>
  <sheetFormatPr defaultRowHeight="12.75"/>
  <cols>
    <col min="1" max="1" width="20.85546875" customWidth="1"/>
  </cols>
  <sheetData>
    <row r="1" spans="1:6">
      <c r="A1" s="168" t="s">
        <v>189</v>
      </c>
      <c r="B1" s="568" t="s">
        <v>1518</v>
      </c>
      <c r="C1" s="569"/>
      <c r="D1" s="570"/>
    </row>
    <row r="2" spans="1:6">
      <c r="A2" s="168" t="s">
        <v>194</v>
      </c>
      <c r="B2" s="538" t="s">
        <v>1524</v>
      </c>
      <c r="C2" s="566"/>
      <c r="D2" s="567"/>
    </row>
    <row r="3" spans="1:6">
      <c r="A3" s="579" t="s">
        <v>196</v>
      </c>
      <c r="B3" s="514" t="s">
        <v>1530</v>
      </c>
      <c r="C3" s="515"/>
      <c r="D3" s="516"/>
    </row>
    <row r="4" spans="1:6">
      <c r="A4" s="580"/>
      <c r="B4" s="517"/>
      <c r="C4" s="518"/>
      <c r="D4" s="519"/>
    </row>
    <row r="5" spans="1:6">
      <c r="A5" s="580"/>
      <c r="B5" s="517"/>
      <c r="C5" s="518"/>
      <c r="D5" s="519"/>
    </row>
    <row r="6" spans="1:6">
      <c r="A6" s="580"/>
      <c r="B6" s="517"/>
      <c r="C6" s="518"/>
      <c r="D6" s="519"/>
    </row>
    <row r="7" spans="1:6">
      <c r="A7" s="581"/>
      <c r="B7" s="520"/>
      <c r="C7" s="521"/>
      <c r="D7" s="522"/>
    </row>
    <row r="8" spans="1:6" ht="25.5">
      <c r="A8" s="169" t="s">
        <v>198</v>
      </c>
      <c r="B8" s="535" t="s">
        <v>199</v>
      </c>
      <c r="C8" s="590"/>
      <c r="D8" s="591"/>
    </row>
    <row r="9" spans="1:6">
      <c r="A9" s="323" t="s">
        <v>200</v>
      </c>
      <c r="B9" s="583" t="s">
        <v>1523</v>
      </c>
      <c r="C9" s="584"/>
      <c r="D9" s="585"/>
    </row>
    <row r="10" spans="1:6">
      <c r="A10" s="338" t="s">
        <v>314</v>
      </c>
      <c r="B10" s="582">
        <v>2022</v>
      </c>
      <c r="C10" s="536"/>
      <c r="D10" s="537"/>
    </row>
    <row r="11" spans="1:6">
      <c r="A11" s="511" t="s">
        <v>202</v>
      </c>
      <c r="B11" s="514" t="s">
        <v>1525</v>
      </c>
      <c r="C11" s="515"/>
      <c r="D11" s="516"/>
    </row>
    <row r="12" spans="1:6">
      <c r="A12" s="578"/>
      <c r="B12" s="517"/>
      <c r="C12" s="518"/>
      <c r="D12" s="519"/>
    </row>
    <row r="13" spans="1:6">
      <c r="A13" s="513"/>
      <c r="B13" s="520"/>
      <c r="C13" s="521"/>
      <c r="D13" s="522"/>
    </row>
    <row r="15" spans="1:6" ht="28.5">
      <c r="B15" s="161" t="s">
        <v>1526</v>
      </c>
      <c r="C15" s="161" t="s">
        <v>1527</v>
      </c>
      <c r="D15" s="161" t="s">
        <v>1528</v>
      </c>
      <c r="E15" s="432" t="s">
        <v>1529</v>
      </c>
      <c r="F15" s="432" t="s">
        <v>927</v>
      </c>
    </row>
    <row r="16" spans="1:6">
      <c r="A16" t="s">
        <v>216</v>
      </c>
      <c r="B16">
        <v>361</v>
      </c>
      <c r="C16">
        <v>499</v>
      </c>
      <c r="D16">
        <f t="shared" ref="D16:D79" si="0">C16-B16</f>
        <v>138</v>
      </c>
      <c r="E16" s="59">
        <f>B16/C16</f>
        <v>0.7234468937875751</v>
      </c>
      <c r="F16">
        <f>RANK(E16,$E$16:$E$110,1)</f>
        <v>28</v>
      </c>
    </row>
    <row r="17" spans="1:6">
      <c r="A17" t="s">
        <v>217</v>
      </c>
      <c r="B17">
        <v>222</v>
      </c>
      <c r="C17">
        <v>399</v>
      </c>
      <c r="D17">
        <f t="shared" si="0"/>
        <v>177</v>
      </c>
      <c r="E17" s="59">
        <f t="shared" ref="E17:E80" si="1">B17/C17</f>
        <v>0.55639097744360899</v>
      </c>
      <c r="F17">
        <f t="shared" ref="F17:F80" si="2">RANK(E17,$E$16:$E$110,1)</f>
        <v>14</v>
      </c>
    </row>
    <row r="18" spans="1:6">
      <c r="A18" t="s">
        <v>218</v>
      </c>
      <c r="B18">
        <v>72</v>
      </c>
      <c r="C18">
        <v>140</v>
      </c>
      <c r="D18">
        <f t="shared" si="0"/>
        <v>68</v>
      </c>
      <c r="E18" s="59">
        <f t="shared" si="1"/>
        <v>0.51428571428571423</v>
      </c>
      <c r="F18">
        <f t="shared" si="2"/>
        <v>10</v>
      </c>
    </row>
    <row r="19" spans="1:6">
      <c r="A19" t="s">
        <v>219</v>
      </c>
      <c r="B19">
        <v>93</v>
      </c>
      <c r="C19">
        <v>152</v>
      </c>
      <c r="D19">
        <f t="shared" si="0"/>
        <v>59</v>
      </c>
      <c r="E19" s="59">
        <f t="shared" si="1"/>
        <v>0.61184210526315785</v>
      </c>
      <c r="F19">
        <f t="shared" si="2"/>
        <v>18</v>
      </c>
    </row>
    <row r="20" spans="1:6">
      <c r="A20" t="s">
        <v>220</v>
      </c>
      <c r="B20">
        <v>458</v>
      </c>
      <c r="C20">
        <v>350</v>
      </c>
      <c r="D20">
        <f t="shared" si="0"/>
        <v>-108</v>
      </c>
      <c r="E20" s="59">
        <f t="shared" si="1"/>
        <v>1.3085714285714285</v>
      </c>
      <c r="F20">
        <f t="shared" si="2"/>
        <v>91</v>
      </c>
    </row>
    <row r="21" spans="1:6">
      <c r="A21" t="s">
        <v>221</v>
      </c>
      <c r="B21">
        <v>457</v>
      </c>
      <c r="C21">
        <v>510</v>
      </c>
      <c r="D21">
        <f t="shared" si="0"/>
        <v>53</v>
      </c>
      <c r="E21" s="59">
        <f t="shared" si="1"/>
        <v>0.89607843137254906</v>
      </c>
      <c r="F21">
        <f t="shared" si="2"/>
        <v>56</v>
      </c>
    </row>
    <row r="22" spans="1:6">
      <c r="A22" t="s">
        <v>223</v>
      </c>
      <c r="B22">
        <v>291</v>
      </c>
      <c r="C22">
        <v>322</v>
      </c>
      <c r="D22">
        <f t="shared" si="0"/>
        <v>31</v>
      </c>
      <c r="E22" s="59">
        <f t="shared" si="1"/>
        <v>0.90372670807453415</v>
      </c>
      <c r="F22">
        <f t="shared" si="2"/>
        <v>58</v>
      </c>
    </row>
    <row r="23" spans="1:6">
      <c r="A23" t="s">
        <v>224</v>
      </c>
      <c r="B23">
        <v>51</v>
      </c>
      <c r="C23">
        <v>46</v>
      </c>
      <c r="D23">
        <f t="shared" si="0"/>
        <v>-5</v>
      </c>
      <c r="E23" s="59">
        <f t="shared" si="1"/>
        <v>1.1086956521739131</v>
      </c>
      <c r="F23">
        <f t="shared" si="2"/>
        <v>82</v>
      </c>
    </row>
    <row r="24" spans="1:6">
      <c r="A24" t="s">
        <v>225</v>
      </c>
      <c r="B24">
        <v>154</v>
      </c>
      <c r="C24">
        <v>170</v>
      </c>
      <c r="D24">
        <f t="shared" si="0"/>
        <v>16</v>
      </c>
      <c r="E24" s="59">
        <f t="shared" si="1"/>
        <v>0.90588235294117647</v>
      </c>
      <c r="F24">
        <f t="shared" si="2"/>
        <v>60</v>
      </c>
    </row>
    <row r="25" spans="1:6">
      <c r="A25" t="s">
        <v>226</v>
      </c>
      <c r="B25">
        <v>227</v>
      </c>
      <c r="C25">
        <v>296</v>
      </c>
      <c r="D25">
        <f t="shared" si="0"/>
        <v>69</v>
      </c>
      <c r="E25" s="59">
        <f t="shared" si="1"/>
        <v>0.76689189189189189</v>
      </c>
      <c r="F25">
        <f t="shared" si="2"/>
        <v>36</v>
      </c>
    </row>
    <row r="26" spans="1:6">
      <c r="A26" t="s">
        <v>227</v>
      </c>
      <c r="B26">
        <v>101</v>
      </c>
      <c r="C26">
        <v>116</v>
      </c>
      <c r="D26">
        <f t="shared" si="0"/>
        <v>15</v>
      </c>
      <c r="E26" s="59">
        <f t="shared" si="1"/>
        <v>0.87068965517241381</v>
      </c>
      <c r="F26">
        <f t="shared" si="2"/>
        <v>51</v>
      </c>
    </row>
    <row r="27" spans="1:6">
      <c r="A27" t="s">
        <v>228</v>
      </c>
      <c r="B27">
        <v>83</v>
      </c>
      <c r="C27">
        <v>81</v>
      </c>
      <c r="D27">
        <f t="shared" si="0"/>
        <v>-2</v>
      </c>
      <c r="E27" s="59">
        <f t="shared" si="1"/>
        <v>1.0246913580246915</v>
      </c>
      <c r="F27">
        <f t="shared" si="2"/>
        <v>75</v>
      </c>
    </row>
    <row r="28" spans="1:6">
      <c r="A28" t="s">
        <v>229</v>
      </c>
      <c r="B28">
        <v>173</v>
      </c>
      <c r="C28">
        <v>210</v>
      </c>
      <c r="D28">
        <f t="shared" si="0"/>
        <v>37</v>
      </c>
      <c r="E28" s="59">
        <f t="shared" si="1"/>
        <v>0.82380952380952377</v>
      </c>
      <c r="F28">
        <f t="shared" si="2"/>
        <v>44</v>
      </c>
    </row>
    <row r="29" spans="1:6">
      <c r="A29" t="s">
        <v>230</v>
      </c>
      <c r="B29">
        <v>11</v>
      </c>
      <c r="C29">
        <v>14</v>
      </c>
      <c r="D29">
        <f t="shared" si="0"/>
        <v>3</v>
      </c>
      <c r="E29" s="59">
        <f t="shared" si="1"/>
        <v>0.7857142857142857</v>
      </c>
      <c r="F29">
        <f t="shared" si="2"/>
        <v>39</v>
      </c>
    </row>
    <row r="30" spans="1:6">
      <c r="A30" s="44" t="s">
        <v>231</v>
      </c>
      <c r="B30">
        <v>125</v>
      </c>
      <c r="C30">
        <v>120</v>
      </c>
      <c r="D30">
        <f t="shared" si="0"/>
        <v>-5</v>
      </c>
      <c r="E30" s="59">
        <f>B30/C30</f>
        <v>1.0416666666666667</v>
      </c>
      <c r="F30">
        <f t="shared" si="2"/>
        <v>78</v>
      </c>
    </row>
    <row r="31" spans="1:6">
      <c r="A31" t="s">
        <v>232</v>
      </c>
      <c r="B31">
        <v>357</v>
      </c>
      <c r="C31">
        <v>400</v>
      </c>
      <c r="D31">
        <f t="shared" si="0"/>
        <v>43</v>
      </c>
      <c r="E31" s="59">
        <f t="shared" si="1"/>
        <v>0.89249999999999996</v>
      </c>
      <c r="F31">
        <f t="shared" si="2"/>
        <v>55</v>
      </c>
    </row>
    <row r="32" spans="1:6">
      <c r="A32" t="s">
        <v>233</v>
      </c>
      <c r="B32">
        <v>37</v>
      </c>
      <c r="C32">
        <v>64</v>
      </c>
      <c r="D32">
        <f t="shared" si="0"/>
        <v>27</v>
      </c>
      <c r="E32" s="59">
        <f t="shared" si="1"/>
        <v>0.578125</v>
      </c>
      <c r="F32">
        <f t="shared" si="2"/>
        <v>15</v>
      </c>
    </row>
    <row r="33" spans="1:6">
      <c r="A33" t="s">
        <v>234</v>
      </c>
      <c r="B33">
        <v>197</v>
      </c>
      <c r="C33">
        <v>212</v>
      </c>
      <c r="D33">
        <f t="shared" si="0"/>
        <v>15</v>
      </c>
      <c r="E33" s="59">
        <f t="shared" si="1"/>
        <v>0.92924528301886788</v>
      </c>
      <c r="F33">
        <f t="shared" si="2"/>
        <v>64</v>
      </c>
    </row>
    <row r="34" spans="1:6">
      <c r="A34" s="44" t="s">
        <v>235</v>
      </c>
      <c r="B34">
        <v>1683</v>
      </c>
      <c r="C34">
        <v>3406</v>
      </c>
      <c r="D34">
        <f t="shared" si="0"/>
        <v>1723</v>
      </c>
      <c r="E34" s="59">
        <f t="shared" si="1"/>
        <v>0.49412800939518498</v>
      </c>
      <c r="F34">
        <f t="shared" si="2"/>
        <v>9</v>
      </c>
    </row>
    <row r="35" spans="1:6">
      <c r="A35" t="s">
        <v>236</v>
      </c>
      <c r="B35">
        <v>52</v>
      </c>
      <c r="C35">
        <v>59</v>
      </c>
      <c r="D35">
        <f t="shared" si="0"/>
        <v>7</v>
      </c>
      <c r="E35" s="59">
        <f t="shared" si="1"/>
        <v>0.88135593220338981</v>
      </c>
      <c r="F35">
        <f t="shared" si="2"/>
        <v>53</v>
      </c>
    </row>
    <row r="36" spans="1:6">
      <c r="A36" t="s">
        <v>237</v>
      </c>
      <c r="B36">
        <v>87</v>
      </c>
      <c r="C36">
        <v>102</v>
      </c>
      <c r="D36">
        <f t="shared" si="0"/>
        <v>15</v>
      </c>
      <c r="E36" s="59">
        <f t="shared" si="1"/>
        <v>0.8529411764705882</v>
      </c>
      <c r="F36">
        <f t="shared" si="2"/>
        <v>48</v>
      </c>
    </row>
    <row r="37" spans="1:6">
      <c r="A37" t="s">
        <v>238</v>
      </c>
      <c r="B37">
        <v>334</v>
      </c>
      <c r="C37">
        <v>399</v>
      </c>
      <c r="D37">
        <f t="shared" si="0"/>
        <v>65</v>
      </c>
      <c r="E37" s="59">
        <f t="shared" si="1"/>
        <v>0.83709273182957389</v>
      </c>
      <c r="F37">
        <f t="shared" si="2"/>
        <v>45</v>
      </c>
    </row>
    <row r="38" spans="1:6">
      <c r="A38" s="44" t="s">
        <v>239</v>
      </c>
      <c r="B38">
        <v>232</v>
      </c>
      <c r="C38">
        <v>236</v>
      </c>
      <c r="D38">
        <f t="shared" si="0"/>
        <v>4</v>
      </c>
      <c r="E38" s="59">
        <f t="shared" si="1"/>
        <v>0.98305084745762716</v>
      </c>
      <c r="F38">
        <f t="shared" si="2"/>
        <v>71</v>
      </c>
    </row>
    <row r="39" spans="1:6">
      <c r="A39" t="s">
        <v>240</v>
      </c>
      <c r="B39">
        <v>79</v>
      </c>
      <c r="C39">
        <v>189</v>
      </c>
      <c r="D39">
        <f t="shared" si="0"/>
        <v>110</v>
      </c>
      <c r="E39" s="59">
        <f t="shared" si="1"/>
        <v>0.41798941798941797</v>
      </c>
      <c r="F39">
        <f t="shared" si="2"/>
        <v>4</v>
      </c>
    </row>
    <row r="40" spans="1:6">
      <c r="A40" t="s">
        <v>241</v>
      </c>
      <c r="B40">
        <v>126</v>
      </c>
      <c r="C40">
        <v>166</v>
      </c>
      <c r="D40">
        <f t="shared" si="0"/>
        <v>40</v>
      </c>
      <c r="E40" s="59">
        <f t="shared" si="1"/>
        <v>0.75903614457831325</v>
      </c>
      <c r="F40">
        <f t="shared" si="2"/>
        <v>34</v>
      </c>
    </row>
    <row r="41" spans="1:6">
      <c r="A41" t="s">
        <v>242</v>
      </c>
      <c r="B41">
        <v>190</v>
      </c>
      <c r="C41">
        <v>262</v>
      </c>
      <c r="D41">
        <f t="shared" si="0"/>
        <v>72</v>
      </c>
      <c r="E41" s="59">
        <f t="shared" si="1"/>
        <v>0.72519083969465647</v>
      </c>
      <c r="F41">
        <f t="shared" si="2"/>
        <v>29</v>
      </c>
    </row>
    <row r="42" spans="1:6">
      <c r="A42" t="s">
        <v>243</v>
      </c>
      <c r="B42">
        <v>255</v>
      </c>
      <c r="C42">
        <v>332</v>
      </c>
      <c r="D42">
        <f t="shared" si="0"/>
        <v>77</v>
      </c>
      <c r="E42" s="59">
        <f t="shared" si="1"/>
        <v>0.76807228915662651</v>
      </c>
      <c r="F42">
        <f t="shared" si="2"/>
        <v>37</v>
      </c>
    </row>
    <row r="43" spans="1:6">
      <c r="A43" t="s">
        <v>244</v>
      </c>
      <c r="B43">
        <v>93</v>
      </c>
      <c r="C43">
        <v>126</v>
      </c>
      <c r="D43">
        <f t="shared" si="0"/>
        <v>33</v>
      </c>
      <c r="E43" s="59">
        <f t="shared" si="1"/>
        <v>0.73809523809523814</v>
      </c>
      <c r="F43">
        <f t="shared" si="2"/>
        <v>32</v>
      </c>
    </row>
    <row r="44" spans="1:6">
      <c r="A44" s="44" t="s">
        <v>245</v>
      </c>
      <c r="B44">
        <v>91</v>
      </c>
      <c r="C44">
        <v>100</v>
      </c>
      <c r="D44">
        <f t="shared" si="0"/>
        <v>9</v>
      </c>
      <c r="E44" s="59">
        <f t="shared" si="1"/>
        <v>0.91</v>
      </c>
      <c r="F44">
        <f t="shared" si="2"/>
        <v>61</v>
      </c>
    </row>
    <row r="45" spans="1:6">
      <c r="A45" s="44" t="s">
        <v>246</v>
      </c>
      <c r="B45">
        <v>320</v>
      </c>
      <c r="C45">
        <v>439</v>
      </c>
      <c r="D45">
        <f t="shared" si="0"/>
        <v>119</v>
      </c>
      <c r="E45" s="59">
        <f t="shared" si="1"/>
        <v>0.72892938496583148</v>
      </c>
      <c r="F45">
        <f t="shared" si="2"/>
        <v>31</v>
      </c>
    </row>
    <row r="46" spans="1:6">
      <c r="A46" t="s">
        <v>247</v>
      </c>
      <c r="B46">
        <v>82</v>
      </c>
      <c r="C46">
        <v>114</v>
      </c>
      <c r="D46">
        <f t="shared" si="0"/>
        <v>32</v>
      </c>
      <c r="E46" s="59">
        <f t="shared" si="1"/>
        <v>0.7192982456140351</v>
      </c>
      <c r="F46">
        <f t="shared" si="2"/>
        <v>27</v>
      </c>
    </row>
    <row r="47" spans="1:6">
      <c r="A47" t="s">
        <v>248</v>
      </c>
      <c r="B47">
        <v>281</v>
      </c>
      <c r="C47">
        <v>255</v>
      </c>
      <c r="D47">
        <f t="shared" si="0"/>
        <v>-26</v>
      </c>
      <c r="E47" s="59">
        <f t="shared" si="1"/>
        <v>1.1019607843137256</v>
      </c>
      <c r="F47">
        <f t="shared" si="2"/>
        <v>80</v>
      </c>
    </row>
    <row r="48" spans="1:6">
      <c r="A48" s="44" t="s">
        <v>249</v>
      </c>
      <c r="B48">
        <v>1214</v>
      </c>
      <c r="C48">
        <v>1084</v>
      </c>
      <c r="D48">
        <f t="shared" si="0"/>
        <v>-130</v>
      </c>
      <c r="E48" s="59">
        <f t="shared" si="1"/>
        <v>1.1199261992619927</v>
      </c>
      <c r="F48">
        <f t="shared" si="2"/>
        <v>83</v>
      </c>
    </row>
    <row r="49" spans="1:6">
      <c r="A49" t="s">
        <v>250</v>
      </c>
      <c r="B49">
        <v>155</v>
      </c>
      <c r="C49">
        <v>90</v>
      </c>
      <c r="D49">
        <f t="shared" si="0"/>
        <v>-65</v>
      </c>
      <c r="E49" s="59">
        <f t="shared" si="1"/>
        <v>1.7222222222222223</v>
      </c>
      <c r="F49">
        <f t="shared" si="2"/>
        <v>95</v>
      </c>
    </row>
    <row r="50" spans="1:6">
      <c r="A50" t="s">
        <v>251</v>
      </c>
      <c r="B50">
        <v>78</v>
      </c>
      <c r="C50">
        <v>179</v>
      </c>
      <c r="D50">
        <f t="shared" si="0"/>
        <v>101</v>
      </c>
      <c r="E50" s="59">
        <f t="shared" si="1"/>
        <v>0.43575418994413406</v>
      </c>
      <c r="F50">
        <f t="shared" si="2"/>
        <v>5</v>
      </c>
    </row>
    <row r="51" spans="1:6">
      <c r="A51" t="s">
        <v>252</v>
      </c>
      <c r="B51">
        <v>140</v>
      </c>
      <c r="C51">
        <v>156</v>
      </c>
      <c r="D51">
        <f t="shared" si="0"/>
        <v>16</v>
      </c>
      <c r="E51" s="59">
        <f t="shared" si="1"/>
        <v>0.89743589743589747</v>
      </c>
      <c r="F51">
        <f t="shared" si="2"/>
        <v>57</v>
      </c>
    </row>
    <row r="52" spans="1:6">
      <c r="A52" t="s">
        <v>253</v>
      </c>
      <c r="B52">
        <v>224</v>
      </c>
      <c r="C52">
        <v>266</v>
      </c>
      <c r="D52">
        <f t="shared" si="0"/>
        <v>42</v>
      </c>
      <c r="E52" s="59">
        <f t="shared" si="1"/>
        <v>0.84210526315789469</v>
      </c>
      <c r="F52">
        <f t="shared" si="2"/>
        <v>47</v>
      </c>
    </row>
    <row r="53" spans="1:6">
      <c r="A53" t="s">
        <v>254</v>
      </c>
      <c r="B53">
        <v>58</v>
      </c>
      <c r="C53">
        <v>194</v>
      </c>
      <c r="D53">
        <f t="shared" si="0"/>
        <v>136</v>
      </c>
      <c r="E53" s="59">
        <f t="shared" si="1"/>
        <v>0.29896907216494845</v>
      </c>
      <c r="F53">
        <f t="shared" si="2"/>
        <v>2</v>
      </c>
    </row>
    <row r="54" spans="1:6">
      <c r="A54" t="s">
        <v>255</v>
      </c>
      <c r="B54">
        <v>207</v>
      </c>
      <c r="C54">
        <v>216</v>
      </c>
      <c r="D54">
        <f t="shared" si="0"/>
        <v>9</v>
      </c>
      <c r="E54" s="59">
        <f t="shared" si="1"/>
        <v>0.95833333333333337</v>
      </c>
      <c r="F54">
        <f t="shared" si="2"/>
        <v>67</v>
      </c>
    </row>
    <row r="55" spans="1:6">
      <c r="A55" t="s">
        <v>256</v>
      </c>
      <c r="B55">
        <v>155</v>
      </c>
      <c r="C55">
        <v>204</v>
      </c>
      <c r="D55">
        <f t="shared" si="0"/>
        <v>49</v>
      </c>
      <c r="E55" s="59">
        <f t="shared" si="1"/>
        <v>0.75980392156862742</v>
      </c>
      <c r="F55">
        <f t="shared" si="2"/>
        <v>35</v>
      </c>
    </row>
    <row r="56" spans="1:6">
      <c r="A56" t="s">
        <v>257</v>
      </c>
      <c r="B56">
        <v>87</v>
      </c>
      <c r="C56">
        <v>110</v>
      </c>
      <c r="D56">
        <f t="shared" si="0"/>
        <v>23</v>
      </c>
      <c r="E56" s="59">
        <f t="shared" si="1"/>
        <v>0.79090909090909089</v>
      </c>
      <c r="F56">
        <f t="shared" si="2"/>
        <v>40</v>
      </c>
    </row>
    <row r="57" spans="1:6">
      <c r="A57" t="s">
        <v>258</v>
      </c>
      <c r="B57">
        <v>34</v>
      </c>
      <c r="C57">
        <v>35</v>
      </c>
      <c r="D57">
        <f t="shared" si="0"/>
        <v>1</v>
      </c>
      <c r="E57" s="59">
        <f t="shared" si="1"/>
        <v>0.97142857142857142</v>
      </c>
      <c r="F57">
        <f t="shared" si="2"/>
        <v>69</v>
      </c>
    </row>
    <row r="58" spans="1:6">
      <c r="A58" t="s">
        <v>259</v>
      </c>
      <c r="B58">
        <v>103</v>
      </c>
      <c r="C58">
        <v>68</v>
      </c>
      <c r="D58">
        <f t="shared" si="0"/>
        <v>-35</v>
      </c>
      <c r="E58" s="59">
        <f t="shared" si="1"/>
        <v>1.5147058823529411</v>
      </c>
      <c r="F58">
        <f t="shared" si="2"/>
        <v>94</v>
      </c>
    </row>
    <row r="59" spans="1:6">
      <c r="A59" t="s">
        <v>260</v>
      </c>
      <c r="B59">
        <v>112</v>
      </c>
      <c r="C59">
        <v>112</v>
      </c>
      <c r="D59">
        <f t="shared" si="0"/>
        <v>0</v>
      </c>
      <c r="E59" s="59">
        <f t="shared" si="1"/>
        <v>1</v>
      </c>
      <c r="F59">
        <f t="shared" si="2"/>
        <v>73</v>
      </c>
    </row>
    <row r="60" spans="1:6">
      <c r="A60" t="s">
        <v>261</v>
      </c>
      <c r="B60">
        <v>175</v>
      </c>
      <c r="C60">
        <v>188</v>
      </c>
      <c r="D60">
        <f t="shared" si="0"/>
        <v>13</v>
      </c>
      <c r="E60" s="59">
        <f t="shared" si="1"/>
        <v>0.93085106382978722</v>
      </c>
      <c r="F60">
        <f t="shared" si="2"/>
        <v>65</v>
      </c>
    </row>
    <row r="61" spans="1:6">
      <c r="A61" t="s">
        <v>262</v>
      </c>
      <c r="B61">
        <v>79</v>
      </c>
      <c r="C61">
        <v>114</v>
      </c>
      <c r="D61">
        <f t="shared" si="0"/>
        <v>35</v>
      </c>
      <c r="E61" s="59">
        <f t="shared" si="1"/>
        <v>0.69298245614035092</v>
      </c>
      <c r="F61">
        <f t="shared" si="2"/>
        <v>24</v>
      </c>
    </row>
    <row r="62" spans="1:6">
      <c r="A62" s="44" t="s">
        <v>263</v>
      </c>
      <c r="B62">
        <v>1024</v>
      </c>
      <c r="C62">
        <v>1366</v>
      </c>
      <c r="D62">
        <f t="shared" si="0"/>
        <v>342</v>
      </c>
      <c r="E62" s="59">
        <f t="shared" si="1"/>
        <v>0.74963396778916547</v>
      </c>
      <c r="F62">
        <f t="shared" si="2"/>
        <v>33</v>
      </c>
    </row>
    <row r="63" spans="1:6">
      <c r="A63" t="s">
        <v>264</v>
      </c>
      <c r="B63">
        <v>40</v>
      </c>
      <c r="C63">
        <v>40</v>
      </c>
      <c r="D63">
        <f t="shared" si="0"/>
        <v>0</v>
      </c>
      <c r="E63" s="59">
        <f t="shared" si="1"/>
        <v>1</v>
      </c>
      <c r="F63">
        <f t="shared" si="2"/>
        <v>73</v>
      </c>
    </row>
    <row r="64" spans="1:6">
      <c r="A64" t="s">
        <v>265</v>
      </c>
      <c r="B64">
        <v>88</v>
      </c>
      <c r="C64">
        <v>144</v>
      </c>
      <c r="D64">
        <f t="shared" si="0"/>
        <v>56</v>
      </c>
      <c r="E64" s="59">
        <f t="shared" si="1"/>
        <v>0.61111111111111116</v>
      </c>
      <c r="F64">
        <f t="shared" si="2"/>
        <v>17</v>
      </c>
    </row>
    <row r="65" spans="1:6">
      <c r="A65" t="s">
        <v>266</v>
      </c>
      <c r="B65">
        <v>205</v>
      </c>
      <c r="C65">
        <v>261</v>
      </c>
      <c r="D65">
        <f t="shared" si="0"/>
        <v>56</v>
      </c>
      <c r="E65" s="59">
        <f t="shared" si="1"/>
        <v>0.78544061302681989</v>
      </c>
      <c r="F65">
        <f t="shared" si="2"/>
        <v>38</v>
      </c>
    </row>
    <row r="66" spans="1:6">
      <c r="A66" t="s">
        <v>267</v>
      </c>
      <c r="B66">
        <v>44</v>
      </c>
      <c r="C66">
        <v>47</v>
      </c>
      <c r="D66">
        <f t="shared" si="0"/>
        <v>3</v>
      </c>
      <c r="E66" s="59">
        <f t="shared" si="1"/>
        <v>0.93617021276595747</v>
      </c>
      <c r="F66">
        <f t="shared" si="2"/>
        <v>66</v>
      </c>
    </row>
    <row r="67" spans="1:6">
      <c r="A67" t="s">
        <v>268</v>
      </c>
      <c r="B67">
        <v>144</v>
      </c>
      <c r="C67">
        <v>276</v>
      </c>
      <c r="D67">
        <f t="shared" si="0"/>
        <v>132</v>
      </c>
      <c r="E67" s="59">
        <f t="shared" si="1"/>
        <v>0.52173913043478259</v>
      </c>
      <c r="F67">
        <f t="shared" si="2"/>
        <v>11</v>
      </c>
    </row>
    <row r="68" spans="1:6">
      <c r="A68" t="s">
        <v>269</v>
      </c>
      <c r="B68">
        <v>142</v>
      </c>
      <c r="C68">
        <v>271</v>
      </c>
      <c r="D68">
        <f t="shared" si="0"/>
        <v>129</v>
      </c>
      <c r="E68" s="59">
        <f t="shared" si="1"/>
        <v>0.52398523985239853</v>
      </c>
      <c r="F68">
        <f t="shared" si="2"/>
        <v>12</v>
      </c>
    </row>
    <row r="69" spans="1:6">
      <c r="A69" t="s">
        <v>272</v>
      </c>
      <c r="B69">
        <v>166</v>
      </c>
      <c r="C69">
        <v>125</v>
      </c>
      <c r="D69">
        <f t="shared" si="0"/>
        <v>-41</v>
      </c>
      <c r="E69" s="59">
        <f t="shared" si="1"/>
        <v>1.3280000000000001</v>
      </c>
      <c r="F69">
        <f t="shared" si="2"/>
        <v>92</v>
      </c>
    </row>
    <row r="70" spans="1:6">
      <c r="A70" s="44" t="s">
        <v>273</v>
      </c>
      <c r="B70">
        <v>558</v>
      </c>
      <c r="C70">
        <v>454</v>
      </c>
      <c r="D70">
        <f t="shared" si="0"/>
        <v>-104</v>
      </c>
      <c r="E70" s="59">
        <f t="shared" si="1"/>
        <v>1.2290748898678414</v>
      </c>
      <c r="F70">
        <f t="shared" si="2"/>
        <v>89</v>
      </c>
    </row>
    <row r="71" spans="1:6">
      <c r="A71" t="s">
        <v>274</v>
      </c>
      <c r="B71">
        <v>140</v>
      </c>
      <c r="C71">
        <v>118</v>
      </c>
      <c r="D71">
        <f t="shared" si="0"/>
        <v>-22</v>
      </c>
      <c r="E71" s="59">
        <f t="shared" si="1"/>
        <v>1.1864406779661016</v>
      </c>
      <c r="F71">
        <f t="shared" si="2"/>
        <v>86</v>
      </c>
    </row>
    <row r="72" spans="1:6">
      <c r="A72" t="s">
        <v>275</v>
      </c>
      <c r="B72">
        <v>115</v>
      </c>
      <c r="C72">
        <v>283</v>
      </c>
      <c r="D72">
        <f t="shared" si="0"/>
        <v>168</v>
      </c>
      <c r="E72" s="59">
        <f t="shared" si="1"/>
        <v>0.40636042402826855</v>
      </c>
      <c r="F72">
        <f t="shared" si="2"/>
        <v>3</v>
      </c>
    </row>
    <row r="73" spans="1:6">
      <c r="A73" t="s">
        <v>276</v>
      </c>
      <c r="B73">
        <v>297</v>
      </c>
      <c r="C73">
        <v>458</v>
      </c>
      <c r="D73">
        <f t="shared" si="0"/>
        <v>161</v>
      </c>
      <c r="E73" s="59">
        <f t="shared" si="1"/>
        <v>0.64847161572052403</v>
      </c>
      <c r="F73">
        <f t="shared" si="2"/>
        <v>20</v>
      </c>
    </row>
    <row r="74" spans="1:6">
      <c r="A74" t="s">
        <v>270</v>
      </c>
      <c r="B74">
        <v>301</v>
      </c>
      <c r="C74">
        <v>348</v>
      </c>
      <c r="D74">
        <f t="shared" si="0"/>
        <v>47</v>
      </c>
      <c r="E74" s="59">
        <f t="shared" si="1"/>
        <v>0.86494252873563215</v>
      </c>
      <c r="F74">
        <f t="shared" si="2"/>
        <v>50</v>
      </c>
    </row>
    <row r="75" spans="1:6">
      <c r="A75" t="s">
        <v>271</v>
      </c>
      <c r="B75">
        <v>104</v>
      </c>
      <c r="C75">
        <v>94</v>
      </c>
      <c r="D75">
        <f t="shared" si="0"/>
        <v>-10</v>
      </c>
      <c r="E75" s="59">
        <f t="shared" si="1"/>
        <v>1.1063829787234043</v>
      </c>
      <c r="F75">
        <f t="shared" si="2"/>
        <v>81</v>
      </c>
    </row>
    <row r="76" spans="1:6">
      <c r="A76" t="s">
        <v>277</v>
      </c>
      <c r="B76">
        <v>72</v>
      </c>
      <c r="C76">
        <v>56</v>
      </c>
      <c r="D76">
        <f t="shared" si="0"/>
        <v>-16</v>
      </c>
      <c r="E76" s="59">
        <f t="shared" si="1"/>
        <v>1.2857142857142858</v>
      </c>
      <c r="F76">
        <f t="shared" si="2"/>
        <v>90</v>
      </c>
    </row>
    <row r="77" spans="1:6">
      <c r="A77" t="s">
        <v>278</v>
      </c>
      <c r="B77">
        <v>290</v>
      </c>
      <c r="C77">
        <v>366</v>
      </c>
      <c r="D77">
        <f t="shared" si="0"/>
        <v>76</v>
      </c>
      <c r="E77" s="59">
        <f t="shared" si="1"/>
        <v>0.79234972677595628</v>
      </c>
      <c r="F77">
        <f t="shared" si="2"/>
        <v>41</v>
      </c>
    </row>
    <row r="78" spans="1:6">
      <c r="A78" s="44" t="s">
        <v>279</v>
      </c>
      <c r="B78">
        <v>418</v>
      </c>
      <c r="C78">
        <v>880</v>
      </c>
      <c r="D78">
        <f t="shared" si="0"/>
        <v>462</v>
      </c>
      <c r="E78" s="59">
        <f t="shared" si="1"/>
        <v>0.47499999999999998</v>
      </c>
      <c r="F78">
        <f t="shared" si="2"/>
        <v>6</v>
      </c>
    </row>
    <row r="79" spans="1:6">
      <c r="A79" t="s">
        <v>280</v>
      </c>
      <c r="B79">
        <v>23</v>
      </c>
      <c r="C79">
        <v>29</v>
      </c>
      <c r="D79">
        <f t="shared" si="0"/>
        <v>6</v>
      </c>
      <c r="E79" s="59">
        <f t="shared" si="1"/>
        <v>0.7931034482758621</v>
      </c>
      <c r="F79">
        <f t="shared" si="2"/>
        <v>42</v>
      </c>
    </row>
    <row r="80" spans="1:6">
      <c r="A80" t="s">
        <v>281</v>
      </c>
      <c r="B80">
        <v>56</v>
      </c>
      <c r="C80">
        <v>46</v>
      </c>
      <c r="D80">
        <f t="shared" ref="D80:D109" si="3">C80-B80</f>
        <v>-10</v>
      </c>
      <c r="E80" s="59">
        <f t="shared" si="1"/>
        <v>1.2173913043478262</v>
      </c>
      <c r="F80">
        <f t="shared" si="2"/>
        <v>88</v>
      </c>
    </row>
    <row r="81" spans="1:6">
      <c r="A81" t="s">
        <v>282</v>
      </c>
      <c r="B81">
        <v>167</v>
      </c>
      <c r="C81">
        <v>159</v>
      </c>
      <c r="D81">
        <f t="shared" si="3"/>
        <v>-8</v>
      </c>
      <c r="E81" s="59">
        <f t="shared" ref="E81:E110" si="4">B81/C81</f>
        <v>1.050314465408805</v>
      </c>
      <c r="F81">
        <f t="shared" ref="F81:F110" si="5">RANK(E81,$E$16:$E$110,1)</f>
        <v>79</v>
      </c>
    </row>
    <row r="82" spans="1:6">
      <c r="A82" t="s">
        <v>283</v>
      </c>
      <c r="B82">
        <v>148</v>
      </c>
      <c r="C82">
        <v>143</v>
      </c>
      <c r="D82">
        <f t="shared" si="3"/>
        <v>-5</v>
      </c>
      <c r="E82" s="59">
        <f t="shared" si="4"/>
        <v>1.034965034965035</v>
      </c>
      <c r="F82">
        <f t="shared" si="5"/>
        <v>77</v>
      </c>
    </row>
    <row r="83" spans="1:6">
      <c r="A83" t="s">
        <v>284</v>
      </c>
      <c r="B83">
        <v>54</v>
      </c>
      <c r="C83">
        <v>59</v>
      </c>
      <c r="D83">
        <f t="shared" si="3"/>
        <v>5</v>
      </c>
      <c r="E83" s="59">
        <f t="shared" si="4"/>
        <v>0.9152542372881356</v>
      </c>
      <c r="F83">
        <f t="shared" si="5"/>
        <v>62</v>
      </c>
    </row>
    <row r="84" spans="1:6">
      <c r="A84" s="44" t="s">
        <v>285</v>
      </c>
      <c r="B84">
        <v>0</v>
      </c>
      <c r="C84">
        <v>6</v>
      </c>
      <c r="D84">
        <f t="shared" si="3"/>
        <v>6</v>
      </c>
      <c r="E84" s="59">
        <f t="shared" si="4"/>
        <v>0</v>
      </c>
      <c r="F84">
        <f t="shared" si="5"/>
        <v>1</v>
      </c>
    </row>
    <row r="85" spans="1:6">
      <c r="A85" t="s">
        <v>286</v>
      </c>
      <c r="B85">
        <v>146</v>
      </c>
      <c r="C85">
        <v>174</v>
      </c>
      <c r="D85">
        <f t="shared" si="3"/>
        <v>28</v>
      </c>
      <c r="E85" s="59">
        <f t="shared" si="4"/>
        <v>0.83908045977011492</v>
      </c>
      <c r="F85">
        <f t="shared" si="5"/>
        <v>46</v>
      </c>
    </row>
    <row r="86" spans="1:6">
      <c r="A86" t="s">
        <v>287</v>
      </c>
      <c r="B86">
        <v>259</v>
      </c>
      <c r="C86">
        <v>252</v>
      </c>
      <c r="D86">
        <f t="shared" si="3"/>
        <v>-7</v>
      </c>
      <c r="E86" s="59">
        <f t="shared" si="4"/>
        <v>1.0277777777777777</v>
      </c>
      <c r="F86">
        <f t="shared" si="5"/>
        <v>76</v>
      </c>
    </row>
    <row r="87" spans="1:6">
      <c r="A87" t="s">
        <v>288</v>
      </c>
      <c r="B87">
        <v>304</v>
      </c>
      <c r="C87">
        <v>342</v>
      </c>
      <c r="D87">
        <f t="shared" si="3"/>
        <v>38</v>
      </c>
      <c r="E87" s="59">
        <f t="shared" si="4"/>
        <v>0.88888888888888884</v>
      </c>
      <c r="F87">
        <f t="shared" si="5"/>
        <v>54</v>
      </c>
    </row>
    <row r="88" spans="1:6">
      <c r="A88" t="s">
        <v>289</v>
      </c>
      <c r="B88">
        <v>204</v>
      </c>
      <c r="C88">
        <v>170</v>
      </c>
      <c r="D88">
        <f t="shared" si="3"/>
        <v>-34</v>
      </c>
      <c r="E88" s="59">
        <f t="shared" si="4"/>
        <v>1.2</v>
      </c>
      <c r="F88">
        <f t="shared" si="5"/>
        <v>87</v>
      </c>
    </row>
    <row r="89" spans="1:6">
      <c r="A89" t="s">
        <v>290</v>
      </c>
      <c r="B89">
        <v>366</v>
      </c>
      <c r="C89">
        <v>584</v>
      </c>
      <c r="D89">
        <f t="shared" si="3"/>
        <v>218</v>
      </c>
      <c r="E89" s="59">
        <f t="shared" si="4"/>
        <v>0.62671232876712324</v>
      </c>
      <c r="F89">
        <f t="shared" si="5"/>
        <v>19</v>
      </c>
    </row>
    <row r="90" spans="1:6">
      <c r="A90" t="s">
        <v>291</v>
      </c>
      <c r="B90">
        <v>760</v>
      </c>
      <c r="C90">
        <v>1272</v>
      </c>
      <c r="D90">
        <f t="shared" si="3"/>
        <v>512</v>
      </c>
      <c r="E90" s="59">
        <f t="shared" si="4"/>
        <v>0.59748427672955973</v>
      </c>
      <c r="F90">
        <f t="shared" si="5"/>
        <v>16</v>
      </c>
    </row>
    <row r="91" spans="1:6">
      <c r="A91" t="s">
        <v>292</v>
      </c>
      <c r="B91">
        <v>139</v>
      </c>
      <c r="C91">
        <v>140</v>
      </c>
      <c r="D91">
        <f t="shared" si="3"/>
        <v>1</v>
      </c>
      <c r="E91" s="59">
        <f t="shared" si="4"/>
        <v>0.99285714285714288</v>
      </c>
      <c r="F91">
        <f t="shared" si="5"/>
        <v>72</v>
      </c>
    </row>
    <row r="92" spans="1:6">
      <c r="A92" t="s">
        <v>293</v>
      </c>
      <c r="B92">
        <v>109</v>
      </c>
      <c r="C92">
        <v>96</v>
      </c>
      <c r="D92">
        <f t="shared" si="3"/>
        <v>-13</v>
      </c>
      <c r="E92" s="59">
        <f t="shared" si="4"/>
        <v>1.1354166666666667</v>
      </c>
      <c r="F92">
        <f t="shared" si="5"/>
        <v>85</v>
      </c>
    </row>
    <row r="93" spans="1:6">
      <c r="A93" s="44" t="s">
        <v>294</v>
      </c>
      <c r="B93">
        <v>430</v>
      </c>
      <c r="C93">
        <v>628</v>
      </c>
      <c r="D93">
        <f t="shared" si="3"/>
        <v>198</v>
      </c>
      <c r="E93" s="59">
        <f t="shared" si="4"/>
        <v>0.6847133757961783</v>
      </c>
      <c r="F93">
        <f t="shared" si="5"/>
        <v>22</v>
      </c>
    </row>
    <row r="94" spans="1:6">
      <c r="A94" s="44" t="s">
        <v>295</v>
      </c>
      <c r="B94">
        <v>3787</v>
      </c>
      <c r="C94">
        <v>5776</v>
      </c>
      <c r="D94">
        <f t="shared" si="3"/>
        <v>1989</v>
      </c>
      <c r="E94" s="59">
        <f t="shared" si="4"/>
        <v>0.65564404432132961</v>
      </c>
      <c r="F94">
        <f t="shared" si="5"/>
        <v>21</v>
      </c>
    </row>
    <row r="95" spans="1:6">
      <c r="A95" t="s">
        <v>296</v>
      </c>
      <c r="B95">
        <v>118</v>
      </c>
      <c r="C95">
        <v>128</v>
      </c>
      <c r="D95">
        <f t="shared" si="3"/>
        <v>10</v>
      </c>
      <c r="E95" s="59">
        <f t="shared" si="4"/>
        <v>0.921875</v>
      </c>
      <c r="F95">
        <f t="shared" si="5"/>
        <v>63</v>
      </c>
    </row>
    <row r="96" spans="1:6">
      <c r="A96" t="s">
        <v>297</v>
      </c>
      <c r="B96">
        <v>65</v>
      </c>
      <c r="C96">
        <v>132</v>
      </c>
      <c r="D96">
        <f t="shared" si="3"/>
        <v>67</v>
      </c>
      <c r="E96" s="59">
        <f t="shared" si="4"/>
        <v>0.49242424242424243</v>
      </c>
      <c r="F96">
        <f t="shared" si="5"/>
        <v>7</v>
      </c>
    </row>
    <row r="97" spans="1:6">
      <c r="A97" t="s">
        <v>298</v>
      </c>
      <c r="B97">
        <v>944</v>
      </c>
      <c r="C97">
        <v>639</v>
      </c>
      <c r="D97">
        <f t="shared" si="3"/>
        <v>-305</v>
      </c>
      <c r="E97" s="59">
        <f t="shared" si="4"/>
        <v>1.4773082942097027</v>
      </c>
      <c r="F97">
        <f t="shared" si="5"/>
        <v>93</v>
      </c>
    </row>
    <row r="98" spans="1:6">
      <c r="A98" t="s">
        <v>299</v>
      </c>
      <c r="B98">
        <v>677</v>
      </c>
      <c r="C98">
        <v>956</v>
      </c>
      <c r="D98">
        <f t="shared" si="3"/>
        <v>279</v>
      </c>
      <c r="E98" s="59">
        <f t="shared" si="4"/>
        <v>0.70815899581589958</v>
      </c>
      <c r="F98">
        <f t="shared" si="5"/>
        <v>26</v>
      </c>
    </row>
    <row r="99" spans="1:6">
      <c r="A99" t="s">
        <v>300</v>
      </c>
      <c r="B99">
        <v>184</v>
      </c>
      <c r="C99">
        <v>211</v>
      </c>
      <c r="D99">
        <f t="shared" si="3"/>
        <v>27</v>
      </c>
      <c r="E99" s="59">
        <f t="shared" si="4"/>
        <v>0.87203791469194314</v>
      </c>
      <c r="F99">
        <f t="shared" si="5"/>
        <v>52</v>
      </c>
    </row>
    <row r="100" spans="1:6">
      <c r="A100" t="s">
        <v>301</v>
      </c>
      <c r="B100">
        <v>43</v>
      </c>
      <c r="C100">
        <v>44</v>
      </c>
      <c r="D100">
        <f t="shared" si="3"/>
        <v>1</v>
      </c>
      <c r="E100" s="59">
        <f t="shared" si="4"/>
        <v>0.97727272727272729</v>
      </c>
      <c r="F100">
        <f t="shared" si="5"/>
        <v>70</v>
      </c>
    </row>
    <row r="101" spans="1:6">
      <c r="A101" s="44" t="s">
        <v>302</v>
      </c>
      <c r="B101">
        <v>86</v>
      </c>
      <c r="C101">
        <v>100</v>
      </c>
      <c r="D101">
        <f t="shared" si="3"/>
        <v>14</v>
      </c>
      <c r="E101" s="59">
        <f t="shared" si="4"/>
        <v>0.86</v>
      </c>
      <c r="F101">
        <f t="shared" si="5"/>
        <v>49</v>
      </c>
    </row>
    <row r="102" spans="1:6">
      <c r="A102" t="s">
        <v>303</v>
      </c>
      <c r="B102">
        <v>53</v>
      </c>
      <c r="C102">
        <v>76</v>
      </c>
      <c r="D102">
        <f t="shared" si="3"/>
        <v>23</v>
      </c>
      <c r="E102" s="59">
        <f t="shared" si="4"/>
        <v>0.69736842105263153</v>
      </c>
      <c r="F102">
        <f t="shared" si="5"/>
        <v>25</v>
      </c>
    </row>
    <row r="103" spans="1:6">
      <c r="A103" t="s">
        <v>304</v>
      </c>
      <c r="B103">
        <v>41</v>
      </c>
      <c r="C103">
        <v>83</v>
      </c>
      <c r="D103">
        <f t="shared" si="3"/>
        <v>42</v>
      </c>
      <c r="E103" s="59">
        <f t="shared" si="4"/>
        <v>0.49397590361445781</v>
      </c>
      <c r="F103">
        <f t="shared" si="5"/>
        <v>8</v>
      </c>
    </row>
    <row r="104" spans="1:6">
      <c r="A104" t="s">
        <v>305</v>
      </c>
      <c r="B104">
        <v>241</v>
      </c>
      <c r="C104">
        <v>251</v>
      </c>
      <c r="D104">
        <f t="shared" si="3"/>
        <v>10</v>
      </c>
      <c r="E104" s="59">
        <f t="shared" si="4"/>
        <v>0.96015936254980083</v>
      </c>
      <c r="F104">
        <f t="shared" si="5"/>
        <v>68</v>
      </c>
    </row>
    <row r="105" spans="1:6">
      <c r="A105" s="44" t="s">
        <v>306</v>
      </c>
      <c r="B105">
        <v>653</v>
      </c>
      <c r="C105">
        <v>796</v>
      </c>
      <c r="D105">
        <f t="shared" si="3"/>
        <v>143</v>
      </c>
      <c r="E105" s="59">
        <f t="shared" si="4"/>
        <v>0.82035175879396982</v>
      </c>
      <c r="F105">
        <f t="shared" si="5"/>
        <v>43</v>
      </c>
    </row>
    <row r="106" spans="1:6">
      <c r="A106" t="s">
        <v>307</v>
      </c>
      <c r="B106">
        <v>145</v>
      </c>
      <c r="C106">
        <v>128</v>
      </c>
      <c r="D106">
        <f t="shared" si="3"/>
        <v>-17</v>
      </c>
      <c r="E106" s="59">
        <f t="shared" si="4"/>
        <v>1.1328125</v>
      </c>
      <c r="F106">
        <f t="shared" si="5"/>
        <v>84</v>
      </c>
    </row>
    <row r="107" spans="1:6">
      <c r="A107" t="s">
        <v>308</v>
      </c>
      <c r="B107">
        <v>89</v>
      </c>
      <c r="C107">
        <v>129</v>
      </c>
      <c r="D107">
        <f t="shared" si="3"/>
        <v>40</v>
      </c>
      <c r="E107" s="59">
        <f t="shared" si="4"/>
        <v>0.68992248062015504</v>
      </c>
      <c r="F107">
        <f t="shared" si="5"/>
        <v>23</v>
      </c>
    </row>
    <row r="108" spans="1:6">
      <c r="A108" t="s">
        <v>309</v>
      </c>
      <c r="B108">
        <v>120</v>
      </c>
      <c r="C108">
        <v>165</v>
      </c>
      <c r="D108">
        <f t="shared" si="3"/>
        <v>45</v>
      </c>
      <c r="E108" s="59">
        <f t="shared" si="4"/>
        <v>0.72727272727272729</v>
      </c>
      <c r="F108">
        <f t="shared" si="5"/>
        <v>30</v>
      </c>
    </row>
    <row r="109" spans="1:6">
      <c r="A109" t="s">
        <v>310</v>
      </c>
      <c r="B109">
        <v>247</v>
      </c>
      <c r="C109">
        <v>454</v>
      </c>
      <c r="D109">
        <f t="shared" si="3"/>
        <v>207</v>
      </c>
      <c r="E109" s="59">
        <f t="shared" si="4"/>
        <v>0.54405286343612336</v>
      </c>
      <c r="F109">
        <f t="shared" si="5"/>
        <v>13</v>
      </c>
    </row>
    <row r="110" spans="1:6">
      <c r="A110" t="s">
        <v>311</v>
      </c>
      <c r="B110">
        <v>414</v>
      </c>
      <c r="C110">
        <v>458</v>
      </c>
      <c r="D110">
        <f>C110-B110</f>
        <v>44</v>
      </c>
      <c r="E110" s="59">
        <f t="shared" si="4"/>
        <v>0.90393013100436681</v>
      </c>
      <c r="F110">
        <f t="shared" si="5"/>
        <v>59</v>
      </c>
    </row>
    <row r="111" spans="1:6">
      <c r="F111" s="48"/>
    </row>
    <row r="112" spans="1:6" ht="14.25">
      <c r="A112" s="44" t="s">
        <v>3</v>
      </c>
      <c r="E112" s="435">
        <f>AVERAGE(E16:E110)</f>
        <v>0.84720175064060499</v>
      </c>
    </row>
  </sheetData>
  <mergeCells count="9">
    <mergeCell ref="B10:D10"/>
    <mergeCell ref="A11:A13"/>
    <mergeCell ref="B11:D13"/>
    <mergeCell ref="B1:D1"/>
    <mergeCell ref="B2:D2"/>
    <mergeCell ref="A3:A7"/>
    <mergeCell ref="B3:D7"/>
    <mergeCell ref="B8:D8"/>
    <mergeCell ref="B9:D9"/>
  </mergeCells>
  <hyperlinks>
    <hyperlink ref="B9:D9" r:id="rId1" display="Tennessee Department of Correction" xr:uid="{9995B677-7A94-4D31-973C-CB40D63316B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59D3C-03D1-4F3B-8396-4A6592D35353}">
  <sheetPr codeName="Sheet106">
    <tabColor theme="4"/>
  </sheetPr>
  <dimension ref="A1:Z113"/>
  <sheetViews>
    <sheetView zoomScaleNormal="100" workbookViewId="0">
      <selection activeCell="C16" sqref="C16"/>
    </sheetView>
  </sheetViews>
  <sheetFormatPr defaultColWidth="8.7109375" defaultRowHeight="12.75"/>
  <cols>
    <col min="1" max="1" width="17.5703125" customWidth="1"/>
    <col min="3" max="4" width="9.85546875" customWidth="1"/>
    <col min="5" max="5" width="12.5703125" customWidth="1"/>
    <col min="6" max="6" width="10" customWidth="1"/>
    <col min="7" max="7" width="9.140625" bestFit="1" customWidth="1"/>
    <col min="9" max="9" width="13.28515625" customWidth="1"/>
    <col min="10" max="10" width="5.7109375" customWidth="1"/>
    <col min="11" max="11" width="10.5703125" customWidth="1"/>
    <col min="12" max="12" width="10.140625" customWidth="1"/>
  </cols>
  <sheetData>
    <row r="1" spans="1:26" ht="25.5">
      <c r="A1" s="168" t="s">
        <v>189</v>
      </c>
      <c r="B1" s="568" t="s">
        <v>704</v>
      </c>
      <c r="C1" s="569"/>
      <c r="D1" s="569"/>
      <c r="E1" s="570"/>
      <c r="F1" s="568" t="s">
        <v>704</v>
      </c>
      <c r="G1" s="569"/>
      <c r="H1" s="569"/>
      <c r="I1" s="570"/>
      <c r="J1" s="568" t="s">
        <v>704</v>
      </c>
      <c r="K1" s="569"/>
      <c r="L1" s="570"/>
    </row>
    <row r="2" spans="1:26" ht="33" customHeight="1">
      <c r="A2" s="168" t="s">
        <v>194</v>
      </c>
      <c r="B2" s="538" t="s">
        <v>69</v>
      </c>
      <c r="C2" s="566"/>
      <c r="D2" s="566"/>
      <c r="E2" s="567"/>
      <c r="F2" s="538" t="s">
        <v>1565</v>
      </c>
      <c r="G2" s="566"/>
      <c r="H2" s="566"/>
      <c r="I2" s="567"/>
      <c r="J2" s="538" t="s">
        <v>1566</v>
      </c>
      <c r="K2" s="566"/>
      <c r="L2" s="567"/>
      <c r="N2" s="649" t="s">
        <v>705</v>
      </c>
      <c r="O2" s="649"/>
      <c r="P2" s="649"/>
      <c r="Q2" s="649"/>
      <c r="R2" s="649"/>
      <c r="S2" s="649"/>
      <c r="T2" s="649"/>
      <c r="U2" s="649"/>
      <c r="V2" s="649"/>
      <c r="W2" s="649"/>
      <c r="X2" s="649"/>
      <c r="Y2" s="649"/>
      <c r="Z2" s="649"/>
    </row>
    <row r="3" spans="1:26">
      <c r="A3" s="579" t="s">
        <v>196</v>
      </c>
      <c r="B3" s="514" t="s">
        <v>706</v>
      </c>
      <c r="C3" s="515"/>
      <c r="D3" s="515"/>
      <c r="E3" s="516"/>
      <c r="F3" s="514" t="s">
        <v>1562</v>
      </c>
      <c r="G3" s="515"/>
      <c r="H3" s="515"/>
      <c r="I3" s="516"/>
      <c r="J3" s="514" t="s">
        <v>1563</v>
      </c>
      <c r="K3" s="515"/>
      <c r="L3" s="516"/>
      <c r="N3" s="649"/>
      <c r="O3" s="649"/>
      <c r="P3" s="649"/>
      <c r="Q3" s="649"/>
      <c r="R3" s="649"/>
      <c r="S3" s="649"/>
      <c r="T3" s="649"/>
      <c r="U3" s="649"/>
      <c r="V3" s="649"/>
      <c r="W3" s="649"/>
      <c r="X3" s="649"/>
      <c r="Y3" s="649"/>
      <c r="Z3" s="649"/>
    </row>
    <row r="4" spans="1:26">
      <c r="A4" s="580"/>
      <c r="B4" s="517"/>
      <c r="C4" s="518"/>
      <c r="D4" s="518"/>
      <c r="E4" s="519"/>
      <c r="F4" s="517"/>
      <c r="G4" s="518"/>
      <c r="H4" s="518"/>
      <c r="I4" s="519"/>
      <c r="J4" s="517"/>
      <c r="K4" s="518"/>
      <c r="L4" s="519"/>
      <c r="N4" s="649"/>
      <c r="O4" s="649"/>
      <c r="P4" s="649"/>
      <c r="Q4" s="649"/>
      <c r="R4" s="649"/>
      <c r="S4" s="649"/>
      <c r="T4" s="649"/>
      <c r="U4" s="649"/>
      <c r="V4" s="649"/>
      <c r="W4" s="649"/>
      <c r="X4" s="649"/>
      <c r="Y4" s="649"/>
      <c r="Z4" s="649"/>
    </row>
    <row r="5" spans="1:26">
      <c r="A5" s="580"/>
      <c r="B5" s="517"/>
      <c r="C5" s="518"/>
      <c r="D5" s="518"/>
      <c r="E5" s="519"/>
      <c r="F5" s="517"/>
      <c r="G5" s="518"/>
      <c r="H5" s="518"/>
      <c r="I5" s="519"/>
      <c r="J5" s="517"/>
      <c r="K5" s="518"/>
      <c r="L5" s="519"/>
      <c r="N5" s="649"/>
      <c r="O5" s="649"/>
      <c r="P5" s="649"/>
      <c r="Q5" s="649"/>
      <c r="R5" s="649"/>
      <c r="S5" s="649"/>
      <c r="T5" s="649"/>
      <c r="U5" s="649"/>
      <c r="V5" s="649"/>
      <c r="W5" s="649"/>
      <c r="X5" s="649"/>
      <c r="Y5" s="649"/>
      <c r="Z5" s="649"/>
    </row>
    <row r="6" spans="1:26">
      <c r="A6" s="580"/>
      <c r="B6" s="517"/>
      <c r="C6" s="518"/>
      <c r="D6" s="518"/>
      <c r="E6" s="519"/>
      <c r="F6" s="517"/>
      <c r="G6" s="518"/>
      <c r="H6" s="518"/>
      <c r="I6" s="519"/>
      <c r="J6" s="517"/>
      <c r="K6" s="518"/>
      <c r="L6" s="519"/>
      <c r="N6" s="649"/>
      <c r="O6" s="649"/>
      <c r="P6" s="649"/>
      <c r="Q6" s="649"/>
      <c r="R6" s="649"/>
      <c r="S6" s="649"/>
      <c r="T6" s="649"/>
      <c r="U6" s="649"/>
      <c r="V6" s="649"/>
      <c r="W6" s="649"/>
      <c r="X6" s="649"/>
      <c r="Y6" s="649"/>
      <c r="Z6" s="649"/>
    </row>
    <row r="7" spans="1:26">
      <c r="A7" s="581"/>
      <c r="B7" s="520"/>
      <c r="C7" s="521"/>
      <c r="D7" s="521"/>
      <c r="E7" s="522"/>
      <c r="F7" s="520"/>
      <c r="G7" s="521"/>
      <c r="H7" s="521"/>
      <c r="I7" s="522"/>
      <c r="J7" s="520"/>
      <c r="K7" s="521"/>
      <c r="L7" s="522"/>
      <c r="N7" s="649"/>
      <c r="O7" s="649"/>
      <c r="P7" s="649"/>
      <c r="Q7" s="649"/>
      <c r="R7" s="649"/>
      <c r="S7" s="649"/>
      <c r="T7" s="649"/>
      <c r="U7" s="649"/>
      <c r="V7" s="649"/>
      <c r="W7" s="649"/>
      <c r="X7" s="649"/>
      <c r="Y7" s="649"/>
      <c r="Z7" s="649"/>
    </row>
    <row r="8" spans="1:26" ht="25.5">
      <c r="A8" s="169" t="s">
        <v>198</v>
      </c>
      <c r="B8" s="535" t="s">
        <v>199</v>
      </c>
      <c r="C8" s="590"/>
      <c r="D8" s="590"/>
      <c r="E8" s="591"/>
      <c r="F8" s="535" t="s">
        <v>199</v>
      </c>
      <c r="G8" s="590"/>
      <c r="H8" s="590"/>
      <c r="I8" s="591"/>
      <c r="J8" s="535" t="s">
        <v>199</v>
      </c>
      <c r="K8" s="590"/>
      <c r="L8" s="591"/>
      <c r="N8" s="649"/>
      <c r="O8" s="649"/>
      <c r="P8" s="649"/>
      <c r="Q8" s="649"/>
      <c r="R8" s="649"/>
      <c r="S8" s="649"/>
      <c r="T8" s="649"/>
      <c r="U8" s="649"/>
      <c r="V8" s="649"/>
      <c r="W8" s="649"/>
      <c r="X8" s="649"/>
      <c r="Y8" s="649"/>
      <c r="Z8" s="649"/>
    </row>
    <row r="9" spans="1:26" ht="51" customHeight="1">
      <c r="A9" s="323" t="s">
        <v>200</v>
      </c>
      <c r="B9" s="548" t="s">
        <v>67</v>
      </c>
      <c r="C9" s="549"/>
      <c r="D9" s="549"/>
      <c r="E9" s="550"/>
      <c r="F9" s="548" t="s">
        <v>67</v>
      </c>
      <c r="G9" s="549"/>
      <c r="H9" s="549"/>
      <c r="I9" s="550"/>
      <c r="J9" s="548" t="s">
        <v>67</v>
      </c>
      <c r="K9" s="549"/>
      <c r="L9" s="550"/>
      <c r="N9" s="649" t="s">
        <v>1500</v>
      </c>
      <c r="O9" s="649"/>
      <c r="P9" s="649"/>
      <c r="Q9" s="649"/>
      <c r="R9" s="649"/>
      <c r="S9" s="649"/>
      <c r="T9" s="649"/>
      <c r="U9" s="649"/>
      <c r="V9" s="649"/>
      <c r="W9" s="649"/>
      <c r="X9" s="649"/>
      <c r="Y9" s="649"/>
      <c r="Z9" s="649"/>
    </row>
    <row r="10" spans="1:26">
      <c r="A10" s="338" t="s">
        <v>314</v>
      </c>
      <c r="B10" s="582">
        <v>2022</v>
      </c>
      <c r="C10" s="536"/>
      <c r="D10" s="536"/>
      <c r="E10" s="537"/>
      <c r="F10" s="582">
        <v>2022</v>
      </c>
      <c r="G10" s="536"/>
      <c r="H10" s="536"/>
      <c r="I10" s="537"/>
      <c r="J10" s="582">
        <v>2022</v>
      </c>
      <c r="K10" s="536"/>
      <c r="L10" s="537"/>
    </row>
    <row r="11" spans="1:26">
      <c r="A11" s="511" t="s">
        <v>202</v>
      </c>
      <c r="B11" s="631" t="s">
        <v>707</v>
      </c>
      <c r="C11" s="632"/>
      <c r="D11" s="632"/>
      <c r="E11" s="633"/>
      <c r="F11" s="514" t="s">
        <v>708</v>
      </c>
      <c r="G11" s="515"/>
      <c r="H11" s="515"/>
      <c r="I11" s="516"/>
      <c r="J11" s="514"/>
      <c r="K11" s="515"/>
      <c r="L11" s="516"/>
    </row>
    <row r="12" spans="1:26">
      <c r="A12" s="578"/>
      <c r="B12" s="634"/>
      <c r="C12" s="635"/>
      <c r="D12" s="635"/>
      <c r="E12" s="636"/>
      <c r="F12" s="517"/>
      <c r="G12" s="518"/>
      <c r="H12" s="518"/>
      <c r="I12" s="519"/>
      <c r="J12" s="517"/>
      <c r="K12" s="518"/>
      <c r="L12" s="519"/>
    </row>
    <row r="13" spans="1:26">
      <c r="A13" s="513"/>
      <c r="B13" s="637"/>
      <c r="C13" s="638"/>
      <c r="D13" s="638"/>
      <c r="E13" s="639"/>
      <c r="F13" s="520"/>
      <c r="G13" s="521"/>
      <c r="H13" s="521"/>
      <c r="I13" s="522"/>
      <c r="J13" s="520"/>
      <c r="K13" s="521"/>
      <c r="L13" s="522"/>
    </row>
    <row r="16" spans="1:26" ht="45" customHeight="1">
      <c r="B16" s="161" t="s">
        <v>709</v>
      </c>
      <c r="C16" s="502" t="s">
        <v>710</v>
      </c>
      <c r="D16" s="432" t="s">
        <v>927</v>
      </c>
      <c r="E16" s="434" t="s">
        <v>1499</v>
      </c>
      <c r="F16" s="199" t="s">
        <v>710</v>
      </c>
      <c r="G16" s="502" t="s">
        <v>711</v>
      </c>
      <c r="H16" s="433" t="s">
        <v>927</v>
      </c>
      <c r="I16" s="434" t="s">
        <v>712</v>
      </c>
      <c r="J16" s="485"/>
      <c r="K16" s="433" t="s">
        <v>1564</v>
      </c>
      <c r="L16" s="433" t="s">
        <v>927</v>
      </c>
      <c r="M16" s="199"/>
    </row>
    <row r="17" spans="1:23" ht="12.75" customHeight="1">
      <c r="A17" s="155" t="s">
        <v>364</v>
      </c>
      <c r="B17" s="157">
        <v>58906</v>
      </c>
      <c r="C17" s="157">
        <v>50324</v>
      </c>
      <c r="D17" s="157">
        <f>RANK(E17,$E$17:$E$111)</f>
        <v>41</v>
      </c>
      <c r="E17" s="192">
        <f>C17/B17</f>
        <v>0.85431025701965846</v>
      </c>
      <c r="F17" s="157">
        <v>50324</v>
      </c>
      <c r="G17" s="157">
        <v>21638</v>
      </c>
      <c r="H17" s="157">
        <f>RANK(I17,$I$17:$I$111)</f>
        <v>15</v>
      </c>
      <c r="I17" s="204">
        <f>G17/F17</f>
        <v>0.42997376997059056</v>
      </c>
      <c r="J17" s="191"/>
      <c r="K17" s="191">
        <f>G17/B17</f>
        <v>0.36733100193528673</v>
      </c>
      <c r="L17" s="482">
        <f>RANK(K17,$K$17:$K$111)</f>
        <v>18</v>
      </c>
      <c r="M17" s="191"/>
      <c r="W17" s="48"/>
    </row>
    <row r="18" spans="1:23">
      <c r="A18" s="155" t="s">
        <v>365</v>
      </c>
      <c r="B18" s="157">
        <v>35355</v>
      </c>
      <c r="C18" s="157">
        <v>28506</v>
      </c>
      <c r="D18" s="157">
        <f t="shared" ref="D18:D81" si="0">RANK(E18,$E$17:$E$111)</f>
        <v>71</v>
      </c>
      <c r="E18" s="192">
        <f t="shared" ref="E18:E81" si="1">C18/B18</f>
        <v>0.80627916843445058</v>
      </c>
      <c r="F18" s="157">
        <v>28506</v>
      </c>
      <c r="G18" s="157">
        <v>10705</v>
      </c>
      <c r="H18" s="157">
        <f t="shared" ref="H18:H81" si="2">RANK(I18,$I$17:$I$111)</f>
        <v>68</v>
      </c>
      <c r="I18" s="204">
        <f t="shared" ref="I18:I81" si="3">G18/F18</f>
        <v>0.37553497509296291</v>
      </c>
      <c r="J18" s="191"/>
      <c r="K18" s="191">
        <f t="shared" ref="K18:K81" si="4">G18/B18</f>
        <v>0.30278602743600624</v>
      </c>
      <c r="L18" s="482">
        <f t="shared" ref="L18:L81" si="5">RANK(K18,$K$17:$K$111)</f>
        <v>76</v>
      </c>
      <c r="M18" s="191"/>
      <c r="W18" s="48"/>
    </row>
    <row r="19" spans="1:23">
      <c r="A19" s="155" t="s">
        <v>366</v>
      </c>
      <c r="B19" s="157">
        <v>12751</v>
      </c>
      <c r="C19" s="157">
        <v>10967</v>
      </c>
      <c r="D19" s="157">
        <f t="shared" si="0"/>
        <v>38</v>
      </c>
      <c r="E19" s="192">
        <f t="shared" si="1"/>
        <v>0.86008940475256845</v>
      </c>
      <c r="F19" s="157">
        <v>10967</v>
      </c>
      <c r="G19" s="157">
        <v>4150</v>
      </c>
      <c r="H19" s="157">
        <f t="shared" si="2"/>
        <v>67</v>
      </c>
      <c r="I19" s="204">
        <f t="shared" si="3"/>
        <v>0.37840795112610559</v>
      </c>
      <c r="J19" s="191"/>
      <c r="K19" s="191">
        <f t="shared" si="4"/>
        <v>0.32546466943769115</v>
      </c>
      <c r="L19" s="482">
        <f t="shared" si="5"/>
        <v>54</v>
      </c>
      <c r="M19" s="191"/>
      <c r="W19" s="48"/>
    </row>
    <row r="20" spans="1:23">
      <c r="A20" s="155" t="s">
        <v>367</v>
      </c>
      <c r="B20" s="157">
        <v>12300</v>
      </c>
      <c r="C20" s="157">
        <v>8813</v>
      </c>
      <c r="D20" s="157">
        <f t="shared" si="0"/>
        <v>91</v>
      </c>
      <c r="E20" s="192">
        <f t="shared" si="1"/>
        <v>0.71650406504065045</v>
      </c>
      <c r="F20" s="157">
        <v>8813</v>
      </c>
      <c r="G20" s="157">
        <v>3475</v>
      </c>
      <c r="H20" s="157">
        <f t="shared" si="2"/>
        <v>48</v>
      </c>
      <c r="I20" s="204">
        <f t="shared" si="3"/>
        <v>0.39430386928401223</v>
      </c>
      <c r="J20" s="191"/>
      <c r="K20" s="191">
        <f t="shared" si="4"/>
        <v>0.28252032520325204</v>
      </c>
      <c r="L20" s="482">
        <f t="shared" si="5"/>
        <v>82</v>
      </c>
      <c r="M20" s="191"/>
      <c r="W20" s="48"/>
    </row>
    <row r="21" spans="1:23">
      <c r="A21" s="155" t="s">
        <v>368</v>
      </c>
      <c r="B21" s="157">
        <v>104922</v>
      </c>
      <c r="C21" s="157">
        <v>93116</v>
      </c>
      <c r="D21" s="157">
        <f t="shared" si="0"/>
        <v>27</v>
      </c>
      <c r="E21" s="192">
        <f t="shared" si="1"/>
        <v>0.88747831722612991</v>
      </c>
      <c r="F21" s="157">
        <v>93116</v>
      </c>
      <c r="G21" s="157">
        <v>39930</v>
      </c>
      <c r="H21" s="157">
        <f t="shared" si="2"/>
        <v>16</v>
      </c>
      <c r="I21" s="204">
        <f t="shared" si="3"/>
        <v>0.42881996649340609</v>
      </c>
      <c r="J21" s="191"/>
      <c r="K21" s="191">
        <f t="shared" si="4"/>
        <v>0.38056842225653342</v>
      </c>
      <c r="L21" s="482">
        <f t="shared" si="5"/>
        <v>12</v>
      </c>
      <c r="M21" s="191"/>
      <c r="W21" s="48"/>
    </row>
    <row r="22" spans="1:23">
      <c r="A22" s="155" t="s">
        <v>369</v>
      </c>
      <c r="B22" s="157">
        <v>81025</v>
      </c>
      <c r="C22" s="157">
        <v>75605</v>
      </c>
      <c r="D22" s="157">
        <f t="shared" si="0"/>
        <v>15</v>
      </c>
      <c r="E22" s="192">
        <f t="shared" si="1"/>
        <v>0.93310706572045665</v>
      </c>
      <c r="F22" s="157">
        <v>75605</v>
      </c>
      <c r="G22" s="157">
        <v>25345</v>
      </c>
      <c r="H22" s="157">
        <f t="shared" si="2"/>
        <v>87</v>
      </c>
      <c r="I22" s="204">
        <f t="shared" si="3"/>
        <v>0.33522915151114346</v>
      </c>
      <c r="J22" s="191"/>
      <c r="K22" s="191">
        <f t="shared" si="4"/>
        <v>0.31280468991052146</v>
      </c>
      <c r="L22" s="482">
        <f t="shared" si="5"/>
        <v>63</v>
      </c>
      <c r="M22" s="191"/>
      <c r="W22" s="48"/>
    </row>
    <row r="23" spans="1:23">
      <c r="A23" s="155" t="s">
        <v>370</v>
      </c>
      <c r="B23" s="157">
        <v>31057</v>
      </c>
      <c r="C23" s="157">
        <v>23158</v>
      </c>
      <c r="D23" s="157">
        <f t="shared" si="0"/>
        <v>87</v>
      </c>
      <c r="E23" s="192">
        <f t="shared" si="1"/>
        <v>0.74566120359339283</v>
      </c>
      <c r="F23" s="157">
        <v>23158</v>
      </c>
      <c r="G23" s="157">
        <v>7671</v>
      </c>
      <c r="H23" s="157">
        <f t="shared" si="2"/>
        <v>89</v>
      </c>
      <c r="I23" s="204">
        <f t="shared" si="3"/>
        <v>0.33124622160808359</v>
      </c>
      <c r="J23" s="191"/>
      <c r="K23" s="191">
        <f t="shared" si="4"/>
        <v>0.24699745629004732</v>
      </c>
      <c r="L23" s="482">
        <f t="shared" si="5"/>
        <v>92</v>
      </c>
      <c r="M23" s="191"/>
      <c r="W23" s="48"/>
    </row>
    <row r="24" spans="1:23">
      <c r="A24" s="155" t="s">
        <v>371</v>
      </c>
      <c r="B24" s="157">
        <v>11091</v>
      </c>
      <c r="C24" s="157">
        <v>9673</v>
      </c>
      <c r="D24" s="157">
        <f t="shared" si="0"/>
        <v>32</v>
      </c>
      <c r="E24" s="192">
        <f t="shared" si="1"/>
        <v>0.87214858894599223</v>
      </c>
      <c r="F24" s="157">
        <v>9673</v>
      </c>
      <c r="G24" s="157">
        <v>3858</v>
      </c>
      <c r="H24" s="157">
        <f t="shared" si="2"/>
        <v>42</v>
      </c>
      <c r="I24" s="204">
        <f t="shared" si="3"/>
        <v>0.3988421379096454</v>
      </c>
      <c r="J24" s="191"/>
      <c r="K24" s="191">
        <f t="shared" si="4"/>
        <v>0.3478496077901001</v>
      </c>
      <c r="L24" s="482">
        <f t="shared" si="5"/>
        <v>33</v>
      </c>
      <c r="M24" s="191"/>
      <c r="W24" s="48"/>
    </row>
    <row r="25" spans="1:23">
      <c r="A25" s="155" t="s">
        <v>372</v>
      </c>
      <c r="B25" s="157">
        <v>22050</v>
      </c>
      <c r="C25" s="157">
        <v>17381</v>
      </c>
      <c r="D25" s="157">
        <f t="shared" si="0"/>
        <v>79</v>
      </c>
      <c r="E25" s="192">
        <f t="shared" si="1"/>
        <v>0.78825396825396821</v>
      </c>
      <c r="F25" s="157">
        <v>17381</v>
      </c>
      <c r="G25" s="157">
        <v>7280</v>
      </c>
      <c r="H25" s="157">
        <f t="shared" si="2"/>
        <v>22</v>
      </c>
      <c r="I25" s="204">
        <f t="shared" si="3"/>
        <v>0.41884816753926701</v>
      </c>
      <c r="J25" s="191"/>
      <c r="K25" s="191">
        <f t="shared" si="4"/>
        <v>0.33015873015873015</v>
      </c>
      <c r="L25" s="482">
        <f t="shared" si="5"/>
        <v>49</v>
      </c>
      <c r="M25" s="191"/>
      <c r="W25" s="48"/>
    </row>
    <row r="26" spans="1:23">
      <c r="A26" s="155" t="s">
        <v>373</v>
      </c>
      <c r="B26" s="157">
        <v>45394</v>
      </c>
      <c r="C26" s="157">
        <v>34898</v>
      </c>
      <c r="D26" s="157">
        <f t="shared" si="0"/>
        <v>86</v>
      </c>
      <c r="E26" s="192">
        <f t="shared" si="1"/>
        <v>0.7687800149799533</v>
      </c>
      <c r="F26" s="157">
        <v>34898</v>
      </c>
      <c r="G26" s="157">
        <v>14627</v>
      </c>
      <c r="H26" s="157">
        <f t="shared" si="2"/>
        <v>20</v>
      </c>
      <c r="I26" s="204">
        <f t="shared" si="3"/>
        <v>0.41913576709267009</v>
      </c>
      <c r="J26" s="191"/>
      <c r="K26" s="191">
        <f t="shared" si="4"/>
        <v>0.32222320130413712</v>
      </c>
      <c r="L26" s="482">
        <f t="shared" si="5"/>
        <v>57</v>
      </c>
      <c r="M26" s="191"/>
      <c r="W26" s="48"/>
    </row>
    <row r="27" spans="1:23">
      <c r="A27" s="155" t="s">
        <v>374</v>
      </c>
      <c r="B27" s="157">
        <v>31203</v>
      </c>
      <c r="C27" s="157">
        <v>27816</v>
      </c>
      <c r="D27" s="157">
        <f t="shared" si="0"/>
        <v>25</v>
      </c>
      <c r="E27" s="192">
        <f t="shared" si="1"/>
        <v>0.89145274492837223</v>
      </c>
      <c r="F27" s="157">
        <v>27816</v>
      </c>
      <c r="G27" s="157">
        <v>11775</v>
      </c>
      <c r="H27" s="157">
        <f t="shared" si="2"/>
        <v>17</v>
      </c>
      <c r="I27" s="204">
        <f t="shared" si="3"/>
        <v>0.4233175150992235</v>
      </c>
      <c r="J27" s="191"/>
      <c r="K27" s="191">
        <f t="shared" si="4"/>
        <v>0.37736756081146045</v>
      </c>
      <c r="L27" s="482">
        <f t="shared" si="5"/>
        <v>13</v>
      </c>
      <c r="M27" s="191"/>
      <c r="W27" s="48"/>
    </row>
    <row r="28" spans="1:23">
      <c r="A28" s="155" t="s">
        <v>375</v>
      </c>
      <c r="B28" s="157">
        <v>13354</v>
      </c>
      <c r="C28" s="157">
        <v>10918</v>
      </c>
      <c r="D28" s="157">
        <f t="shared" si="0"/>
        <v>63</v>
      </c>
      <c r="E28" s="192">
        <f t="shared" si="1"/>
        <v>0.81758274674254905</v>
      </c>
      <c r="F28" s="157">
        <v>10918</v>
      </c>
      <c r="G28" s="157">
        <v>4562</v>
      </c>
      <c r="H28" s="157">
        <f t="shared" si="2"/>
        <v>23</v>
      </c>
      <c r="I28" s="204">
        <f t="shared" si="3"/>
        <v>0.41784209562190877</v>
      </c>
      <c r="J28" s="191"/>
      <c r="K28" s="191">
        <f t="shared" si="4"/>
        <v>0.341620488243223</v>
      </c>
      <c r="L28" s="482">
        <f t="shared" si="5"/>
        <v>37</v>
      </c>
      <c r="M28" s="191"/>
      <c r="W28" s="48"/>
    </row>
    <row r="29" spans="1:23">
      <c r="A29" s="155" t="s">
        <v>376</v>
      </c>
      <c r="B29" s="157">
        <v>25540</v>
      </c>
      <c r="C29" s="157">
        <v>20446</v>
      </c>
      <c r="D29" s="157">
        <f t="shared" si="0"/>
        <v>75</v>
      </c>
      <c r="E29" s="192">
        <f t="shared" si="1"/>
        <v>0.80054815974941274</v>
      </c>
      <c r="F29" s="157">
        <v>20446</v>
      </c>
      <c r="G29" s="157">
        <v>6854</v>
      </c>
      <c r="H29" s="157">
        <f t="shared" si="2"/>
        <v>88</v>
      </c>
      <c r="I29" s="204">
        <f t="shared" si="3"/>
        <v>0.3352244937885161</v>
      </c>
      <c r="J29" s="191"/>
      <c r="K29" s="191">
        <f t="shared" si="4"/>
        <v>0.26836335160532498</v>
      </c>
      <c r="L29" s="482">
        <f t="shared" si="5"/>
        <v>88</v>
      </c>
      <c r="M29" s="191"/>
      <c r="W29" s="48"/>
    </row>
    <row r="30" spans="1:23">
      <c r="A30" s="155" t="s">
        <v>377</v>
      </c>
      <c r="B30" s="157">
        <v>5977</v>
      </c>
      <c r="C30" s="157">
        <v>5807</v>
      </c>
      <c r="D30" s="157">
        <f t="shared" si="0"/>
        <v>6</v>
      </c>
      <c r="E30" s="192">
        <f t="shared" si="1"/>
        <v>0.97155763761084157</v>
      </c>
      <c r="F30" s="157">
        <v>5807</v>
      </c>
      <c r="G30" s="157">
        <v>1833</v>
      </c>
      <c r="H30" s="157">
        <f t="shared" si="2"/>
        <v>92</v>
      </c>
      <c r="I30" s="204">
        <f t="shared" si="3"/>
        <v>0.31565352161184779</v>
      </c>
      <c r="J30" s="191"/>
      <c r="K30" s="191">
        <f t="shared" si="4"/>
        <v>0.30667558976074955</v>
      </c>
      <c r="L30" s="482">
        <f t="shared" si="5"/>
        <v>71</v>
      </c>
      <c r="M30" s="191"/>
      <c r="W30" s="48"/>
    </row>
    <row r="31" spans="1:23">
      <c r="A31" s="155" t="s">
        <v>378</v>
      </c>
      <c r="B31" s="157">
        <v>28307</v>
      </c>
      <c r="C31" s="157">
        <v>24042</v>
      </c>
      <c r="D31" s="157">
        <f t="shared" si="0"/>
        <v>44</v>
      </c>
      <c r="E31" s="192">
        <f t="shared" si="1"/>
        <v>0.84933055427986015</v>
      </c>
      <c r="F31" s="157">
        <v>24042</v>
      </c>
      <c r="G31" s="157">
        <v>8324</v>
      </c>
      <c r="H31" s="157">
        <f t="shared" si="2"/>
        <v>82</v>
      </c>
      <c r="I31" s="204">
        <f t="shared" si="3"/>
        <v>0.34622743532152067</v>
      </c>
      <c r="J31" s="191"/>
      <c r="K31" s="191">
        <f t="shared" si="4"/>
        <v>0.29406153954852154</v>
      </c>
      <c r="L31" s="482">
        <f t="shared" si="5"/>
        <v>79</v>
      </c>
      <c r="M31" s="191"/>
      <c r="W31" s="48"/>
    </row>
    <row r="32" spans="1:23">
      <c r="A32" s="155" t="s">
        <v>379</v>
      </c>
      <c r="B32" s="157">
        <v>42400</v>
      </c>
      <c r="C32" s="157">
        <v>35848</v>
      </c>
      <c r="D32" s="157">
        <f t="shared" si="0"/>
        <v>48</v>
      </c>
      <c r="E32" s="192">
        <f t="shared" si="1"/>
        <v>0.84547169811320755</v>
      </c>
      <c r="F32" s="157">
        <v>35848</v>
      </c>
      <c r="G32" s="157">
        <v>13751</v>
      </c>
      <c r="H32" s="157">
        <f t="shared" si="2"/>
        <v>62</v>
      </c>
      <c r="I32" s="204">
        <f t="shared" si="3"/>
        <v>0.38359183218031689</v>
      </c>
      <c r="J32" s="191"/>
      <c r="K32" s="191">
        <f t="shared" si="4"/>
        <v>0.32431603773584905</v>
      </c>
      <c r="L32" s="482">
        <f t="shared" si="5"/>
        <v>56</v>
      </c>
      <c r="M32" s="191"/>
      <c r="W32" s="48"/>
    </row>
    <row r="33" spans="1:23">
      <c r="A33" s="155" t="s">
        <v>380</v>
      </c>
      <c r="B33" s="157">
        <v>10129</v>
      </c>
      <c r="C33" s="157">
        <v>8413</v>
      </c>
      <c r="D33" s="157">
        <f t="shared" si="0"/>
        <v>58</v>
      </c>
      <c r="E33" s="192">
        <f t="shared" si="1"/>
        <v>0.83058544772435583</v>
      </c>
      <c r="F33" s="157">
        <v>8413</v>
      </c>
      <c r="G33" s="157">
        <v>3349</v>
      </c>
      <c r="H33" s="157">
        <f t="shared" si="2"/>
        <v>43</v>
      </c>
      <c r="I33" s="204">
        <f t="shared" si="3"/>
        <v>0.3980744086532747</v>
      </c>
      <c r="J33" s="191"/>
      <c r="K33" s="191">
        <f t="shared" si="4"/>
        <v>0.33063481093888836</v>
      </c>
      <c r="L33" s="482">
        <f t="shared" si="5"/>
        <v>48</v>
      </c>
      <c r="M33" s="191"/>
      <c r="W33" s="48"/>
    </row>
    <row r="34" spans="1:23">
      <c r="A34" s="155" t="s">
        <v>381</v>
      </c>
      <c r="B34" s="157">
        <v>49448</v>
      </c>
      <c r="C34" s="157">
        <v>46978</v>
      </c>
      <c r="D34" s="157">
        <f t="shared" si="0"/>
        <v>10</v>
      </c>
      <c r="E34" s="192">
        <f t="shared" si="1"/>
        <v>0.95004853583562532</v>
      </c>
      <c r="F34" s="157">
        <v>46978</v>
      </c>
      <c r="G34" s="157">
        <v>21843</v>
      </c>
      <c r="H34" s="157">
        <f t="shared" si="2"/>
        <v>3</v>
      </c>
      <c r="I34" s="204">
        <f t="shared" si="3"/>
        <v>0.46496232278939076</v>
      </c>
      <c r="J34" s="191"/>
      <c r="K34" s="191">
        <f t="shared" si="4"/>
        <v>0.44173677398479211</v>
      </c>
      <c r="L34" s="482">
        <f t="shared" si="5"/>
        <v>4</v>
      </c>
      <c r="M34" s="191"/>
      <c r="W34" s="48"/>
    </row>
    <row r="35" spans="1:23">
      <c r="A35" s="155" t="s">
        <v>382</v>
      </c>
      <c r="B35" s="157">
        <v>513094</v>
      </c>
      <c r="C35" s="157">
        <v>489944</v>
      </c>
      <c r="D35" s="157">
        <f t="shared" si="0"/>
        <v>8</v>
      </c>
      <c r="E35" s="192">
        <f t="shared" si="1"/>
        <v>0.95488156166316507</v>
      </c>
      <c r="F35" s="157">
        <v>489944</v>
      </c>
      <c r="G35" s="157">
        <v>179350</v>
      </c>
      <c r="H35" s="157">
        <f t="shared" si="2"/>
        <v>74</v>
      </c>
      <c r="I35" s="204">
        <f t="shared" si="3"/>
        <v>0.36606224384827651</v>
      </c>
      <c r="J35" s="191"/>
      <c r="K35" s="191">
        <f t="shared" si="4"/>
        <v>0.34954608707176466</v>
      </c>
      <c r="L35" s="482">
        <f t="shared" si="5"/>
        <v>31</v>
      </c>
      <c r="M35" s="191"/>
      <c r="W35" s="48"/>
    </row>
    <row r="36" spans="1:23">
      <c r="A36" s="155" t="s">
        <v>383</v>
      </c>
      <c r="B36" s="157">
        <v>9048</v>
      </c>
      <c r="C36" s="157">
        <v>7553</v>
      </c>
      <c r="D36" s="157">
        <f t="shared" si="0"/>
        <v>55</v>
      </c>
      <c r="E36" s="192">
        <f t="shared" si="1"/>
        <v>0.83477011494252873</v>
      </c>
      <c r="F36" s="157">
        <v>7553</v>
      </c>
      <c r="G36" s="157">
        <v>3398</v>
      </c>
      <c r="H36" s="157">
        <f t="shared" si="2"/>
        <v>9</v>
      </c>
      <c r="I36" s="204">
        <f t="shared" si="3"/>
        <v>0.44988746193565471</v>
      </c>
      <c r="J36" s="191"/>
      <c r="K36" s="191">
        <f t="shared" si="4"/>
        <v>0.375552608311229</v>
      </c>
      <c r="L36" s="482">
        <f t="shared" si="5"/>
        <v>14</v>
      </c>
      <c r="M36" s="191"/>
      <c r="W36" s="48"/>
    </row>
    <row r="37" spans="1:23">
      <c r="A37" s="155" t="s">
        <v>384</v>
      </c>
      <c r="B37" s="157">
        <v>14769</v>
      </c>
      <c r="C37" s="157">
        <v>13188</v>
      </c>
      <c r="D37" s="157">
        <f t="shared" si="0"/>
        <v>24</v>
      </c>
      <c r="E37" s="192">
        <f t="shared" si="1"/>
        <v>0.89295145236644324</v>
      </c>
      <c r="F37" s="157">
        <v>13188</v>
      </c>
      <c r="G37" s="157">
        <v>5229</v>
      </c>
      <c r="H37" s="157">
        <f t="shared" si="2"/>
        <v>45</v>
      </c>
      <c r="I37" s="204">
        <f t="shared" si="3"/>
        <v>0.39649681528662423</v>
      </c>
      <c r="J37" s="191"/>
      <c r="K37" s="191">
        <f t="shared" si="4"/>
        <v>0.35405240706886043</v>
      </c>
      <c r="L37" s="482">
        <f t="shared" si="5"/>
        <v>28</v>
      </c>
      <c r="M37" s="191"/>
      <c r="W37" s="48"/>
    </row>
    <row r="38" spans="1:23">
      <c r="A38" s="155" t="s">
        <v>385</v>
      </c>
      <c r="B38" s="157">
        <v>41326</v>
      </c>
      <c r="C38" s="157">
        <v>35051</v>
      </c>
      <c r="D38" s="157">
        <f t="shared" si="0"/>
        <v>46</v>
      </c>
      <c r="E38" s="192">
        <f t="shared" si="1"/>
        <v>0.8481585442578522</v>
      </c>
      <c r="F38" s="157">
        <v>35051</v>
      </c>
      <c r="G38" s="157">
        <v>13624</v>
      </c>
      <c r="H38" s="157">
        <f t="shared" si="2"/>
        <v>56</v>
      </c>
      <c r="I38" s="204">
        <f t="shared" si="3"/>
        <v>0.38869076488545262</v>
      </c>
      <c r="J38" s="191"/>
      <c r="K38" s="191">
        <f t="shared" si="4"/>
        <v>0.32967139331171658</v>
      </c>
      <c r="L38" s="482">
        <f t="shared" si="5"/>
        <v>50</v>
      </c>
      <c r="M38" s="191"/>
      <c r="W38" s="48"/>
    </row>
    <row r="39" spans="1:23">
      <c r="A39" s="155" t="s">
        <v>386</v>
      </c>
      <c r="B39" s="157">
        <v>27890</v>
      </c>
      <c r="C39" s="157">
        <v>21874</v>
      </c>
      <c r="D39" s="157">
        <f t="shared" si="0"/>
        <v>82</v>
      </c>
      <c r="E39" s="192">
        <f t="shared" si="1"/>
        <v>0.7842954463965579</v>
      </c>
      <c r="F39" s="157">
        <v>21874</v>
      </c>
      <c r="G39" s="157">
        <v>8526</v>
      </c>
      <c r="H39" s="157">
        <f t="shared" si="2"/>
        <v>53</v>
      </c>
      <c r="I39" s="204">
        <f t="shared" si="3"/>
        <v>0.38977781841455611</v>
      </c>
      <c r="J39" s="191"/>
      <c r="K39" s="191">
        <f t="shared" si="4"/>
        <v>0.30570096808892078</v>
      </c>
      <c r="L39" s="482">
        <f t="shared" si="5"/>
        <v>73</v>
      </c>
      <c r="M39" s="191"/>
      <c r="W39" s="48"/>
    </row>
    <row r="40" spans="1:23">
      <c r="A40" s="155" t="s">
        <v>387</v>
      </c>
      <c r="B40" s="157">
        <v>33327</v>
      </c>
      <c r="C40" s="157">
        <v>31106</v>
      </c>
      <c r="D40" s="157">
        <f t="shared" si="0"/>
        <v>14</v>
      </c>
      <c r="E40" s="192">
        <f t="shared" si="1"/>
        <v>0.93335733789419995</v>
      </c>
      <c r="F40" s="157">
        <v>31106</v>
      </c>
      <c r="G40" s="157">
        <v>14449</v>
      </c>
      <c r="H40" s="157">
        <f t="shared" si="2"/>
        <v>4</v>
      </c>
      <c r="I40" s="204">
        <f t="shared" si="3"/>
        <v>0.46450845496045778</v>
      </c>
      <c r="J40" s="191"/>
      <c r="K40" s="191">
        <f t="shared" si="4"/>
        <v>0.43355237495124072</v>
      </c>
      <c r="L40" s="482">
        <f t="shared" si="5"/>
        <v>5</v>
      </c>
      <c r="M40" s="191"/>
      <c r="W40" s="48"/>
    </row>
    <row r="41" spans="1:23">
      <c r="A41" s="155" t="s">
        <v>388</v>
      </c>
      <c r="B41" s="157">
        <v>14452</v>
      </c>
      <c r="C41" s="157">
        <v>13387</v>
      </c>
      <c r="D41" s="157">
        <f t="shared" si="0"/>
        <v>16</v>
      </c>
      <c r="E41" s="192">
        <f t="shared" si="1"/>
        <v>0.92630777747024629</v>
      </c>
      <c r="F41" s="157">
        <v>13387</v>
      </c>
      <c r="G41" s="157">
        <v>5307</v>
      </c>
      <c r="H41" s="157">
        <f t="shared" si="2"/>
        <v>46</v>
      </c>
      <c r="I41" s="204">
        <f t="shared" si="3"/>
        <v>0.39642937177859117</v>
      </c>
      <c r="J41" s="191"/>
      <c r="K41" s="191">
        <f t="shared" si="4"/>
        <v>0.36721561029615279</v>
      </c>
      <c r="L41" s="482">
        <f t="shared" si="5"/>
        <v>19</v>
      </c>
      <c r="M41" s="191"/>
      <c r="W41" s="48"/>
    </row>
    <row r="42" spans="1:23">
      <c r="A42" s="155" t="s">
        <v>389</v>
      </c>
      <c r="B42" s="157">
        <v>33271</v>
      </c>
      <c r="C42" s="157">
        <v>27700</v>
      </c>
      <c r="D42" s="157">
        <f t="shared" si="0"/>
        <v>57</v>
      </c>
      <c r="E42" s="192">
        <f t="shared" si="1"/>
        <v>0.83255688136815842</v>
      </c>
      <c r="F42" s="157">
        <v>27700</v>
      </c>
      <c r="G42" s="157">
        <v>11605</v>
      </c>
      <c r="H42" s="157">
        <f t="shared" si="2"/>
        <v>21</v>
      </c>
      <c r="I42" s="204">
        <f t="shared" si="3"/>
        <v>0.41895306859205778</v>
      </c>
      <c r="J42" s="191"/>
      <c r="K42" s="191">
        <f t="shared" si="4"/>
        <v>0.34880226022662381</v>
      </c>
      <c r="L42" s="482">
        <f t="shared" si="5"/>
        <v>32</v>
      </c>
      <c r="M42" s="191"/>
      <c r="W42" s="48"/>
    </row>
    <row r="43" spans="1:23">
      <c r="A43" s="155" t="s">
        <v>390</v>
      </c>
      <c r="B43" s="157">
        <v>37563</v>
      </c>
      <c r="C43" s="157">
        <v>31284</v>
      </c>
      <c r="D43" s="157">
        <f t="shared" si="0"/>
        <v>56</v>
      </c>
      <c r="E43" s="192">
        <f t="shared" si="1"/>
        <v>0.83284082740995125</v>
      </c>
      <c r="F43" s="157">
        <v>31284</v>
      </c>
      <c r="G43" s="157">
        <v>12742</v>
      </c>
      <c r="H43" s="157">
        <f t="shared" si="2"/>
        <v>30</v>
      </c>
      <c r="I43" s="204">
        <f t="shared" si="3"/>
        <v>0.4073008566679453</v>
      </c>
      <c r="J43" s="191"/>
      <c r="K43" s="191">
        <f t="shared" si="4"/>
        <v>0.33921678247211351</v>
      </c>
      <c r="L43" s="482">
        <f t="shared" si="5"/>
        <v>39</v>
      </c>
      <c r="M43" s="191"/>
      <c r="W43" s="48"/>
    </row>
    <row r="44" spans="1:23">
      <c r="A44" s="155" t="s">
        <v>391</v>
      </c>
      <c r="B44" s="157">
        <v>23651</v>
      </c>
      <c r="C44" s="157">
        <v>19792</v>
      </c>
      <c r="D44" s="157">
        <f t="shared" si="0"/>
        <v>52</v>
      </c>
      <c r="E44" s="192">
        <f t="shared" si="1"/>
        <v>0.83683565176948116</v>
      </c>
      <c r="F44" s="157">
        <v>19792</v>
      </c>
      <c r="G44" s="157">
        <v>7764</v>
      </c>
      <c r="H44" s="157">
        <f t="shared" si="2"/>
        <v>52</v>
      </c>
      <c r="I44" s="204">
        <f t="shared" si="3"/>
        <v>0.39227970897332254</v>
      </c>
      <c r="J44" s="191"/>
      <c r="K44" s="191">
        <f t="shared" si="4"/>
        <v>0.32827364593463276</v>
      </c>
      <c r="L44" s="482">
        <f t="shared" si="5"/>
        <v>53</v>
      </c>
      <c r="M44" s="191"/>
      <c r="W44" s="48"/>
    </row>
    <row r="45" spans="1:23">
      <c r="A45" s="155" t="s">
        <v>392</v>
      </c>
      <c r="B45" s="157">
        <v>18182</v>
      </c>
      <c r="C45" s="157">
        <v>15214</v>
      </c>
      <c r="D45" s="157">
        <f t="shared" si="0"/>
        <v>53</v>
      </c>
      <c r="E45" s="192">
        <f t="shared" si="1"/>
        <v>0.83676163238367618</v>
      </c>
      <c r="F45" s="157">
        <v>15214</v>
      </c>
      <c r="G45" s="157">
        <v>5465</v>
      </c>
      <c r="H45" s="157">
        <f t="shared" si="2"/>
        <v>78</v>
      </c>
      <c r="I45" s="204">
        <f t="shared" si="3"/>
        <v>0.3592086236361246</v>
      </c>
      <c r="J45" s="191"/>
      <c r="K45" s="191">
        <f t="shared" si="4"/>
        <v>0.30057199428005721</v>
      </c>
      <c r="L45" s="482">
        <f t="shared" si="5"/>
        <v>78</v>
      </c>
      <c r="M45" s="191"/>
      <c r="W45" s="48"/>
    </row>
    <row r="46" spans="1:23">
      <c r="A46" s="155" t="s">
        <v>393</v>
      </c>
      <c r="B46" s="157">
        <v>55708</v>
      </c>
      <c r="C46" s="157">
        <v>43593</v>
      </c>
      <c r="D46" s="157">
        <f t="shared" si="0"/>
        <v>83</v>
      </c>
      <c r="E46" s="192">
        <f t="shared" si="1"/>
        <v>0.78252674660730959</v>
      </c>
      <c r="F46" s="157">
        <v>43593</v>
      </c>
      <c r="G46" s="157">
        <v>17275</v>
      </c>
      <c r="H46" s="157">
        <f t="shared" si="2"/>
        <v>47</v>
      </c>
      <c r="I46" s="204">
        <f t="shared" si="3"/>
        <v>0.3962792191406877</v>
      </c>
      <c r="J46" s="191"/>
      <c r="K46" s="191">
        <f t="shared" si="4"/>
        <v>0.31009908810224746</v>
      </c>
      <c r="L46" s="482">
        <f t="shared" si="5"/>
        <v>67</v>
      </c>
      <c r="M46" s="191"/>
      <c r="W46" s="48"/>
    </row>
    <row r="47" spans="1:23">
      <c r="A47" s="155" t="s">
        <v>394</v>
      </c>
      <c r="B47" s="157">
        <v>10482</v>
      </c>
      <c r="C47" s="157">
        <v>8681</v>
      </c>
      <c r="D47" s="157">
        <f t="shared" si="0"/>
        <v>59</v>
      </c>
      <c r="E47" s="192">
        <f t="shared" si="1"/>
        <v>0.82818164472428923</v>
      </c>
      <c r="F47" s="157">
        <v>8681</v>
      </c>
      <c r="G47" s="157">
        <v>3450</v>
      </c>
      <c r="H47" s="157">
        <f t="shared" si="2"/>
        <v>44</v>
      </c>
      <c r="I47" s="204">
        <f t="shared" si="3"/>
        <v>0.39741965211381175</v>
      </c>
      <c r="J47" s="191"/>
      <c r="K47" s="191">
        <f t="shared" si="4"/>
        <v>0.3291356611333715</v>
      </c>
      <c r="L47" s="482">
        <f t="shared" si="5"/>
        <v>51</v>
      </c>
      <c r="M47" s="191"/>
      <c r="W47" s="48"/>
    </row>
    <row r="48" spans="1:23">
      <c r="A48" s="155" t="s">
        <v>395</v>
      </c>
      <c r="B48" s="157">
        <v>46392</v>
      </c>
      <c r="C48" s="157">
        <v>38132</v>
      </c>
      <c r="D48" s="157">
        <f t="shared" si="0"/>
        <v>62</v>
      </c>
      <c r="E48" s="192">
        <f t="shared" si="1"/>
        <v>0.82195206070012072</v>
      </c>
      <c r="F48" s="157">
        <v>38132</v>
      </c>
      <c r="G48" s="157">
        <v>13217</v>
      </c>
      <c r="H48" s="157">
        <f t="shared" si="2"/>
        <v>81</v>
      </c>
      <c r="I48" s="204">
        <f t="shared" si="3"/>
        <v>0.34661176964229518</v>
      </c>
      <c r="J48" s="191"/>
      <c r="K48" s="191">
        <f t="shared" si="4"/>
        <v>0.28489825832040006</v>
      </c>
      <c r="L48" s="482">
        <f t="shared" si="5"/>
        <v>81</v>
      </c>
      <c r="M48" s="191"/>
      <c r="W48" s="48"/>
    </row>
    <row r="49" spans="1:23">
      <c r="A49" s="155" t="s">
        <v>396</v>
      </c>
      <c r="B49" s="157">
        <v>276689</v>
      </c>
      <c r="C49" s="157">
        <v>258948</v>
      </c>
      <c r="D49" s="157">
        <f t="shared" si="0"/>
        <v>13</v>
      </c>
      <c r="E49" s="192">
        <f t="shared" si="1"/>
        <v>0.93588107947912635</v>
      </c>
      <c r="F49" s="157">
        <v>258948</v>
      </c>
      <c r="G49" s="157">
        <v>101829</v>
      </c>
      <c r="H49" s="157">
        <f t="shared" si="2"/>
        <v>50</v>
      </c>
      <c r="I49" s="204">
        <f t="shared" si="3"/>
        <v>0.39324111404606332</v>
      </c>
      <c r="J49" s="191"/>
      <c r="K49" s="191">
        <f t="shared" si="4"/>
        <v>0.36802691830900397</v>
      </c>
      <c r="L49" s="482">
        <f t="shared" si="5"/>
        <v>17</v>
      </c>
      <c r="M49" s="191"/>
      <c r="W49" s="48"/>
    </row>
    <row r="50" spans="1:23">
      <c r="A50" s="155" t="s">
        <v>397</v>
      </c>
      <c r="B50" s="157">
        <v>5223</v>
      </c>
      <c r="C50" s="157">
        <v>4602</v>
      </c>
      <c r="D50" s="157">
        <f t="shared" si="0"/>
        <v>29</v>
      </c>
      <c r="E50" s="192">
        <f t="shared" si="1"/>
        <v>0.88110281447443994</v>
      </c>
      <c r="F50" s="157">
        <v>4602</v>
      </c>
      <c r="G50" s="157">
        <v>1347</v>
      </c>
      <c r="H50" s="157">
        <f t="shared" si="2"/>
        <v>95</v>
      </c>
      <c r="I50" s="204">
        <f t="shared" si="3"/>
        <v>0.2926988265971317</v>
      </c>
      <c r="J50" s="191"/>
      <c r="K50" s="191">
        <f t="shared" si="4"/>
        <v>0.25789775990809877</v>
      </c>
      <c r="L50" s="482">
        <f t="shared" si="5"/>
        <v>90</v>
      </c>
      <c r="M50" s="191"/>
      <c r="W50" s="48"/>
    </row>
    <row r="51" spans="1:23">
      <c r="A51" s="155" t="s">
        <v>398</v>
      </c>
      <c r="B51" s="157">
        <v>20467</v>
      </c>
      <c r="C51" s="157">
        <v>14759</v>
      </c>
      <c r="D51" s="157">
        <f t="shared" si="0"/>
        <v>89</v>
      </c>
      <c r="E51" s="192">
        <f t="shared" si="1"/>
        <v>0.7211120340059608</v>
      </c>
      <c r="F51" s="157">
        <v>14759</v>
      </c>
      <c r="G51" s="157">
        <v>5699</v>
      </c>
      <c r="H51" s="157">
        <f t="shared" si="2"/>
        <v>61</v>
      </c>
      <c r="I51" s="204">
        <f t="shared" si="3"/>
        <v>0.38613727217291144</v>
      </c>
      <c r="J51" s="191"/>
      <c r="K51" s="191">
        <f t="shared" si="4"/>
        <v>0.27844823374212146</v>
      </c>
      <c r="L51" s="482">
        <f t="shared" si="5"/>
        <v>83</v>
      </c>
      <c r="M51" s="191"/>
      <c r="W51" s="48"/>
    </row>
    <row r="52" spans="1:23">
      <c r="A52" s="155" t="s">
        <v>399</v>
      </c>
      <c r="B52" s="157">
        <v>21103</v>
      </c>
      <c r="C52" s="157">
        <v>16937</v>
      </c>
      <c r="D52" s="157">
        <f t="shared" si="0"/>
        <v>74</v>
      </c>
      <c r="E52" s="192">
        <f t="shared" si="1"/>
        <v>0.80258730986115723</v>
      </c>
      <c r="F52" s="157">
        <v>16937</v>
      </c>
      <c r="G52" s="157">
        <v>6565</v>
      </c>
      <c r="H52" s="157">
        <f t="shared" si="2"/>
        <v>58</v>
      </c>
      <c r="I52" s="204">
        <f t="shared" si="3"/>
        <v>0.38761291846253765</v>
      </c>
      <c r="J52" s="191"/>
      <c r="K52" s="191">
        <f t="shared" si="4"/>
        <v>0.31109320949628017</v>
      </c>
      <c r="L52" s="482">
        <f t="shared" si="5"/>
        <v>66</v>
      </c>
      <c r="M52" s="191"/>
      <c r="W52" s="48"/>
    </row>
    <row r="53" spans="1:23">
      <c r="A53" s="155" t="s">
        <v>400</v>
      </c>
      <c r="B53" s="157">
        <v>45274</v>
      </c>
      <c r="C53" s="157">
        <v>35780</v>
      </c>
      <c r="D53" s="157">
        <f t="shared" si="0"/>
        <v>78</v>
      </c>
      <c r="E53" s="192">
        <f t="shared" si="1"/>
        <v>0.79029906789768967</v>
      </c>
      <c r="F53" s="157">
        <v>35780</v>
      </c>
      <c r="G53" s="157">
        <v>14284</v>
      </c>
      <c r="H53" s="157">
        <f t="shared" si="2"/>
        <v>41</v>
      </c>
      <c r="I53" s="204">
        <f t="shared" si="3"/>
        <v>0.39921743991056458</v>
      </c>
      <c r="J53" s="191"/>
      <c r="K53" s="191">
        <f t="shared" si="4"/>
        <v>0.31550117064982108</v>
      </c>
      <c r="L53" s="482">
        <f t="shared" si="5"/>
        <v>60</v>
      </c>
      <c r="M53" s="191"/>
      <c r="W53" s="48"/>
    </row>
    <row r="54" spans="1:23">
      <c r="A54" s="155" t="s">
        <v>401</v>
      </c>
      <c r="B54" s="157">
        <v>13640</v>
      </c>
      <c r="C54" s="157">
        <v>10745</v>
      </c>
      <c r="D54" s="157">
        <f t="shared" si="0"/>
        <v>80</v>
      </c>
      <c r="E54" s="192">
        <f t="shared" si="1"/>
        <v>0.78775659824046917</v>
      </c>
      <c r="F54" s="157">
        <v>10745</v>
      </c>
      <c r="G54" s="157">
        <v>3967</v>
      </c>
      <c r="H54" s="157">
        <f t="shared" si="2"/>
        <v>72</v>
      </c>
      <c r="I54" s="204">
        <f t="shared" si="3"/>
        <v>0.36919497440670079</v>
      </c>
      <c r="J54" s="191"/>
      <c r="K54" s="191">
        <f t="shared" si="4"/>
        <v>0.2908357771260997</v>
      </c>
      <c r="L54" s="482">
        <f t="shared" si="5"/>
        <v>80</v>
      </c>
      <c r="M54" s="191"/>
      <c r="W54" s="48"/>
    </row>
    <row r="55" spans="1:23">
      <c r="A55" s="155" t="s">
        <v>402</v>
      </c>
      <c r="B55" s="157">
        <v>21162</v>
      </c>
      <c r="C55" s="157">
        <v>17184</v>
      </c>
      <c r="D55" s="157">
        <f t="shared" si="0"/>
        <v>67</v>
      </c>
      <c r="E55" s="192">
        <f t="shared" si="1"/>
        <v>0.81202154805783955</v>
      </c>
      <c r="F55" s="157">
        <v>17184</v>
      </c>
      <c r="G55" s="157">
        <v>6536</v>
      </c>
      <c r="H55" s="157">
        <f t="shared" si="2"/>
        <v>65</v>
      </c>
      <c r="I55" s="204">
        <f t="shared" si="3"/>
        <v>0.38035381750465547</v>
      </c>
      <c r="J55" s="191"/>
      <c r="K55" s="191">
        <f t="shared" si="4"/>
        <v>0.30885549569983933</v>
      </c>
      <c r="L55" s="482">
        <f t="shared" si="5"/>
        <v>68</v>
      </c>
      <c r="M55" s="191"/>
      <c r="W55" s="48"/>
    </row>
    <row r="56" spans="1:23">
      <c r="A56" s="155" t="s">
        <v>403</v>
      </c>
      <c r="B56" s="157">
        <v>25583</v>
      </c>
      <c r="C56" s="157">
        <v>21452</v>
      </c>
      <c r="D56" s="157">
        <f t="shared" si="0"/>
        <v>50</v>
      </c>
      <c r="E56" s="192">
        <f t="shared" si="1"/>
        <v>0.83852558339522343</v>
      </c>
      <c r="F56" s="157">
        <v>21452</v>
      </c>
      <c r="G56" s="157">
        <v>8632</v>
      </c>
      <c r="H56" s="157">
        <f t="shared" si="2"/>
        <v>37</v>
      </c>
      <c r="I56" s="204">
        <f t="shared" si="3"/>
        <v>0.4023867238485922</v>
      </c>
      <c r="J56" s="191"/>
      <c r="K56" s="191">
        <f t="shared" si="4"/>
        <v>0.33741156236563341</v>
      </c>
      <c r="L56" s="482">
        <f t="shared" si="5"/>
        <v>41</v>
      </c>
      <c r="M56" s="191"/>
      <c r="W56" s="48"/>
    </row>
    <row r="57" spans="1:23">
      <c r="A57" s="155" t="s">
        <v>404</v>
      </c>
      <c r="B57" s="157">
        <v>19552</v>
      </c>
      <c r="C57" s="157">
        <v>15216</v>
      </c>
      <c r="D57" s="157">
        <f t="shared" si="0"/>
        <v>84</v>
      </c>
      <c r="E57" s="192">
        <f t="shared" si="1"/>
        <v>0.77823240589198039</v>
      </c>
      <c r="F57" s="157">
        <v>15216</v>
      </c>
      <c r="G57" s="157">
        <v>5885</v>
      </c>
      <c r="H57" s="157">
        <f t="shared" si="2"/>
        <v>60</v>
      </c>
      <c r="I57" s="204">
        <f t="shared" si="3"/>
        <v>0.38676393270241849</v>
      </c>
      <c r="J57" s="191"/>
      <c r="K57" s="191">
        <f t="shared" si="4"/>
        <v>0.30099222585924712</v>
      </c>
      <c r="L57" s="482">
        <f t="shared" si="5"/>
        <v>77</v>
      </c>
      <c r="M57" s="191"/>
      <c r="W57" s="48"/>
    </row>
    <row r="58" spans="1:23">
      <c r="A58" s="155" t="s">
        <v>405</v>
      </c>
      <c r="B58" s="157">
        <v>6414</v>
      </c>
      <c r="C58" s="157">
        <v>5509</v>
      </c>
      <c r="D58" s="157">
        <f t="shared" si="0"/>
        <v>40</v>
      </c>
      <c r="E58" s="192">
        <f t="shared" si="1"/>
        <v>0.85890240099781723</v>
      </c>
      <c r="F58" s="157">
        <v>5509</v>
      </c>
      <c r="G58" s="157">
        <v>2537</v>
      </c>
      <c r="H58" s="157">
        <f t="shared" si="2"/>
        <v>7</v>
      </c>
      <c r="I58" s="204">
        <f t="shared" si="3"/>
        <v>0.46051915048103104</v>
      </c>
      <c r="J58" s="191"/>
      <c r="K58" s="191">
        <f t="shared" si="4"/>
        <v>0.39554100405363268</v>
      </c>
      <c r="L58" s="482">
        <f t="shared" si="5"/>
        <v>9</v>
      </c>
      <c r="M58" s="191"/>
      <c r="W58" s="48"/>
    </row>
    <row r="59" spans="1:23">
      <c r="A59" s="155" t="s">
        <v>406</v>
      </c>
      <c r="B59" s="157">
        <v>14641</v>
      </c>
      <c r="C59" s="157">
        <v>13163</v>
      </c>
      <c r="D59" s="157">
        <f t="shared" si="0"/>
        <v>22</v>
      </c>
      <c r="E59" s="192">
        <f t="shared" si="1"/>
        <v>0.89905061129704256</v>
      </c>
      <c r="F59" s="157">
        <v>13163</v>
      </c>
      <c r="G59" s="157">
        <v>4510</v>
      </c>
      <c r="H59" s="157">
        <f t="shared" si="2"/>
        <v>84</v>
      </c>
      <c r="I59" s="204">
        <f t="shared" si="3"/>
        <v>0.34262706070044824</v>
      </c>
      <c r="J59" s="191"/>
      <c r="K59" s="191">
        <f t="shared" si="4"/>
        <v>0.3080390683696469</v>
      </c>
      <c r="L59" s="482">
        <f t="shared" si="5"/>
        <v>70</v>
      </c>
      <c r="M59" s="191"/>
      <c r="W59" s="48"/>
    </row>
    <row r="60" spans="1:23">
      <c r="A60" s="155" t="s">
        <v>407</v>
      </c>
      <c r="B60" s="157">
        <v>9470</v>
      </c>
      <c r="C60" s="157">
        <v>8509</v>
      </c>
      <c r="D60" s="157">
        <f t="shared" si="0"/>
        <v>23</v>
      </c>
      <c r="E60" s="192">
        <f t="shared" si="1"/>
        <v>0.89852164730728612</v>
      </c>
      <c r="F60" s="157">
        <v>8509</v>
      </c>
      <c r="G60" s="157">
        <v>3229</v>
      </c>
      <c r="H60" s="157">
        <f t="shared" si="2"/>
        <v>66</v>
      </c>
      <c r="I60" s="204">
        <f t="shared" si="3"/>
        <v>0.3794805500058761</v>
      </c>
      <c r="J60" s="191"/>
      <c r="K60" s="191">
        <f t="shared" si="4"/>
        <v>0.34097148891235479</v>
      </c>
      <c r="L60" s="482">
        <f t="shared" si="5"/>
        <v>38</v>
      </c>
      <c r="M60" s="191"/>
      <c r="W60" s="48"/>
    </row>
    <row r="61" spans="1:23">
      <c r="A61" s="155" t="s">
        <v>408</v>
      </c>
      <c r="B61" s="157">
        <v>42928</v>
      </c>
      <c r="C61" s="157">
        <v>34481</v>
      </c>
      <c r="D61" s="157">
        <f t="shared" si="0"/>
        <v>73</v>
      </c>
      <c r="E61" s="192">
        <f t="shared" si="1"/>
        <v>0.80322866194558329</v>
      </c>
      <c r="F61" s="157">
        <v>34481</v>
      </c>
      <c r="G61" s="157">
        <v>13395</v>
      </c>
      <c r="H61" s="157">
        <f t="shared" si="2"/>
        <v>57</v>
      </c>
      <c r="I61" s="204">
        <f t="shared" si="3"/>
        <v>0.38847481221542296</v>
      </c>
      <c r="J61" s="191"/>
      <c r="K61" s="191">
        <f t="shared" si="4"/>
        <v>0.31203410361535594</v>
      </c>
      <c r="L61" s="482">
        <f t="shared" si="5"/>
        <v>65</v>
      </c>
      <c r="M61" s="191"/>
      <c r="W61" s="48"/>
    </row>
    <row r="62" spans="1:23">
      <c r="A62" s="155" t="s">
        <v>409</v>
      </c>
      <c r="B62" s="157">
        <v>14690</v>
      </c>
      <c r="C62" s="157">
        <v>11337</v>
      </c>
      <c r="D62" s="157">
        <f t="shared" si="0"/>
        <v>85</v>
      </c>
      <c r="E62" s="192">
        <f t="shared" si="1"/>
        <v>0.77174948944860444</v>
      </c>
      <c r="F62" s="157">
        <v>11337</v>
      </c>
      <c r="G62" s="157">
        <v>5242</v>
      </c>
      <c r="H62" s="157">
        <f t="shared" si="2"/>
        <v>5</v>
      </c>
      <c r="I62" s="204">
        <f t="shared" si="3"/>
        <v>0.46237981829408131</v>
      </c>
      <c r="J62" s="191"/>
      <c r="K62" s="191">
        <f t="shared" si="4"/>
        <v>0.35684138869979576</v>
      </c>
      <c r="L62" s="482">
        <f t="shared" si="5"/>
        <v>22</v>
      </c>
      <c r="M62" s="191"/>
      <c r="W62" s="48"/>
    </row>
    <row r="63" spans="1:23">
      <c r="A63" s="155" t="s">
        <v>410</v>
      </c>
      <c r="B63" s="157">
        <v>362227</v>
      </c>
      <c r="C63" s="157">
        <v>313630</v>
      </c>
      <c r="D63" s="157">
        <f t="shared" si="0"/>
        <v>36</v>
      </c>
      <c r="E63" s="192">
        <f t="shared" si="1"/>
        <v>0.86583827268536029</v>
      </c>
      <c r="F63" s="157">
        <v>313630</v>
      </c>
      <c r="G63" s="157">
        <v>129019</v>
      </c>
      <c r="H63" s="157">
        <f t="shared" si="2"/>
        <v>27</v>
      </c>
      <c r="I63" s="204">
        <f t="shared" si="3"/>
        <v>0.41137327424034692</v>
      </c>
      <c r="J63" s="191"/>
      <c r="K63" s="191">
        <f t="shared" si="4"/>
        <v>0.35618272519718297</v>
      </c>
      <c r="L63" s="482">
        <f t="shared" si="5"/>
        <v>24</v>
      </c>
      <c r="M63" s="191"/>
      <c r="W63" s="48"/>
    </row>
    <row r="64" spans="1:23">
      <c r="A64" s="155" t="s">
        <v>411</v>
      </c>
      <c r="B64" s="157">
        <v>6091</v>
      </c>
      <c r="C64" s="157">
        <v>3367</v>
      </c>
      <c r="D64" s="157">
        <f t="shared" si="0"/>
        <v>95</v>
      </c>
      <c r="E64" s="192">
        <f t="shared" si="1"/>
        <v>0.55278279428665245</v>
      </c>
      <c r="F64" s="157">
        <v>3367</v>
      </c>
      <c r="G64" s="157">
        <v>1199</v>
      </c>
      <c r="H64" s="157">
        <f t="shared" si="2"/>
        <v>79</v>
      </c>
      <c r="I64" s="204">
        <f t="shared" si="3"/>
        <v>0.35610335610335608</v>
      </c>
      <c r="J64" s="191"/>
      <c r="K64" s="191">
        <f t="shared" si="4"/>
        <v>0.19684780824166803</v>
      </c>
      <c r="L64" s="482">
        <f t="shared" si="5"/>
        <v>95</v>
      </c>
      <c r="M64" s="191"/>
      <c r="W64" s="48"/>
    </row>
    <row r="65" spans="1:23">
      <c r="A65" s="155" t="s">
        <v>412</v>
      </c>
      <c r="B65" s="157">
        <v>19464</v>
      </c>
      <c r="C65" s="157">
        <v>13288</v>
      </c>
      <c r="D65" s="157">
        <f t="shared" si="0"/>
        <v>92</v>
      </c>
      <c r="E65" s="192">
        <f t="shared" si="1"/>
        <v>0.68269625976161119</v>
      </c>
      <c r="F65" s="157">
        <v>13288</v>
      </c>
      <c r="G65" s="157">
        <v>4859</v>
      </c>
      <c r="H65" s="157">
        <f t="shared" si="2"/>
        <v>75</v>
      </c>
      <c r="I65" s="204">
        <f t="shared" si="3"/>
        <v>0.36566827212522579</v>
      </c>
      <c r="J65" s="191"/>
      <c r="K65" s="191">
        <f t="shared" si="4"/>
        <v>0.24964036169338266</v>
      </c>
      <c r="L65" s="482">
        <f t="shared" si="5"/>
        <v>91</v>
      </c>
      <c r="M65" s="191"/>
      <c r="W65" s="48"/>
    </row>
    <row r="66" spans="1:23">
      <c r="A66" s="155" t="s">
        <v>413</v>
      </c>
      <c r="B66" s="157">
        <v>32687</v>
      </c>
      <c r="C66" s="157">
        <v>26330</v>
      </c>
      <c r="D66" s="157">
        <f t="shared" si="0"/>
        <v>72</v>
      </c>
      <c r="E66" s="192">
        <f t="shared" si="1"/>
        <v>0.80551901367516143</v>
      </c>
      <c r="F66" s="157">
        <v>26330</v>
      </c>
      <c r="G66" s="157">
        <v>10203</v>
      </c>
      <c r="H66" s="157">
        <f t="shared" si="2"/>
        <v>59</v>
      </c>
      <c r="I66" s="204">
        <f t="shared" si="3"/>
        <v>0.38750474743638436</v>
      </c>
      <c r="J66" s="191"/>
      <c r="K66" s="191">
        <f t="shared" si="4"/>
        <v>0.31214244194939883</v>
      </c>
      <c r="L66" s="482">
        <f t="shared" si="5"/>
        <v>64</v>
      </c>
      <c r="M66" s="191"/>
      <c r="W66" s="48"/>
    </row>
    <row r="67" spans="1:23">
      <c r="A67" s="155" t="s">
        <v>414</v>
      </c>
      <c r="B67" s="157">
        <v>9632</v>
      </c>
      <c r="C67" s="157">
        <v>8367</v>
      </c>
      <c r="D67" s="157">
        <f t="shared" si="0"/>
        <v>33</v>
      </c>
      <c r="E67" s="192">
        <f t="shared" si="1"/>
        <v>0.86866694352159468</v>
      </c>
      <c r="F67" s="157">
        <v>8367</v>
      </c>
      <c r="G67" s="157">
        <v>3417</v>
      </c>
      <c r="H67" s="157">
        <f t="shared" si="2"/>
        <v>29</v>
      </c>
      <c r="I67" s="204">
        <f t="shared" si="3"/>
        <v>0.40839010397992109</v>
      </c>
      <c r="J67" s="191"/>
      <c r="K67" s="191">
        <f t="shared" si="4"/>
        <v>0.35475498338870431</v>
      </c>
      <c r="L67" s="482">
        <f t="shared" si="5"/>
        <v>27</v>
      </c>
      <c r="M67" s="191"/>
      <c r="W67" s="48"/>
    </row>
    <row r="68" spans="1:23">
      <c r="A68" s="155" t="s">
        <v>415</v>
      </c>
      <c r="B68" s="157">
        <v>26611</v>
      </c>
      <c r="C68" s="157">
        <v>22870</v>
      </c>
      <c r="D68" s="157">
        <f t="shared" si="0"/>
        <v>39</v>
      </c>
      <c r="E68" s="192">
        <f t="shared" si="1"/>
        <v>0.85941903724023905</v>
      </c>
      <c r="F68" s="157">
        <v>22870</v>
      </c>
      <c r="G68" s="157">
        <v>9203</v>
      </c>
      <c r="H68" s="157">
        <f t="shared" si="2"/>
        <v>36</v>
      </c>
      <c r="I68" s="204">
        <f t="shared" si="3"/>
        <v>0.40240489724529954</v>
      </c>
      <c r="J68" s="191"/>
      <c r="K68" s="191">
        <f t="shared" si="4"/>
        <v>0.34583442937131259</v>
      </c>
      <c r="L68" s="482">
        <f t="shared" si="5"/>
        <v>34</v>
      </c>
      <c r="M68" s="191"/>
      <c r="W68" s="48"/>
    </row>
    <row r="69" spans="1:23">
      <c r="A69" s="155" t="s">
        <v>416</v>
      </c>
      <c r="B69" s="157">
        <v>41927</v>
      </c>
      <c r="C69" s="157">
        <v>40883</v>
      </c>
      <c r="D69" s="157">
        <f t="shared" si="0"/>
        <v>5</v>
      </c>
      <c r="E69" s="192">
        <f t="shared" si="1"/>
        <v>0.97509957783767021</v>
      </c>
      <c r="F69" s="157">
        <v>40883</v>
      </c>
      <c r="G69" s="157">
        <v>19767</v>
      </c>
      <c r="H69" s="157">
        <f t="shared" si="2"/>
        <v>1</v>
      </c>
      <c r="I69" s="204">
        <f t="shared" si="3"/>
        <v>0.48350169997309395</v>
      </c>
      <c r="J69" s="191"/>
      <c r="K69" s="191">
        <f t="shared" si="4"/>
        <v>0.4714623035275598</v>
      </c>
      <c r="L69" s="482">
        <f t="shared" si="5"/>
        <v>3</v>
      </c>
      <c r="M69" s="191"/>
      <c r="W69" s="48"/>
    </row>
    <row r="70" spans="1:23">
      <c r="A70" s="155" t="s">
        <v>417</v>
      </c>
      <c r="B70" s="157">
        <v>40787</v>
      </c>
      <c r="C70" s="157">
        <v>32519</v>
      </c>
      <c r="D70" s="157">
        <f t="shared" si="0"/>
        <v>76</v>
      </c>
      <c r="E70" s="192">
        <f t="shared" si="1"/>
        <v>0.79728835168068257</v>
      </c>
      <c r="F70" s="157">
        <v>32519</v>
      </c>
      <c r="G70" s="157">
        <v>13042</v>
      </c>
      <c r="H70" s="157">
        <f t="shared" si="2"/>
        <v>38</v>
      </c>
      <c r="I70" s="204">
        <f t="shared" si="3"/>
        <v>0.40105784310710663</v>
      </c>
      <c r="J70" s="191"/>
      <c r="K70" s="191">
        <f t="shared" si="4"/>
        <v>0.31975874665947485</v>
      </c>
      <c r="L70" s="482">
        <f t="shared" si="5"/>
        <v>58</v>
      </c>
      <c r="M70" s="191"/>
      <c r="W70" s="48"/>
    </row>
    <row r="71" spans="1:23">
      <c r="A71" s="155" t="s">
        <v>418</v>
      </c>
      <c r="B71" s="157">
        <v>20156</v>
      </c>
      <c r="C71" s="157">
        <v>15938</v>
      </c>
      <c r="D71" s="157">
        <f t="shared" si="0"/>
        <v>77</v>
      </c>
      <c r="E71" s="192">
        <f t="shared" si="1"/>
        <v>0.79073228815241114</v>
      </c>
      <c r="F71" s="157">
        <v>15938</v>
      </c>
      <c r="G71" s="157">
        <v>7157</v>
      </c>
      <c r="H71" s="157">
        <f t="shared" si="2"/>
        <v>10</v>
      </c>
      <c r="I71" s="204">
        <f t="shared" si="3"/>
        <v>0.44905257874262766</v>
      </c>
      <c r="J71" s="191"/>
      <c r="K71" s="191">
        <f t="shared" si="4"/>
        <v>0.35508037308989882</v>
      </c>
      <c r="L71" s="482">
        <f t="shared" si="5"/>
        <v>25</v>
      </c>
      <c r="M71" s="191"/>
      <c r="W71" s="48"/>
    </row>
    <row r="72" spans="1:23">
      <c r="A72" s="155" t="s">
        <v>419</v>
      </c>
      <c r="B72" s="157">
        <v>18384</v>
      </c>
      <c r="C72" s="157">
        <v>14993</v>
      </c>
      <c r="D72" s="157">
        <f t="shared" si="0"/>
        <v>65</v>
      </c>
      <c r="E72" s="192">
        <f t="shared" si="1"/>
        <v>0.81554612706701479</v>
      </c>
      <c r="F72" s="157">
        <v>14993</v>
      </c>
      <c r="G72" s="157">
        <v>4909</v>
      </c>
      <c r="H72" s="157">
        <f t="shared" si="2"/>
        <v>90</v>
      </c>
      <c r="I72" s="204">
        <f t="shared" si="3"/>
        <v>0.32741946241579406</v>
      </c>
      <c r="J72" s="191"/>
      <c r="K72" s="191">
        <f t="shared" si="4"/>
        <v>0.26702567449956482</v>
      </c>
      <c r="L72" s="482">
        <f t="shared" si="5"/>
        <v>89</v>
      </c>
      <c r="M72" s="191"/>
      <c r="W72" s="48"/>
    </row>
    <row r="73" spans="1:23">
      <c r="A73" s="155" t="s">
        <v>420</v>
      </c>
      <c r="B73" s="157">
        <v>74738</v>
      </c>
      <c r="C73" s="157">
        <v>62458</v>
      </c>
      <c r="D73" s="157">
        <f t="shared" si="0"/>
        <v>54</v>
      </c>
      <c r="E73" s="192">
        <f t="shared" si="1"/>
        <v>0.83569268645133665</v>
      </c>
      <c r="F73" s="157">
        <v>62458</v>
      </c>
      <c r="G73" s="157">
        <v>24297</v>
      </c>
      <c r="H73" s="157">
        <f t="shared" si="2"/>
        <v>55</v>
      </c>
      <c r="I73" s="204">
        <f t="shared" si="3"/>
        <v>0.38901341701623493</v>
      </c>
      <c r="J73" s="191"/>
      <c r="K73" s="191">
        <f t="shared" si="4"/>
        <v>0.32509566753191149</v>
      </c>
      <c r="L73" s="482">
        <f t="shared" si="5"/>
        <v>55</v>
      </c>
      <c r="M73" s="191"/>
      <c r="W73" s="48"/>
    </row>
    <row r="74" spans="1:23">
      <c r="A74" s="155" t="s">
        <v>421</v>
      </c>
      <c r="B74" s="157">
        <v>22465</v>
      </c>
      <c r="C74" s="157">
        <v>19772</v>
      </c>
      <c r="D74" s="157">
        <f t="shared" si="0"/>
        <v>30</v>
      </c>
      <c r="E74" s="192">
        <f t="shared" si="1"/>
        <v>0.88012463832628529</v>
      </c>
      <c r="F74" s="157">
        <v>19772</v>
      </c>
      <c r="G74" s="157">
        <v>7764</v>
      </c>
      <c r="H74" s="157">
        <f t="shared" si="2"/>
        <v>51</v>
      </c>
      <c r="I74" s="204">
        <f t="shared" si="3"/>
        <v>0.39267651223953065</v>
      </c>
      <c r="J74" s="191"/>
      <c r="K74" s="191">
        <f t="shared" si="4"/>
        <v>0.34560427331404409</v>
      </c>
      <c r="L74" s="482">
        <f t="shared" si="5"/>
        <v>35</v>
      </c>
      <c r="M74" s="191"/>
      <c r="W74" s="48"/>
    </row>
    <row r="75" spans="1:23">
      <c r="A75" s="155" t="s">
        <v>422</v>
      </c>
      <c r="B75" s="157">
        <v>25310</v>
      </c>
      <c r="C75" s="157">
        <v>21205</v>
      </c>
      <c r="D75" s="157">
        <f t="shared" si="0"/>
        <v>51</v>
      </c>
      <c r="E75" s="192">
        <f t="shared" si="1"/>
        <v>0.83781114184116945</v>
      </c>
      <c r="F75" s="157">
        <v>21205</v>
      </c>
      <c r="G75" s="157">
        <v>8937</v>
      </c>
      <c r="H75" s="157">
        <f t="shared" si="2"/>
        <v>18</v>
      </c>
      <c r="I75" s="204">
        <f t="shared" si="3"/>
        <v>0.42145720348974297</v>
      </c>
      <c r="J75" s="191"/>
      <c r="K75" s="191">
        <f t="shared" si="4"/>
        <v>0.35310154089292772</v>
      </c>
      <c r="L75" s="482">
        <f t="shared" si="5"/>
        <v>29</v>
      </c>
      <c r="M75" s="191"/>
      <c r="W75" s="48"/>
    </row>
    <row r="76" spans="1:23">
      <c r="A76" s="155" t="s">
        <v>423</v>
      </c>
      <c r="B76" s="157">
        <v>73711</v>
      </c>
      <c r="C76" s="157">
        <v>69298</v>
      </c>
      <c r="D76" s="157">
        <f t="shared" si="0"/>
        <v>12</v>
      </c>
      <c r="E76" s="192">
        <f t="shared" si="1"/>
        <v>0.94013105235310879</v>
      </c>
      <c r="F76" s="157">
        <v>69298</v>
      </c>
      <c r="G76" s="157">
        <v>30917</v>
      </c>
      <c r="H76" s="157">
        <f t="shared" si="2"/>
        <v>11</v>
      </c>
      <c r="I76" s="204">
        <f t="shared" si="3"/>
        <v>0.44614563190856876</v>
      </c>
      <c r="J76" s="191"/>
      <c r="K76" s="191">
        <f t="shared" si="4"/>
        <v>0.41943536242894547</v>
      </c>
      <c r="L76" s="482">
        <f t="shared" si="5"/>
        <v>7</v>
      </c>
      <c r="M76" s="191"/>
      <c r="W76" s="48"/>
    </row>
    <row r="77" spans="1:23">
      <c r="A77" s="155" t="s">
        <v>424</v>
      </c>
      <c r="B77" s="157">
        <v>10056</v>
      </c>
      <c r="C77" s="157">
        <v>8277</v>
      </c>
      <c r="D77" s="157">
        <f t="shared" si="0"/>
        <v>61</v>
      </c>
      <c r="E77" s="192">
        <f t="shared" si="1"/>
        <v>0.82309069212410502</v>
      </c>
      <c r="F77" s="157">
        <v>8277</v>
      </c>
      <c r="G77" s="157">
        <v>3337</v>
      </c>
      <c r="H77" s="157">
        <f t="shared" si="2"/>
        <v>34</v>
      </c>
      <c r="I77" s="204">
        <f t="shared" si="3"/>
        <v>0.40316539809109581</v>
      </c>
      <c r="J77" s="191"/>
      <c r="K77" s="191">
        <f t="shared" si="4"/>
        <v>0.33184168655529039</v>
      </c>
      <c r="L77" s="482">
        <f t="shared" si="5"/>
        <v>46</v>
      </c>
      <c r="M77" s="191"/>
      <c r="W77" s="48"/>
    </row>
    <row r="78" spans="1:23">
      <c r="A78" s="155" t="s">
        <v>425</v>
      </c>
      <c r="B78" s="157">
        <v>35830</v>
      </c>
      <c r="C78" s="157">
        <v>32330</v>
      </c>
      <c r="D78" s="157">
        <f t="shared" si="0"/>
        <v>20</v>
      </c>
      <c r="E78" s="192">
        <f t="shared" si="1"/>
        <v>0.9023164945576333</v>
      </c>
      <c r="F78" s="157">
        <v>32330</v>
      </c>
      <c r="G78" s="157">
        <v>11993</v>
      </c>
      <c r="H78" s="157">
        <f t="shared" si="2"/>
        <v>71</v>
      </c>
      <c r="I78" s="204">
        <f t="shared" si="3"/>
        <v>0.37095576863594187</v>
      </c>
      <c r="J78" s="191"/>
      <c r="K78" s="191">
        <f t="shared" si="4"/>
        <v>0.33471950879151546</v>
      </c>
      <c r="L78" s="482">
        <f t="shared" si="5"/>
        <v>44</v>
      </c>
      <c r="M78" s="191"/>
      <c r="W78" s="48"/>
    </row>
    <row r="79" spans="1:23">
      <c r="A79" s="155" t="s">
        <v>426</v>
      </c>
      <c r="B79" s="157">
        <v>152624</v>
      </c>
      <c r="C79" s="157">
        <v>139364</v>
      </c>
      <c r="D79" s="157">
        <f t="shared" si="0"/>
        <v>18</v>
      </c>
      <c r="E79" s="192">
        <f t="shared" si="1"/>
        <v>0.91311982388090995</v>
      </c>
      <c r="F79" s="157">
        <v>139364</v>
      </c>
      <c r="G79" s="157">
        <v>41518</v>
      </c>
      <c r="H79" s="157">
        <f t="shared" si="2"/>
        <v>93</v>
      </c>
      <c r="I79" s="204">
        <f t="shared" si="3"/>
        <v>0.29791050773513961</v>
      </c>
      <c r="J79" s="191"/>
      <c r="K79" s="191">
        <f t="shared" si="4"/>
        <v>0.27202799035538316</v>
      </c>
      <c r="L79" s="482">
        <f t="shared" si="5"/>
        <v>86</v>
      </c>
      <c r="M79" s="191"/>
      <c r="W79" s="48"/>
    </row>
    <row r="80" spans="1:23">
      <c r="A80" s="155" t="s">
        <v>427</v>
      </c>
      <c r="B80" s="157">
        <v>5142</v>
      </c>
      <c r="C80" s="157">
        <v>5289</v>
      </c>
      <c r="D80" s="157">
        <f t="shared" si="0"/>
        <v>2</v>
      </c>
      <c r="E80" s="192">
        <f t="shared" si="1"/>
        <v>1.028588098016336</v>
      </c>
      <c r="F80" s="157">
        <v>5289</v>
      </c>
      <c r="G80" s="157">
        <v>2082</v>
      </c>
      <c r="H80" s="157">
        <f t="shared" si="2"/>
        <v>49</v>
      </c>
      <c r="I80" s="204">
        <f t="shared" si="3"/>
        <v>0.39364719228587636</v>
      </c>
      <c r="J80" s="191"/>
      <c r="K80" s="191">
        <f t="shared" si="4"/>
        <v>0.40490081680280049</v>
      </c>
      <c r="L80" s="482">
        <f t="shared" si="5"/>
        <v>8</v>
      </c>
      <c r="M80" s="191"/>
      <c r="W80" s="48"/>
    </row>
    <row r="81" spans="1:23">
      <c r="A81" s="155" t="s">
        <v>428</v>
      </c>
      <c r="B81" s="157">
        <v>17022</v>
      </c>
      <c r="C81" s="157">
        <v>11596</v>
      </c>
      <c r="D81" s="157">
        <f t="shared" si="0"/>
        <v>93</v>
      </c>
      <c r="E81" s="192">
        <f t="shared" si="1"/>
        <v>0.68123604746798261</v>
      </c>
      <c r="F81" s="157">
        <v>11596</v>
      </c>
      <c r="G81" s="157">
        <v>4645</v>
      </c>
      <c r="H81" s="157">
        <f t="shared" si="2"/>
        <v>39</v>
      </c>
      <c r="I81" s="204">
        <f t="shared" si="3"/>
        <v>0.40056916177992413</v>
      </c>
      <c r="J81" s="191"/>
      <c r="K81" s="191">
        <f t="shared" si="4"/>
        <v>0.27288215250851838</v>
      </c>
      <c r="L81" s="482">
        <f t="shared" si="5"/>
        <v>85</v>
      </c>
      <c r="M81" s="191"/>
      <c r="W81" s="48"/>
    </row>
    <row r="82" spans="1:23">
      <c r="A82" s="155" t="s">
        <v>429</v>
      </c>
      <c r="B82" s="157">
        <v>23703</v>
      </c>
      <c r="C82" s="157">
        <v>19214</v>
      </c>
      <c r="D82" s="157">
        <f t="shared" ref="D82:D111" si="6">RANK(E82,$E$17:$E$111)</f>
        <v>68</v>
      </c>
      <c r="E82" s="192">
        <f t="shared" ref="E82:E111" si="7">C82/B82</f>
        <v>0.81061469012361309</v>
      </c>
      <c r="F82" s="157">
        <v>19214</v>
      </c>
      <c r="G82" s="157">
        <v>7864</v>
      </c>
      <c r="H82" s="157">
        <f t="shared" ref="H82:H111" si="8">RANK(I82,$I$17:$I$111)</f>
        <v>28</v>
      </c>
      <c r="I82" s="204">
        <f t="shared" ref="I82:I111" si="9">G82/F82</f>
        <v>0.40928489642968668</v>
      </c>
      <c r="J82" s="191"/>
      <c r="K82" s="191">
        <f t="shared" ref="K82:K111" si="10">G82/B82</f>
        <v>0.33177234949162554</v>
      </c>
      <c r="L82" s="482">
        <f t="shared" ref="L82:L111" si="11">RANK(K82,$K$17:$K$111)</f>
        <v>47</v>
      </c>
      <c r="M82" s="191"/>
      <c r="W82" s="48"/>
    </row>
    <row r="83" spans="1:23">
      <c r="A83" s="155" t="s">
        <v>430</v>
      </c>
      <c r="B83" s="157">
        <v>17479</v>
      </c>
      <c r="C83" s="157">
        <v>15183</v>
      </c>
      <c r="D83" s="157">
        <f t="shared" si="6"/>
        <v>34</v>
      </c>
      <c r="E83" s="192">
        <f t="shared" si="7"/>
        <v>0.86864237084501406</v>
      </c>
      <c r="F83" s="157">
        <v>15183</v>
      </c>
      <c r="G83" s="157">
        <v>6258</v>
      </c>
      <c r="H83" s="157">
        <f t="shared" si="8"/>
        <v>26</v>
      </c>
      <c r="I83" s="204">
        <f t="shared" si="9"/>
        <v>0.41217150760719223</v>
      </c>
      <c r="J83" s="191"/>
      <c r="K83" s="191">
        <f t="shared" si="10"/>
        <v>0.3580296355626752</v>
      </c>
      <c r="L83" s="482">
        <f t="shared" si="11"/>
        <v>21</v>
      </c>
      <c r="M83" s="191"/>
      <c r="W83" s="48"/>
    </row>
    <row r="84" spans="1:23">
      <c r="A84" s="155" t="s">
        <v>431</v>
      </c>
      <c r="B84" s="157">
        <v>6422</v>
      </c>
      <c r="C84" s="157">
        <v>5419</v>
      </c>
      <c r="D84" s="157">
        <f t="shared" si="6"/>
        <v>49</v>
      </c>
      <c r="E84" s="192">
        <f t="shared" si="7"/>
        <v>0.84381812519464339</v>
      </c>
      <c r="F84" s="157">
        <v>5419</v>
      </c>
      <c r="G84" s="157">
        <v>1948</v>
      </c>
      <c r="H84" s="157">
        <f t="shared" si="8"/>
        <v>77</v>
      </c>
      <c r="I84" s="204">
        <f t="shared" si="9"/>
        <v>0.35947591806606383</v>
      </c>
      <c r="J84" s="191"/>
      <c r="K84" s="191">
        <f t="shared" si="10"/>
        <v>0.30333229523512922</v>
      </c>
      <c r="L84" s="482">
        <f t="shared" si="11"/>
        <v>75</v>
      </c>
      <c r="M84" s="191"/>
      <c r="W84" s="48"/>
    </row>
    <row r="85" spans="1:23">
      <c r="A85" s="155" t="s">
        <v>432</v>
      </c>
      <c r="B85" s="157">
        <v>4059</v>
      </c>
      <c r="C85" s="157">
        <v>4095</v>
      </c>
      <c r="D85" s="157">
        <f t="shared" si="6"/>
        <v>4</v>
      </c>
      <c r="E85" s="192">
        <f t="shared" si="7"/>
        <v>1.0088691796008868</v>
      </c>
      <c r="F85" s="157">
        <v>4095</v>
      </c>
      <c r="G85" s="157">
        <v>1974</v>
      </c>
      <c r="H85" s="157">
        <f t="shared" si="8"/>
        <v>2</v>
      </c>
      <c r="I85" s="204">
        <f t="shared" si="9"/>
        <v>0.48205128205128206</v>
      </c>
      <c r="J85" s="191"/>
      <c r="K85" s="191">
        <f t="shared" si="10"/>
        <v>0.48632668144863267</v>
      </c>
      <c r="L85" s="482">
        <f t="shared" si="11"/>
        <v>2</v>
      </c>
      <c r="M85" s="191"/>
      <c r="W85" s="48"/>
    </row>
    <row r="86" spans="1:23">
      <c r="A86" s="155" t="s">
        <v>433</v>
      </c>
      <c r="B86" s="157">
        <v>14080</v>
      </c>
      <c r="C86" s="157">
        <v>14234</v>
      </c>
      <c r="D86" s="157">
        <f t="shared" si="6"/>
        <v>3</v>
      </c>
      <c r="E86" s="192">
        <f t="shared" si="7"/>
        <v>1.0109375</v>
      </c>
      <c r="F86" s="157">
        <v>14234</v>
      </c>
      <c r="G86" s="157">
        <v>4859</v>
      </c>
      <c r="H86" s="157">
        <f t="shared" si="8"/>
        <v>85</v>
      </c>
      <c r="I86" s="204">
        <f t="shared" si="9"/>
        <v>0.34136574399325559</v>
      </c>
      <c r="J86" s="191"/>
      <c r="K86" s="191">
        <f t="shared" si="10"/>
        <v>0.34509943181818181</v>
      </c>
      <c r="L86" s="482">
        <f t="shared" si="11"/>
        <v>36</v>
      </c>
      <c r="M86" s="191"/>
      <c r="W86" s="48"/>
    </row>
    <row r="87" spans="1:23">
      <c r="A87" s="155" t="s">
        <v>434</v>
      </c>
      <c r="B87" s="157">
        <v>60452</v>
      </c>
      <c r="C87" s="157">
        <v>49329</v>
      </c>
      <c r="D87" s="157">
        <f t="shared" si="6"/>
        <v>64</v>
      </c>
      <c r="E87" s="192">
        <f t="shared" si="7"/>
        <v>0.81600277906438168</v>
      </c>
      <c r="F87" s="157">
        <v>49329</v>
      </c>
      <c r="G87" s="157">
        <v>19863</v>
      </c>
      <c r="H87" s="157">
        <f t="shared" si="8"/>
        <v>35</v>
      </c>
      <c r="I87" s="204">
        <f t="shared" si="9"/>
        <v>0.40266374749133371</v>
      </c>
      <c r="J87" s="191"/>
      <c r="K87" s="191">
        <f t="shared" si="10"/>
        <v>0.32857473698140671</v>
      </c>
      <c r="L87" s="482">
        <f t="shared" si="11"/>
        <v>52</v>
      </c>
      <c r="M87" s="191"/>
      <c r="W87" s="48"/>
    </row>
    <row r="88" spans="1:23">
      <c r="A88" s="155" t="s">
        <v>435</v>
      </c>
      <c r="B88" s="157">
        <v>24618</v>
      </c>
      <c r="C88" s="157">
        <v>20848</v>
      </c>
      <c r="D88" s="157">
        <f t="shared" si="6"/>
        <v>47</v>
      </c>
      <c r="E88" s="192">
        <f t="shared" si="7"/>
        <v>0.84686002112275571</v>
      </c>
      <c r="F88" s="157">
        <v>20848</v>
      </c>
      <c r="G88" s="157">
        <v>7744</v>
      </c>
      <c r="H88" s="157">
        <f t="shared" si="8"/>
        <v>70</v>
      </c>
      <c r="I88" s="204">
        <f t="shared" si="9"/>
        <v>0.37145049884881043</v>
      </c>
      <c r="J88" s="191"/>
      <c r="K88" s="191">
        <f t="shared" si="10"/>
        <v>0.31456657730116178</v>
      </c>
      <c r="L88" s="482">
        <f t="shared" si="11"/>
        <v>62</v>
      </c>
      <c r="M88" s="191"/>
      <c r="W88" s="48"/>
    </row>
    <row r="89" spans="1:23">
      <c r="A89" s="155" t="s">
        <v>436</v>
      </c>
      <c r="B89" s="157">
        <v>43153</v>
      </c>
      <c r="C89" s="157">
        <v>36656</v>
      </c>
      <c r="D89" s="157">
        <f t="shared" si="6"/>
        <v>43</v>
      </c>
      <c r="E89" s="192">
        <f t="shared" si="7"/>
        <v>0.84944268069427387</v>
      </c>
      <c r="F89" s="157">
        <v>36656</v>
      </c>
      <c r="G89" s="157">
        <v>15932</v>
      </c>
      <c r="H89" s="157">
        <f t="shared" si="8"/>
        <v>14</v>
      </c>
      <c r="I89" s="204">
        <f t="shared" si="9"/>
        <v>0.43463553033609775</v>
      </c>
      <c r="J89" s="191"/>
      <c r="K89" s="191">
        <f t="shared" si="10"/>
        <v>0.36919797001367227</v>
      </c>
      <c r="L89" s="482">
        <f t="shared" si="11"/>
        <v>15</v>
      </c>
      <c r="M89" s="191"/>
      <c r="W89" s="48"/>
    </row>
    <row r="90" spans="1:23">
      <c r="A90" s="155" t="s">
        <v>437</v>
      </c>
      <c r="B90" s="157">
        <v>53192</v>
      </c>
      <c r="C90" s="157">
        <v>47871</v>
      </c>
      <c r="D90" s="157">
        <f t="shared" si="6"/>
        <v>21</v>
      </c>
      <c r="E90" s="192">
        <f t="shared" si="7"/>
        <v>0.89996616032486088</v>
      </c>
      <c r="F90" s="157">
        <v>47871</v>
      </c>
      <c r="G90" s="157">
        <v>18640</v>
      </c>
      <c r="H90" s="157">
        <f t="shared" si="8"/>
        <v>54</v>
      </c>
      <c r="I90" s="204">
        <f t="shared" si="9"/>
        <v>0.38937979152305152</v>
      </c>
      <c r="J90" s="191"/>
      <c r="K90" s="191">
        <f t="shared" si="10"/>
        <v>0.35042863588509549</v>
      </c>
      <c r="L90" s="482">
        <f t="shared" si="11"/>
        <v>30</v>
      </c>
      <c r="M90" s="191"/>
      <c r="W90" s="48"/>
    </row>
    <row r="91" spans="1:23">
      <c r="A91" s="155" t="s">
        <v>438</v>
      </c>
      <c r="B91" s="157">
        <v>239295</v>
      </c>
      <c r="C91" s="157">
        <v>206024</v>
      </c>
      <c r="D91" s="157">
        <f t="shared" si="6"/>
        <v>37</v>
      </c>
      <c r="E91" s="192">
        <f t="shared" si="7"/>
        <v>0.86096241041392418</v>
      </c>
      <c r="F91" s="157">
        <v>206024</v>
      </c>
      <c r="G91" s="157">
        <v>75589</v>
      </c>
      <c r="H91" s="157">
        <f t="shared" si="8"/>
        <v>73</v>
      </c>
      <c r="I91" s="204">
        <f t="shared" si="9"/>
        <v>0.36689414825457228</v>
      </c>
      <c r="J91" s="191"/>
      <c r="K91" s="191">
        <f t="shared" si="10"/>
        <v>0.31588207024802023</v>
      </c>
      <c r="L91" s="482">
        <f t="shared" si="11"/>
        <v>59</v>
      </c>
      <c r="M91" s="191"/>
      <c r="W91" s="48"/>
    </row>
    <row r="92" spans="1:23">
      <c r="A92" s="155" t="s">
        <v>439</v>
      </c>
      <c r="B92" s="157">
        <v>16496</v>
      </c>
      <c r="C92" s="157">
        <v>13405</v>
      </c>
      <c r="D92" s="157">
        <f t="shared" si="6"/>
        <v>66</v>
      </c>
      <c r="E92" s="192">
        <f t="shared" si="7"/>
        <v>0.81262124151309412</v>
      </c>
      <c r="F92" s="157">
        <v>13405</v>
      </c>
      <c r="G92" s="157">
        <v>3953</v>
      </c>
      <c r="H92" s="157">
        <f t="shared" si="8"/>
        <v>94</v>
      </c>
      <c r="I92" s="204">
        <f t="shared" si="9"/>
        <v>0.29488996643043641</v>
      </c>
      <c r="J92" s="191"/>
      <c r="K92" s="191">
        <f t="shared" si="10"/>
        <v>0.23963385063045586</v>
      </c>
      <c r="L92" s="482">
        <f t="shared" si="11"/>
        <v>93</v>
      </c>
      <c r="M92" s="191"/>
      <c r="W92" s="48"/>
    </row>
    <row r="93" spans="1:23">
      <c r="A93" s="155" t="s">
        <v>440</v>
      </c>
      <c r="B93" s="157">
        <v>12248</v>
      </c>
      <c r="C93" s="157">
        <v>10816</v>
      </c>
      <c r="D93" s="157">
        <f t="shared" si="6"/>
        <v>28</v>
      </c>
      <c r="E93" s="192">
        <f t="shared" si="7"/>
        <v>0.8830829523187459</v>
      </c>
      <c r="F93" s="157">
        <v>10816</v>
      </c>
      <c r="G93" s="157">
        <v>4368</v>
      </c>
      <c r="H93" s="157">
        <f t="shared" si="8"/>
        <v>33</v>
      </c>
      <c r="I93" s="204">
        <f t="shared" si="9"/>
        <v>0.40384615384615385</v>
      </c>
      <c r="J93" s="191"/>
      <c r="K93" s="191">
        <f t="shared" si="10"/>
        <v>0.35662965382103201</v>
      </c>
      <c r="L93" s="482">
        <f t="shared" si="11"/>
        <v>23</v>
      </c>
      <c r="M93" s="191"/>
      <c r="W93" s="48"/>
    </row>
    <row r="94" spans="1:23">
      <c r="A94" s="155" t="s">
        <v>441</v>
      </c>
      <c r="B94" s="157">
        <v>74518</v>
      </c>
      <c r="C94" s="157">
        <v>70855</v>
      </c>
      <c r="D94" s="157">
        <f t="shared" si="6"/>
        <v>9</v>
      </c>
      <c r="E94" s="192">
        <f t="shared" si="7"/>
        <v>0.95084409136047665</v>
      </c>
      <c r="F94" s="157">
        <v>70855</v>
      </c>
      <c r="G94" s="157">
        <v>22964</v>
      </c>
      <c r="H94" s="157">
        <f t="shared" si="8"/>
        <v>91</v>
      </c>
      <c r="I94" s="204">
        <f t="shared" si="9"/>
        <v>0.32409851104368076</v>
      </c>
      <c r="J94" s="191"/>
      <c r="K94" s="191">
        <f t="shared" si="10"/>
        <v>0.30816715424461205</v>
      </c>
      <c r="L94" s="482">
        <f t="shared" si="11"/>
        <v>69</v>
      </c>
      <c r="M94" s="191"/>
      <c r="W94" s="48"/>
    </row>
    <row r="95" spans="1:23">
      <c r="A95" s="155" t="s">
        <v>442</v>
      </c>
      <c r="B95" s="157">
        <v>662842</v>
      </c>
      <c r="C95" s="157">
        <v>588508</v>
      </c>
      <c r="D95" s="157">
        <f t="shared" si="6"/>
        <v>26</v>
      </c>
      <c r="E95" s="192">
        <f t="shared" si="7"/>
        <v>0.88785562773632332</v>
      </c>
      <c r="F95" s="157">
        <v>588508</v>
      </c>
      <c r="G95" s="157">
        <v>202651</v>
      </c>
      <c r="H95" s="157">
        <f t="shared" si="8"/>
        <v>83</v>
      </c>
      <c r="I95" s="204">
        <f t="shared" si="9"/>
        <v>0.34434706070265825</v>
      </c>
      <c r="J95" s="191"/>
      <c r="K95" s="191">
        <f t="shared" si="10"/>
        <v>0.30573047573931644</v>
      </c>
      <c r="L95" s="482">
        <f t="shared" si="11"/>
        <v>72</v>
      </c>
      <c r="M95" s="191"/>
      <c r="W95" s="48"/>
    </row>
    <row r="96" spans="1:23">
      <c r="A96" s="155" t="s">
        <v>443</v>
      </c>
      <c r="B96" s="157">
        <v>15148</v>
      </c>
      <c r="C96" s="157">
        <v>12880</v>
      </c>
      <c r="D96" s="157">
        <f t="shared" si="6"/>
        <v>42</v>
      </c>
      <c r="E96" s="192">
        <f t="shared" si="7"/>
        <v>0.85027726432532347</v>
      </c>
      <c r="F96" s="157">
        <v>12880</v>
      </c>
      <c r="G96" s="157">
        <v>5377</v>
      </c>
      <c r="H96" s="157">
        <f t="shared" si="8"/>
        <v>24</v>
      </c>
      <c r="I96" s="204">
        <f t="shared" si="9"/>
        <v>0.4174689440993789</v>
      </c>
      <c r="J96" s="191"/>
      <c r="K96" s="191">
        <f t="shared" si="10"/>
        <v>0.35496435172960128</v>
      </c>
      <c r="L96" s="482">
        <f t="shared" si="11"/>
        <v>26</v>
      </c>
      <c r="M96" s="191"/>
      <c r="W96" s="48"/>
    </row>
    <row r="97" spans="1:23">
      <c r="A97" s="155" t="s">
        <v>444</v>
      </c>
      <c r="B97" s="157">
        <v>10443</v>
      </c>
      <c r="C97" s="157">
        <v>9633</v>
      </c>
      <c r="D97" s="157">
        <f t="shared" si="6"/>
        <v>17</v>
      </c>
      <c r="E97" s="192">
        <f t="shared" si="7"/>
        <v>0.92243608158575119</v>
      </c>
      <c r="F97" s="157">
        <v>9633</v>
      </c>
      <c r="G97" s="157">
        <v>4039</v>
      </c>
      <c r="H97" s="157">
        <f t="shared" si="8"/>
        <v>19</v>
      </c>
      <c r="I97" s="204">
        <f t="shared" si="9"/>
        <v>0.41928786463199419</v>
      </c>
      <c r="J97" s="191"/>
      <c r="K97" s="191">
        <f t="shared" si="10"/>
        <v>0.38676625490759359</v>
      </c>
      <c r="L97" s="482">
        <f t="shared" si="11"/>
        <v>11</v>
      </c>
      <c r="M97" s="191"/>
      <c r="W97" s="48"/>
    </row>
    <row r="98" spans="1:23">
      <c r="A98" s="155" t="s">
        <v>445</v>
      </c>
      <c r="B98" s="157">
        <v>126099</v>
      </c>
      <c r="C98" s="157">
        <v>110735</v>
      </c>
      <c r="D98" s="157">
        <f t="shared" si="6"/>
        <v>31</v>
      </c>
      <c r="E98" s="192">
        <f t="shared" si="7"/>
        <v>0.87815922410169789</v>
      </c>
      <c r="F98" s="157">
        <v>110735</v>
      </c>
      <c r="G98" s="157">
        <v>42416</v>
      </c>
      <c r="H98" s="157">
        <f t="shared" si="8"/>
        <v>64</v>
      </c>
      <c r="I98" s="204">
        <f t="shared" si="9"/>
        <v>0.38304059240529192</v>
      </c>
      <c r="J98" s="191"/>
      <c r="K98" s="191">
        <f t="shared" si="10"/>
        <v>0.33637062942608587</v>
      </c>
      <c r="L98" s="482">
        <f t="shared" si="11"/>
        <v>42</v>
      </c>
      <c r="M98" s="191"/>
      <c r="W98" s="48"/>
    </row>
    <row r="99" spans="1:23">
      <c r="A99" s="155" t="s">
        <v>446</v>
      </c>
      <c r="B99" s="157">
        <v>143301</v>
      </c>
      <c r="C99" s="157">
        <v>130352</v>
      </c>
      <c r="D99" s="157">
        <f t="shared" si="6"/>
        <v>19</v>
      </c>
      <c r="E99" s="192">
        <f t="shared" si="7"/>
        <v>0.90963775549368109</v>
      </c>
      <c r="F99" s="157">
        <v>130352</v>
      </c>
      <c r="G99" s="157">
        <v>52895</v>
      </c>
      <c r="H99" s="157">
        <f t="shared" si="8"/>
        <v>31</v>
      </c>
      <c r="I99" s="204">
        <f t="shared" si="9"/>
        <v>0.40578587210015959</v>
      </c>
      <c r="J99" s="191"/>
      <c r="K99" s="191">
        <f t="shared" si="10"/>
        <v>0.3691181499082351</v>
      </c>
      <c r="L99" s="482">
        <f t="shared" si="11"/>
        <v>16</v>
      </c>
      <c r="M99" s="191"/>
      <c r="W99" s="48"/>
    </row>
    <row r="100" spans="1:23">
      <c r="A100" s="155" t="s">
        <v>447</v>
      </c>
      <c r="B100" s="157">
        <v>45543</v>
      </c>
      <c r="C100" s="157">
        <v>39534</v>
      </c>
      <c r="D100" s="157">
        <f t="shared" si="6"/>
        <v>35</v>
      </c>
      <c r="E100" s="192">
        <f t="shared" si="7"/>
        <v>0.86805875765759832</v>
      </c>
      <c r="F100" s="157">
        <v>39534</v>
      </c>
      <c r="G100" s="157">
        <v>15151</v>
      </c>
      <c r="H100" s="157">
        <f t="shared" si="8"/>
        <v>63</v>
      </c>
      <c r="I100" s="204">
        <f t="shared" si="9"/>
        <v>0.38323974300602015</v>
      </c>
      <c r="J100" s="191"/>
      <c r="K100" s="191">
        <f t="shared" si="10"/>
        <v>0.33267461519882308</v>
      </c>
      <c r="L100" s="482">
        <f t="shared" si="11"/>
        <v>45</v>
      </c>
      <c r="M100" s="191"/>
      <c r="W100" s="48"/>
    </row>
    <row r="101" spans="1:23">
      <c r="A101" s="155" t="s">
        <v>448</v>
      </c>
      <c r="B101" s="157">
        <v>9274</v>
      </c>
      <c r="C101" s="157">
        <v>6166</v>
      </c>
      <c r="D101" s="157">
        <f t="shared" si="6"/>
        <v>94</v>
      </c>
      <c r="E101" s="192">
        <f t="shared" si="7"/>
        <v>0.66486952771188268</v>
      </c>
      <c r="F101" s="157">
        <v>6166</v>
      </c>
      <c r="G101" s="157">
        <v>2169</v>
      </c>
      <c r="H101" s="157">
        <f t="shared" si="8"/>
        <v>80</v>
      </c>
      <c r="I101" s="204">
        <f t="shared" si="9"/>
        <v>0.3517677586766137</v>
      </c>
      <c r="J101" s="191"/>
      <c r="K101" s="191">
        <f t="shared" si="10"/>
        <v>0.23387966357558768</v>
      </c>
      <c r="L101" s="482">
        <f t="shared" si="11"/>
        <v>94</v>
      </c>
      <c r="M101" s="191"/>
      <c r="W101" s="48"/>
    </row>
    <row r="102" spans="1:23">
      <c r="A102" s="155" t="s">
        <v>449</v>
      </c>
      <c r="B102" s="157">
        <v>14622</v>
      </c>
      <c r="C102" s="157">
        <v>11491</v>
      </c>
      <c r="D102" s="157">
        <f t="shared" si="6"/>
        <v>81</v>
      </c>
      <c r="E102" s="192">
        <f t="shared" si="7"/>
        <v>0.78587060593626046</v>
      </c>
      <c r="F102" s="157">
        <v>11491</v>
      </c>
      <c r="G102" s="157">
        <v>5306</v>
      </c>
      <c r="H102" s="157">
        <f t="shared" si="8"/>
        <v>6</v>
      </c>
      <c r="I102" s="204">
        <f t="shared" si="9"/>
        <v>0.46175267600731007</v>
      </c>
      <c r="J102" s="191"/>
      <c r="K102" s="191">
        <f t="shared" si="10"/>
        <v>0.36287785528655453</v>
      </c>
      <c r="L102" s="482">
        <f t="shared" si="11"/>
        <v>20</v>
      </c>
      <c r="M102" s="191"/>
      <c r="W102" s="48"/>
    </row>
    <row r="103" spans="1:23">
      <c r="A103" s="155" t="s">
        <v>450</v>
      </c>
      <c r="B103" s="157">
        <v>15269</v>
      </c>
      <c r="C103" s="157">
        <v>12350</v>
      </c>
      <c r="D103" s="157">
        <f t="shared" si="6"/>
        <v>70</v>
      </c>
      <c r="E103" s="192">
        <f t="shared" si="7"/>
        <v>0.80882834501277101</v>
      </c>
      <c r="F103" s="157">
        <v>12350</v>
      </c>
      <c r="G103" s="157">
        <v>4181</v>
      </c>
      <c r="H103" s="157">
        <f t="shared" si="8"/>
        <v>86</v>
      </c>
      <c r="I103" s="204">
        <f t="shared" si="9"/>
        <v>0.33854251012145747</v>
      </c>
      <c r="J103" s="191"/>
      <c r="K103" s="191">
        <f t="shared" si="10"/>
        <v>0.27382277817800771</v>
      </c>
      <c r="L103" s="482">
        <f t="shared" si="11"/>
        <v>84</v>
      </c>
      <c r="M103" s="191"/>
      <c r="W103" s="48"/>
    </row>
    <row r="104" spans="1:23">
      <c r="A104" s="155" t="s">
        <v>451</v>
      </c>
      <c r="B104" s="157">
        <v>4917</v>
      </c>
      <c r="C104" s="157">
        <v>4667</v>
      </c>
      <c r="D104" s="157">
        <f t="shared" si="6"/>
        <v>11</v>
      </c>
      <c r="E104" s="192">
        <f t="shared" si="7"/>
        <v>0.94915598942444579</v>
      </c>
      <c r="F104" s="157">
        <v>4667</v>
      </c>
      <c r="G104" s="157">
        <v>1932</v>
      </c>
      <c r="H104" s="157">
        <f t="shared" si="8"/>
        <v>25</v>
      </c>
      <c r="I104" s="204">
        <f t="shared" si="9"/>
        <v>0.41397043068352263</v>
      </c>
      <c r="J104" s="191"/>
      <c r="K104" s="191">
        <f t="shared" si="10"/>
        <v>0.39292251372788284</v>
      </c>
      <c r="L104" s="482">
        <f t="shared" si="11"/>
        <v>10</v>
      </c>
      <c r="M104" s="191"/>
      <c r="W104" s="48"/>
    </row>
    <row r="105" spans="1:23">
      <c r="A105" s="155" t="s">
        <v>452</v>
      </c>
      <c r="B105" s="157">
        <v>29525</v>
      </c>
      <c r="C105" s="157">
        <v>23915</v>
      </c>
      <c r="D105" s="157">
        <f t="shared" si="6"/>
        <v>69</v>
      </c>
      <c r="E105" s="192">
        <f t="shared" si="7"/>
        <v>0.80999153259949197</v>
      </c>
      <c r="F105" s="157">
        <v>23915</v>
      </c>
      <c r="G105" s="157">
        <v>8958</v>
      </c>
      <c r="H105" s="157">
        <f t="shared" si="8"/>
        <v>69</v>
      </c>
      <c r="I105" s="204">
        <f t="shared" si="9"/>
        <v>0.37457662554881871</v>
      </c>
      <c r="J105" s="191"/>
      <c r="K105" s="191">
        <f t="shared" si="10"/>
        <v>0.3034038950042337</v>
      </c>
      <c r="L105" s="482">
        <f t="shared" si="11"/>
        <v>74</v>
      </c>
      <c r="M105" s="191"/>
      <c r="W105" s="48"/>
    </row>
    <row r="106" spans="1:23">
      <c r="A106" s="155" t="s">
        <v>453</v>
      </c>
      <c r="B106" s="157">
        <v>104071</v>
      </c>
      <c r="C106" s="157">
        <v>88329</v>
      </c>
      <c r="D106" s="157">
        <f t="shared" si="6"/>
        <v>45</v>
      </c>
      <c r="E106" s="192">
        <f t="shared" si="7"/>
        <v>0.84873788086979085</v>
      </c>
      <c r="F106" s="157">
        <v>88329</v>
      </c>
      <c r="G106" s="157">
        <v>35298</v>
      </c>
      <c r="H106" s="157">
        <f t="shared" si="8"/>
        <v>40</v>
      </c>
      <c r="I106" s="204">
        <f t="shared" si="9"/>
        <v>0.39961960398057261</v>
      </c>
      <c r="J106" s="191"/>
      <c r="K106" s="191">
        <f t="shared" si="10"/>
        <v>0.33917229583649622</v>
      </c>
      <c r="L106" s="482">
        <f t="shared" si="11"/>
        <v>40</v>
      </c>
      <c r="M106" s="191"/>
      <c r="W106" s="48"/>
    </row>
    <row r="107" spans="1:23">
      <c r="A107" s="155" t="s">
        <v>454</v>
      </c>
      <c r="B107" s="157">
        <v>13458</v>
      </c>
      <c r="C107" s="157">
        <v>9885</v>
      </c>
      <c r="D107" s="157">
        <f t="shared" si="6"/>
        <v>88</v>
      </c>
      <c r="E107" s="192">
        <f t="shared" si="7"/>
        <v>0.73450735621934904</v>
      </c>
      <c r="F107" s="157">
        <v>9885</v>
      </c>
      <c r="G107" s="157">
        <v>3614</v>
      </c>
      <c r="H107" s="157">
        <f t="shared" si="8"/>
        <v>76</v>
      </c>
      <c r="I107" s="204">
        <f t="shared" si="9"/>
        <v>0.36560445118866969</v>
      </c>
      <c r="J107" s="191"/>
      <c r="K107" s="191">
        <f t="shared" si="10"/>
        <v>0.26853915886461582</v>
      </c>
      <c r="L107" s="482">
        <f t="shared" si="11"/>
        <v>87</v>
      </c>
      <c r="M107" s="191"/>
      <c r="W107" s="48"/>
    </row>
    <row r="108" spans="1:23">
      <c r="A108" s="155" t="s">
        <v>455</v>
      </c>
      <c r="B108" s="157">
        <v>26265</v>
      </c>
      <c r="C108" s="157">
        <v>18917</v>
      </c>
      <c r="D108" s="157">
        <f t="shared" si="6"/>
        <v>90</v>
      </c>
      <c r="E108" s="192">
        <f t="shared" si="7"/>
        <v>0.72023605558728343</v>
      </c>
      <c r="F108" s="157">
        <v>18917</v>
      </c>
      <c r="G108" s="157">
        <v>8278</v>
      </c>
      <c r="H108" s="157">
        <f t="shared" si="8"/>
        <v>12</v>
      </c>
      <c r="I108" s="204">
        <f t="shared" si="9"/>
        <v>0.43759581328963365</v>
      </c>
      <c r="J108" s="191"/>
      <c r="K108" s="191">
        <f t="shared" si="10"/>
        <v>0.3151722825052351</v>
      </c>
      <c r="L108" s="482">
        <f t="shared" si="11"/>
        <v>61</v>
      </c>
      <c r="M108" s="191"/>
      <c r="W108" s="48"/>
    </row>
    <row r="109" spans="1:23">
      <c r="A109" s="155" t="s">
        <v>456</v>
      </c>
      <c r="B109" s="157">
        <v>20981</v>
      </c>
      <c r="C109" s="157">
        <v>17350</v>
      </c>
      <c r="D109" s="157">
        <f t="shared" si="6"/>
        <v>60</v>
      </c>
      <c r="E109" s="192">
        <f t="shared" si="7"/>
        <v>0.82693865878652117</v>
      </c>
      <c r="F109" s="157">
        <v>17350</v>
      </c>
      <c r="G109" s="157">
        <v>7033</v>
      </c>
      <c r="H109" s="157">
        <f t="shared" si="8"/>
        <v>32</v>
      </c>
      <c r="I109" s="204">
        <f t="shared" si="9"/>
        <v>0.40536023054755044</v>
      </c>
      <c r="J109" s="191"/>
      <c r="K109" s="191">
        <f t="shared" si="10"/>
        <v>0.33520804537438637</v>
      </c>
      <c r="L109" s="482">
        <f t="shared" si="11"/>
        <v>43</v>
      </c>
      <c r="M109" s="191"/>
      <c r="W109" s="48"/>
    </row>
    <row r="110" spans="1:23">
      <c r="A110" s="155" t="s">
        <v>457</v>
      </c>
      <c r="B110" s="157">
        <v>168586</v>
      </c>
      <c r="C110" s="157">
        <v>188365</v>
      </c>
      <c r="D110" s="157">
        <f t="shared" si="6"/>
        <v>1</v>
      </c>
      <c r="E110" s="192">
        <f t="shared" si="7"/>
        <v>1.1173229093756303</v>
      </c>
      <c r="F110" s="157">
        <v>188365</v>
      </c>
      <c r="G110" s="157">
        <v>86015</v>
      </c>
      <c r="H110" s="157">
        <f t="shared" si="8"/>
        <v>8</v>
      </c>
      <c r="I110" s="204">
        <f t="shared" si="9"/>
        <v>0.45664003397658803</v>
      </c>
      <c r="J110" s="191"/>
      <c r="K110" s="191">
        <f t="shared" si="10"/>
        <v>0.51021437130010794</v>
      </c>
      <c r="L110" s="482">
        <f t="shared" si="11"/>
        <v>1</v>
      </c>
      <c r="M110" s="191"/>
      <c r="W110" s="48"/>
    </row>
    <row r="111" spans="1:23">
      <c r="A111" s="155" t="s">
        <v>458</v>
      </c>
      <c r="B111" s="157">
        <v>106795</v>
      </c>
      <c r="C111" s="157">
        <v>102553</v>
      </c>
      <c r="D111" s="157">
        <f t="shared" si="6"/>
        <v>7</v>
      </c>
      <c r="E111" s="192">
        <f t="shared" si="7"/>
        <v>0.96027903928086522</v>
      </c>
      <c r="F111" s="157">
        <v>102553</v>
      </c>
      <c r="G111" s="157">
        <v>44835</v>
      </c>
      <c r="H111" s="157">
        <f t="shared" si="8"/>
        <v>13</v>
      </c>
      <c r="I111" s="204">
        <f t="shared" si="9"/>
        <v>0.43718857566331554</v>
      </c>
      <c r="J111" s="191"/>
      <c r="K111" s="191">
        <f t="shared" si="10"/>
        <v>0.41982302542253852</v>
      </c>
      <c r="L111" s="482">
        <f t="shared" si="11"/>
        <v>6</v>
      </c>
      <c r="M111" s="191"/>
      <c r="W111" s="48"/>
    </row>
    <row r="112" spans="1:23">
      <c r="F112" s="49"/>
      <c r="G112" s="49"/>
      <c r="I112" s="106"/>
    </row>
    <row r="113" spans="5:13" ht="14.25">
      <c r="E113" s="435">
        <f>AVERAGE(E17:E111)</f>
        <v>0.8481691017517291</v>
      </c>
      <c r="I113" s="453">
        <f>AVERAGE(I17:I111)</f>
        <v>0.39254993005284805</v>
      </c>
      <c r="J113" s="59"/>
      <c r="K113" s="435">
        <f>AVERAGE(K17:K111)</f>
        <v>0.3334620956020406</v>
      </c>
      <c r="L113" s="59"/>
      <c r="M113" s="59"/>
    </row>
  </sheetData>
  <mergeCells count="25">
    <mergeCell ref="J10:L10"/>
    <mergeCell ref="J11:L13"/>
    <mergeCell ref="A3:A7"/>
    <mergeCell ref="B3:E7"/>
    <mergeCell ref="F3:I7"/>
    <mergeCell ref="A11:A13"/>
    <mergeCell ref="B11:E13"/>
    <mergeCell ref="F11:I13"/>
    <mergeCell ref="B8:E8"/>
    <mergeCell ref="F8:I8"/>
    <mergeCell ref="B9:E9"/>
    <mergeCell ref="F9:I9"/>
    <mergeCell ref="B10:E10"/>
    <mergeCell ref="F10:I10"/>
    <mergeCell ref="N9:Z9"/>
    <mergeCell ref="N2:Z8"/>
    <mergeCell ref="B1:E1"/>
    <mergeCell ref="F1:I1"/>
    <mergeCell ref="B2:E2"/>
    <mergeCell ref="F2:I2"/>
    <mergeCell ref="J1:L1"/>
    <mergeCell ref="J2:L2"/>
    <mergeCell ref="J3:L7"/>
    <mergeCell ref="J8:L8"/>
    <mergeCell ref="J9:L9"/>
  </mergeCells>
  <hyperlinks>
    <hyperlink ref="B9:E9" r:id="rId1" display="US Election Assistance Commission" xr:uid="{68970EBF-FE8D-4F60-BB4A-4EA35498A31E}"/>
    <hyperlink ref="F9:I9" r:id="rId2" display="US Election Assistance Commission" xr:uid="{604E7394-D841-455D-81BA-BCB7EE7D6E49}"/>
    <hyperlink ref="J9:L9" r:id="rId3" display="US Election Assistance Commission" xr:uid="{43471D72-4E8E-49D4-A3DB-33DE3F121DE3}"/>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0445-1218-4FF6-BC72-9B46B670BC78}">
  <sheetPr>
    <tabColor theme="4"/>
  </sheetPr>
  <dimension ref="A1:Z113"/>
  <sheetViews>
    <sheetView zoomScaleNormal="100" workbookViewId="0">
      <selection activeCell="G16" sqref="G16"/>
    </sheetView>
  </sheetViews>
  <sheetFormatPr defaultColWidth="8.7109375" defaultRowHeight="12.75"/>
  <cols>
    <col min="1" max="1" width="17.5703125" customWidth="1"/>
    <col min="3" max="4" width="9.85546875" customWidth="1"/>
    <col min="5" max="5" width="12.42578125" customWidth="1"/>
    <col min="6" max="6" width="9.85546875" customWidth="1"/>
    <col min="9" max="12" width="10.85546875" customWidth="1"/>
  </cols>
  <sheetData>
    <row r="1" spans="1:26" ht="25.5">
      <c r="A1" s="168" t="s">
        <v>189</v>
      </c>
      <c r="B1" s="568" t="s">
        <v>704</v>
      </c>
      <c r="C1" s="569"/>
      <c r="D1" s="569"/>
      <c r="E1" s="570"/>
      <c r="F1" s="568" t="s">
        <v>704</v>
      </c>
      <c r="G1" s="569"/>
      <c r="H1" s="569"/>
      <c r="I1" s="570"/>
      <c r="J1" s="568" t="s">
        <v>704</v>
      </c>
      <c r="K1" s="569"/>
      <c r="L1" s="570"/>
    </row>
    <row r="2" spans="1:26" ht="33" customHeight="1">
      <c r="A2" s="168" t="s">
        <v>194</v>
      </c>
      <c r="B2" s="538" t="s">
        <v>70</v>
      </c>
      <c r="C2" s="566"/>
      <c r="D2" s="566"/>
      <c r="E2" s="567"/>
      <c r="F2" s="538" t="s">
        <v>1567</v>
      </c>
      <c r="G2" s="566"/>
      <c r="H2" s="566"/>
      <c r="I2" s="567"/>
      <c r="J2" s="538" t="s">
        <v>1568</v>
      </c>
      <c r="K2" s="566"/>
      <c r="L2" s="567"/>
      <c r="N2" s="650" t="s">
        <v>705</v>
      </c>
      <c r="O2" s="651"/>
      <c r="P2" s="651"/>
      <c r="Q2" s="651"/>
      <c r="R2" s="651"/>
      <c r="S2" s="651"/>
      <c r="T2" s="651"/>
      <c r="U2" s="651"/>
      <c r="V2" s="651"/>
      <c r="W2" s="651"/>
      <c r="X2" s="651"/>
      <c r="Y2" s="651"/>
      <c r="Z2" s="651"/>
    </row>
    <row r="3" spans="1:26">
      <c r="A3" s="579" t="s">
        <v>196</v>
      </c>
      <c r="B3" s="514" t="s">
        <v>713</v>
      </c>
      <c r="C3" s="515"/>
      <c r="D3" s="515"/>
      <c r="E3" s="516"/>
      <c r="F3" s="514" t="s">
        <v>1569</v>
      </c>
      <c r="G3" s="515"/>
      <c r="H3" s="515"/>
      <c r="I3" s="516"/>
      <c r="J3" s="514" t="s">
        <v>1570</v>
      </c>
      <c r="K3" s="515"/>
      <c r="L3" s="516"/>
      <c r="N3" s="651"/>
      <c r="O3" s="651"/>
      <c r="P3" s="651"/>
      <c r="Q3" s="651"/>
      <c r="R3" s="651"/>
      <c r="S3" s="651"/>
      <c r="T3" s="651"/>
      <c r="U3" s="651"/>
      <c r="V3" s="651"/>
      <c r="W3" s="651"/>
      <c r="X3" s="651"/>
      <c r="Y3" s="651"/>
      <c r="Z3" s="651"/>
    </row>
    <row r="4" spans="1:26">
      <c r="A4" s="580"/>
      <c r="B4" s="517"/>
      <c r="C4" s="518"/>
      <c r="D4" s="518"/>
      <c r="E4" s="519"/>
      <c r="F4" s="517"/>
      <c r="G4" s="518"/>
      <c r="H4" s="518"/>
      <c r="I4" s="519"/>
      <c r="J4" s="517"/>
      <c r="K4" s="518"/>
      <c r="L4" s="519"/>
      <c r="N4" s="651"/>
      <c r="O4" s="651"/>
      <c r="P4" s="651"/>
      <c r="Q4" s="651"/>
      <c r="R4" s="651"/>
      <c r="S4" s="651"/>
      <c r="T4" s="651"/>
      <c r="U4" s="651"/>
      <c r="V4" s="651"/>
      <c r="W4" s="651"/>
      <c r="X4" s="651"/>
      <c r="Y4" s="651"/>
      <c r="Z4" s="651"/>
    </row>
    <row r="5" spans="1:26">
      <c r="A5" s="580"/>
      <c r="B5" s="517"/>
      <c r="C5" s="518"/>
      <c r="D5" s="518"/>
      <c r="E5" s="519"/>
      <c r="F5" s="517"/>
      <c r="G5" s="518"/>
      <c r="H5" s="518"/>
      <c r="I5" s="519"/>
      <c r="J5" s="517"/>
      <c r="K5" s="518"/>
      <c r="L5" s="519"/>
      <c r="N5" s="651"/>
      <c r="O5" s="651"/>
      <c r="P5" s="651"/>
      <c r="Q5" s="651"/>
      <c r="R5" s="651"/>
      <c r="S5" s="651"/>
      <c r="T5" s="651"/>
      <c r="U5" s="651"/>
      <c r="V5" s="651"/>
      <c r="W5" s="651"/>
      <c r="X5" s="651"/>
      <c r="Y5" s="651"/>
      <c r="Z5" s="651"/>
    </row>
    <row r="6" spans="1:26">
      <c r="A6" s="580"/>
      <c r="B6" s="517"/>
      <c r="C6" s="518"/>
      <c r="D6" s="518"/>
      <c r="E6" s="519"/>
      <c r="F6" s="517"/>
      <c r="G6" s="518"/>
      <c r="H6" s="518"/>
      <c r="I6" s="519"/>
      <c r="J6" s="517"/>
      <c r="K6" s="518"/>
      <c r="L6" s="519"/>
      <c r="N6" s="651"/>
      <c r="O6" s="651"/>
      <c r="P6" s="651"/>
      <c r="Q6" s="651"/>
      <c r="R6" s="651"/>
      <c r="S6" s="651"/>
      <c r="T6" s="651"/>
      <c r="U6" s="651"/>
      <c r="V6" s="651"/>
      <c r="W6" s="651"/>
      <c r="X6" s="651"/>
      <c r="Y6" s="651"/>
      <c r="Z6" s="651"/>
    </row>
    <row r="7" spans="1:26">
      <c r="A7" s="581"/>
      <c r="B7" s="520"/>
      <c r="C7" s="521"/>
      <c r="D7" s="521"/>
      <c r="E7" s="522"/>
      <c r="F7" s="520"/>
      <c r="G7" s="521"/>
      <c r="H7" s="521"/>
      <c r="I7" s="522"/>
      <c r="J7" s="520"/>
      <c r="K7" s="521"/>
      <c r="L7" s="522"/>
      <c r="N7" s="651"/>
      <c r="O7" s="651"/>
      <c r="P7" s="651"/>
      <c r="Q7" s="651"/>
      <c r="R7" s="651"/>
      <c r="S7" s="651"/>
      <c r="T7" s="651"/>
      <c r="U7" s="651"/>
      <c r="V7" s="651"/>
      <c r="W7" s="651"/>
      <c r="X7" s="651"/>
      <c r="Y7" s="651"/>
      <c r="Z7" s="651"/>
    </row>
    <row r="8" spans="1:26" ht="25.5">
      <c r="A8" s="169" t="s">
        <v>198</v>
      </c>
      <c r="B8" s="535" t="s">
        <v>199</v>
      </c>
      <c r="C8" s="590"/>
      <c r="D8" s="590"/>
      <c r="E8" s="591"/>
      <c r="F8" s="535" t="s">
        <v>199</v>
      </c>
      <c r="G8" s="590"/>
      <c r="H8" s="590"/>
      <c r="I8" s="591"/>
      <c r="J8" s="535" t="s">
        <v>199</v>
      </c>
      <c r="K8" s="590"/>
      <c r="L8" s="591"/>
      <c r="N8" s="651"/>
      <c r="O8" s="651"/>
      <c r="P8" s="651"/>
      <c r="Q8" s="651"/>
      <c r="R8" s="651"/>
      <c r="S8" s="651"/>
      <c r="T8" s="651"/>
      <c r="U8" s="651"/>
      <c r="V8" s="651"/>
      <c r="W8" s="651"/>
      <c r="X8" s="651"/>
      <c r="Y8" s="651"/>
      <c r="Z8" s="651"/>
    </row>
    <row r="9" spans="1:26" ht="51" customHeight="1">
      <c r="A9" s="323" t="s">
        <v>200</v>
      </c>
      <c r="B9" s="548" t="s">
        <v>67</v>
      </c>
      <c r="C9" s="549"/>
      <c r="D9" s="549"/>
      <c r="E9" s="550"/>
      <c r="F9" s="548" t="s">
        <v>67</v>
      </c>
      <c r="G9" s="549"/>
      <c r="H9" s="549"/>
      <c r="I9" s="550"/>
      <c r="J9" s="548" t="s">
        <v>67</v>
      </c>
      <c r="K9" s="549"/>
      <c r="L9" s="550"/>
    </row>
    <row r="10" spans="1:26">
      <c r="A10" s="338" t="s">
        <v>314</v>
      </c>
      <c r="B10" s="582">
        <v>2022</v>
      </c>
      <c r="C10" s="536"/>
      <c r="D10" s="536"/>
      <c r="E10" s="537"/>
      <c r="F10" s="582">
        <v>2022</v>
      </c>
      <c r="G10" s="536"/>
      <c r="H10" s="536"/>
      <c r="I10" s="537"/>
      <c r="J10" s="582">
        <v>2022</v>
      </c>
      <c r="K10" s="536"/>
      <c r="L10" s="537"/>
    </row>
    <row r="11" spans="1:26" ht="12.75" customHeight="1">
      <c r="A11" s="511" t="s">
        <v>202</v>
      </c>
      <c r="B11" s="631" t="s">
        <v>707</v>
      </c>
      <c r="C11" s="632"/>
      <c r="D11" s="632"/>
      <c r="E11" s="633"/>
      <c r="F11" s="514" t="s">
        <v>708</v>
      </c>
      <c r="G11" s="515"/>
      <c r="H11" s="515"/>
      <c r="I11" s="516"/>
      <c r="J11" s="514" t="s">
        <v>708</v>
      </c>
      <c r="K11" s="515"/>
      <c r="L11" s="516"/>
    </row>
    <row r="12" spans="1:26">
      <c r="A12" s="578"/>
      <c r="B12" s="634"/>
      <c r="C12" s="635"/>
      <c r="D12" s="635"/>
      <c r="E12" s="636"/>
      <c r="F12" s="517"/>
      <c r="G12" s="518"/>
      <c r="H12" s="518"/>
      <c r="I12" s="519"/>
      <c r="J12" s="517"/>
      <c r="K12" s="518"/>
      <c r="L12" s="519"/>
    </row>
    <row r="13" spans="1:26">
      <c r="A13" s="513"/>
      <c r="B13" s="637"/>
      <c r="C13" s="638"/>
      <c r="D13" s="638"/>
      <c r="E13" s="639"/>
      <c r="F13" s="520"/>
      <c r="G13" s="521"/>
      <c r="H13" s="521"/>
      <c r="I13" s="522"/>
      <c r="J13" s="520"/>
      <c r="K13" s="521"/>
      <c r="L13" s="522"/>
    </row>
    <row r="16" spans="1:26" ht="45" customHeight="1">
      <c r="B16" s="161" t="s">
        <v>709</v>
      </c>
      <c r="C16" s="502" t="s">
        <v>710</v>
      </c>
      <c r="D16" s="432" t="s">
        <v>927</v>
      </c>
      <c r="E16" s="434" t="s">
        <v>1499</v>
      </c>
      <c r="F16" s="199" t="s">
        <v>714</v>
      </c>
      <c r="G16" s="502" t="s">
        <v>711</v>
      </c>
      <c r="H16" s="433" t="s">
        <v>927</v>
      </c>
      <c r="I16" s="434" t="s">
        <v>712</v>
      </c>
      <c r="K16" s="433" t="s">
        <v>1571</v>
      </c>
      <c r="L16" s="440" t="s">
        <v>927</v>
      </c>
    </row>
    <row r="17" spans="1:12" ht="12.75" customHeight="1">
      <c r="A17" s="155" t="s">
        <v>364</v>
      </c>
      <c r="B17" s="157">
        <v>58606</v>
      </c>
      <c r="C17" s="157">
        <v>50334</v>
      </c>
      <c r="D17" s="157">
        <f>RANK(E17,$E$17:$E$111)</f>
        <v>35</v>
      </c>
      <c r="E17" s="192">
        <f t="shared" ref="E17:E48" si="0">C17/B17</f>
        <v>0.85885404224823392</v>
      </c>
      <c r="F17" s="157">
        <v>50334</v>
      </c>
      <c r="G17" s="157">
        <v>35812</v>
      </c>
      <c r="H17" s="157">
        <f>RANK(I17,$I$17:$I$111)</f>
        <v>34</v>
      </c>
      <c r="I17" s="204">
        <f>G17/F17</f>
        <v>0.71148726506933679</v>
      </c>
      <c r="K17" s="191">
        <f t="shared" ref="K17:K48" si="1">G17/B17</f>
        <v>0.61106371361294065</v>
      </c>
      <c r="L17" s="482">
        <f>RANK(K17,$K$17:$K$111)</f>
        <v>23</v>
      </c>
    </row>
    <row r="18" spans="1:12">
      <c r="A18" s="155" t="s">
        <v>365</v>
      </c>
      <c r="B18" s="157">
        <v>33925</v>
      </c>
      <c r="C18" s="157">
        <v>27107</v>
      </c>
      <c r="D18" s="157">
        <f t="shared" ref="D18:D81" si="2">RANK(E18,$E$17:$E$111)</f>
        <v>71</v>
      </c>
      <c r="E18" s="192">
        <f t="shared" si="0"/>
        <v>0.799027266028003</v>
      </c>
      <c r="F18" s="157">
        <v>27107</v>
      </c>
      <c r="G18" s="157">
        <v>19193</v>
      </c>
      <c r="H18" s="157">
        <f t="shared" ref="H18:H81" si="3">RANK(I18,$I$17:$I$111)</f>
        <v>36</v>
      </c>
      <c r="I18" s="204">
        <f t="shared" ref="I18:I81" si="4">G18/F18</f>
        <v>0.7080458922049655</v>
      </c>
      <c r="K18" s="191">
        <f t="shared" si="1"/>
        <v>0.56574797347089167</v>
      </c>
      <c r="L18" s="482">
        <f t="shared" ref="L18:L81" si="5">RANK(K18,$K$17:$K$111)</f>
        <v>62</v>
      </c>
    </row>
    <row r="19" spans="1:12">
      <c r="A19" s="155" t="s">
        <v>366</v>
      </c>
      <c r="B19" s="157">
        <v>12935</v>
      </c>
      <c r="C19" s="157">
        <v>10711</v>
      </c>
      <c r="D19" s="157">
        <f t="shared" si="2"/>
        <v>51</v>
      </c>
      <c r="E19" s="192">
        <f t="shared" si="0"/>
        <v>0.82806339389253958</v>
      </c>
      <c r="F19" s="157">
        <v>10711</v>
      </c>
      <c r="G19" s="157">
        <v>7279</v>
      </c>
      <c r="H19" s="157">
        <f t="shared" si="3"/>
        <v>65</v>
      </c>
      <c r="I19" s="204">
        <f t="shared" si="4"/>
        <v>0.67958173839977598</v>
      </c>
      <c r="K19" s="191">
        <f t="shared" si="1"/>
        <v>0.56273676072671053</v>
      </c>
      <c r="L19" s="482">
        <f t="shared" si="5"/>
        <v>67</v>
      </c>
    </row>
    <row r="20" spans="1:12">
      <c r="A20" s="155" t="s">
        <v>367</v>
      </c>
      <c r="B20" s="157">
        <v>11705</v>
      </c>
      <c r="C20" s="157">
        <v>8460</v>
      </c>
      <c r="D20" s="157">
        <f t="shared" si="2"/>
        <v>89</v>
      </c>
      <c r="E20" s="192">
        <f t="shared" si="0"/>
        <v>0.72276804784280224</v>
      </c>
      <c r="F20" s="157">
        <v>8460</v>
      </c>
      <c r="G20" s="157">
        <v>5831</v>
      </c>
      <c r="H20" s="157">
        <f t="shared" si="3"/>
        <v>56</v>
      </c>
      <c r="I20" s="204">
        <f t="shared" si="4"/>
        <v>0.68924349881796687</v>
      </c>
      <c r="K20" s="191">
        <f t="shared" si="1"/>
        <v>0.49816317812900468</v>
      </c>
      <c r="L20" s="482">
        <f t="shared" si="5"/>
        <v>88</v>
      </c>
    </row>
    <row r="21" spans="1:12">
      <c r="A21" s="155" t="s">
        <v>368</v>
      </c>
      <c r="B21" s="157">
        <v>101259</v>
      </c>
      <c r="C21" s="157">
        <v>91387</v>
      </c>
      <c r="D21" s="157">
        <f t="shared" si="2"/>
        <v>21</v>
      </c>
      <c r="E21" s="192">
        <f t="shared" si="0"/>
        <v>0.90250743143819312</v>
      </c>
      <c r="F21" s="157">
        <v>91387</v>
      </c>
      <c r="G21" s="157">
        <v>66807</v>
      </c>
      <c r="H21" s="157">
        <f t="shared" si="3"/>
        <v>14</v>
      </c>
      <c r="I21" s="204">
        <f t="shared" si="4"/>
        <v>0.73103395450118724</v>
      </c>
      <c r="K21" s="191">
        <f t="shared" si="1"/>
        <v>0.65976357657097151</v>
      </c>
      <c r="L21" s="482">
        <f t="shared" si="5"/>
        <v>11</v>
      </c>
    </row>
    <row r="22" spans="1:12">
      <c r="A22" s="155" t="s">
        <v>369</v>
      </c>
      <c r="B22" s="157">
        <v>78594</v>
      </c>
      <c r="C22" s="157">
        <v>73686</v>
      </c>
      <c r="D22" s="157">
        <f t="shared" si="2"/>
        <v>13</v>
      </c>
      <c r="E22" s="192">
        <f t="shared" si="0"/>
        <v>0.9375524849225132</v>
      </c>
      <c r="F22" s="157">
        <v>73686</v>
      </c>
      <c r="G22" s="157">
        <v>48063</v>
      </c>
      <c r="H22" s="157">
        <f t="shared" si="3"/>
        <v>80</v>
      </c>
      <c r="I22" s="204">
        <f t="shared" si="4"/>
        <v>0.65226773064082733</v>
      </c>
      <c r="K22" s="191">
        <f t="shared" si="1"/>
        <v>0.61153523169707613</v>
      </c>
      <c r="L22" s="482">
        <f t="shared" si="5"/>
        <v>22</v>
      </c>
    </row>
    <row r="23" spans="1:12">
      <c r="A23" s="155" t="s">
        <v>370</v>
      </c>
      <c r="B23" s="157">
        <v>31443</v>
      </c>
      <c r="C23" s="157">
        <v>25237</v>
      </c>
      <c r="D23" s="157">
        <f t="shared" si="2"/>
        <v>69</v>
      </c>
      <c r="E23" s="192">
        <f t="shared" si="0"/>
        <v>0.80262697579747477</v>
      </c>
      <c r="F23" s="157">
        <v>25237</v>
      </c>
      <c r="G23" s="157">
        <v>14990</v>
      </c>
      <c r="H23" s="157">
        <f t="shared" si="3"/>
        <v>94</v>
      </c>
      <c r="I23" s="204">
        <f t="shared" si="4"/>
        <v>0.59396917224709755</v>
      </c>
      <c r="K23" s="191">
        <f t="shared" si="1"/>
        <v>0.47673568043761727</v>
      </c>
      <c r="L23" s="482">
        <f t="shared" si="5"/>
        <v>93</v>
      </c>
    </row>
    <row r="24" spans="1:12">
      <c r="A24" s="155" t="s">
        <v>371</v>
      </c>
      <c r="B24" s="157">
        <v>11008</v>
      </c>
      <c r="C24" s="157">
        <v>9053</v>
      </c>
      <c r="D24" s="157">
        <f t="shared" si="2"/>
        <v>55</v>
      </c>
      <c r="E24" s="192">
        <f t="shared" si="0"/>
        <v>0.82240188953488369</v>
      </c>
      <c r="F24" s="157">
        <v>9053</v>
      </c>
      <c r="G24" s="157">
        <v>6605</v>
      </c>
      <c r="H24" s="157">
        <f t="shared" si="3"/>
        <v>15</v>
      </c>
      <c r="I24" s="204">
        <f t="shared" si="4"/>
        <v>0.72959240030928973</v>
      </c>
      <c r="K24" s="191">
        <f t="shared" si="1"/>
        <v>0.60001816860465118</v>
      </c>
      <c r="L24" s="482">
        <f t="shared" si="5"/>
        <v>32</v>
      </c>
    </row>
    <row r="25" spans="1:12">
      <c r="A25" s="155" t="s">
        <v>372</v>
      </c>
      <c r="B25" s="157">
        <v>21775</v>
      </c>
      <c r="C25" s="157">
        <v>17232</v>
      </c>
      <c r="D25" s="157">
        <f t="shared" si="2"/>
        <v>76</v>
      </c>
      <c r="E25" s="192">
        <f t="shared" si="0"/>
        <v>0.7913662456946039</v>
      </c>
      <c r="F25" s="157">
        <v>17232</v>
      </c>
      <c r="G25" s="157">
        <v>12104</v>
      </c>
      <c r="H25" s="157">
        <f t="shared" si="3"/>
        <v>43</v>
      </c>
      <c r="I25" s="204">
        <f t="shared" si="4"/>
        <v>0.70241411327762304</v>
      </c>
      <c r="K25" s="191">
        <f t="shared" si="1"/>
        <v>0.55586681974741681</v>
      </c>
      <c r="L25" s="482">
        <f t="shared" si="5"/>
        <v>72</v>
      </c>
    </row>
    <row r="26" spans="1:12">
      <c r="A26" s="155" t="s">
        <v>373</v>
      </c>
      <c r="B26" s="157">
        <v>45417</v>
      </c>
      <c r="C26" s="157">
        <v>36452</v>
      </c>
      <c r="D26" s="157">
        <f t="shared" si="2"/>
        <v>70</v>
      </c>
      <c r="E26" s="192">
        <f t="shared" si="0"/>
        <v>0.80260695334346166</v>
      </c>
      <c r="F26" s="157">
        <v>36452</v>
      </c>
      <c r="G26" s="157">
        <v>24596</v>
      </c>
      <c r="H26" s="157">
        <f t="shared" si="3"/>
        <v>69</v>
      </c>
      <c r="I26" s="204">
        <f t="shared" si="4"/>
        <v>0.6747503566333809</v>
      </c>
      <c r="K26" s="191">
        <f t="shared" si="1"/>
        <v>0.54155932800493212</v>
      </c>
      <c r="L26" s="482">
        <f t="shared" si="5"/>
        <v>76</v>
      </c>
    </row>
    <row r="27" spans="1:12">
      <c r="A27" s="155" t="s">
        <v>374</v>
      </c>
      <c r="B27" s="157">
        <v>30801</v>
      </c>
      <c r="C27" s="157">
        <v>27425</v>
      </c>
      <c r="D27" s="157">
        <f t="shared" si="2"/>
        <v>28</v>
      </c>
      <c r="E27" s="192">
        <f t="shared" si="0"/>
        <v>0.89039316905295285</v>
      </c>
      <c r="F27" s="157">
        <v>27425</v>
      </c>
      <c r="G27" s="157">
        <v>20366</v>
      </c>
      <c r="H27" s="157">
        <f t="shared" si="3"/>
        <v>7</v>
      </c>
      <c r="I27" s="204">
        <f t="shared" si="4"/>
        <v>0.74260711030082038</v>
      </c>
      <c r="K27" s="191">
        <f t="shared" si="1"/>
        <v>0.66121229830200323</v>
      </c>
      <c r="L27" s="482">
        <f t="shared" si="5"/>
        <v>10</v>
      </c>
    </row>
    <row r="28" spans="1:12">
      <c r="A28" s="155" t="s">
        <v>375</v>
      </c>
      <c r="B28" s="157">
        <v>13125</v>
      </c>
      <c r="C28" s="157">
        <v>10849</v>
      </c>
      <c r="D28" s="157">
        <f t="shared" si="2"/>
        <v>52</v>
      </c>
      <c r="E28" s="192">
        <f t="shared" si="0"/>
        <v>0.82659047619047621</v>
      </c>
      <c r="F28" s="157">
        <v>10849</v>
      </c>
      <c r="G28" s="157">
        <v>7614</v>
      </c>
      <c r="H28" s="157">
        <f t="shared" si="3"/>
        <v>44</v>
      </c>
      <c r="I28" s="204">
        <f t="shared" si="4"/>
        <v>0.70181583556088123</v>
      </c>
      <c r="K28" s="191">
        <f t="shared" si="1"/>
        <v>0.58011428571428569</v>
      </c>
      <c r="L28" s="482">
        <f t="shared" si="5"/>
        <v>50</v>
      </c>
    </row>
    <row r="29" spans="1:12">
      <c r="A29" s="155" t="s">
        <v>376</v>
      </c>
      <c r="B29" s="157">
        <v>25434</v>
      </c>
      <c r="C29" s="157">
        <v>19754</v>
      </c>
      <c r="D29" s="157">
        <f t="shared" si="2"/>
        <v>82</v>
      </c>
      <c r="E29" s="192">
        <f t="shared" si="0"/>
        <v>0.77667688920342848</v>
      </c>
      <c r="F29" s="157">
        <v>19754</v>
      </c>
      <c r="G29" s="157">
        <v>13064</v>
      </c>
      <c r="H29" s="157">
        <f t="shared" si="3"/>
        <v>75</v>
      </c>
      <c r="I29" s="204">
        <f t="shared" si="4"/>
        <v>0.6613344132833856</v>
      </c>
      <c r="K29" s="191">
        <f t="shared" si="1"/>
        <v>0.51364315483211453</v>
      </c>
      <c r="L29" s="482">
        <f t="shared" si="5"/>
        <v>86</v>
      </c>
    </row>
    <row r="30" spans="1:12">
      <c r="A30" s="155" t="s">
        <v>377</v>
      </c>
      <c r="B30" s="157">
        <v>6028</v>
      </c>
      <c r="C30" s="157">
        <v>5547</v>
      </c>
      <c r="D30" s="157">
        <f t="shared" si="2"/>
        <v>16</v>
      </c>
      <c r="E30" s="192">
        <f t="shared" si="0"/>
        <v>0.92020570670205704</v>
      </c>
      <c r="F30" s="157">
        <v>5547</v>
      </c>
      <c r="G30" s="157">
        <v>3523</v>
      </c>
      <c r="H30" s="157">
        <f t="shared" si="3"/>
        <v>86</v>
      </c>
      <c r="I30" s="204">
        <f t="shared" si="4"/>
        <v>0.6351180818460429</v>
      </c>
      <c r="K30" s="191">
        <f t="shared" si="1"/>
        <v>0.58443928334439288</v>
      </c>
      <c r="L30" s="482">
        <f t="shared" si="5"/>
        <v>43</v>
      </c>
    </row>
    <row r="31" spans="1:12">
      <c r="A31" s="155" t="s">
        <v>378</v>
      </c>
      <c r="B31" s="157">
        <v>28119</v>
      </c>
      <c r="C31" s="157">
        <v>23146</v>
      </c>
      <c r="D31" s="157">
        <f t="shared" si="2"/>
        <v>54</v>
      </c>
      <c r="E31" s="192">
        <f t="shared" si="0"/>
        <v>0.82314449304740567</v>
      </c>
      <c r="F31" s="157">
        <v>23146</v>
      </c>
      <c r="G31" s="157">
        <v>14926</v>
      </c>
      <c r="H31" s="157">
        <f t="shared" si="3"/>
        <v>84</v>
      </c>
      <c r="I31" s="204">
        <f t="shared" si="4"/>
        <v>0.64486304329041733</v>
      </c>
      <c r="K31" s="191">
        <f t="shared" si="1"/>
        <v>0.53081546285429781</v>
      </c>
      <c r="L31" s="482">
        <f t="shared" si="5"/>
        <v>83</v>
      </c>
    </row>
    <row r="32" spans="1:12">
      <c r="A32" s="155" t="s">
        <v>379</v>
      </c>
      <c r="B32" s="157">
        <v>41028</v>
      </c>
      <c r="C32" s="157">
        <v>34762</v>
      </c>
      <c r="D32" s="157">
        <f t="shared" si="2"/>
        <v>44</v>
      </c>
      <c r="E32" s="192">
        <f t="shared" si="0"/>
        <v>0.84727503168567808</v>
      </c>
      <c r="F32" s="157">
        <v>34762</v>
      </c>
      <c r="G32" s="157">
        <v>24386</v>
      </c>
      <c r="H32" s="157">
        <f t="shared" si="3"/>
        <v>46</v>
      </c>
      <c r="I32" s="204">
        <f t="shared" si="4"/>
        <v>0.70151314653932451</v>
      </c>
      <c r="K32" s="191">
        <f t="shared" si="1"/>
        <v>0.59437457346202593</v>
      </c>
      <c r="L32" s="482">
        <f t="shared" si="5"/>
        <v>37</v>
      </c>
    </row>
    <row r="33" spans="1:12">
      <c r="A33" s="155" t="s">
        <v>380</v>
      </c>
      <c r="B33" s="157">
        <v>10572</v>
      </c>
      <c r="C33" s="157">
        <v>8404</v>
      </c>
      <c r="D33" s="157">
        <f t="shared" si="2"/>
        <v>75</v>
      </c>
      <c r="E33" s="192">
        <f t="shared" si="0"/>
        <v>0.79493000378357925</v>
      </c>
      <c r="F33" s="157">
        <v>8404</v>
      </c>
      <c r="G33" s="157">
        <v>6151</v>
      </c>
      <c r="H33" s="157">
        <f t="shared" si="3"/>
        <v>13</v>
      </c>
      <c r="I33" s="204">
        <f t="shared" si="4"/>
        <v>0.73191337458353167</v>
      </c>
      <c r="K33" s="191">
        <f t="shared" si="1"/>
        <v>0.58181990162693908</v>
      </c>
      <c r="L33" s="482">
        <f t="shared" si="5"/>
        <v>47</v>
      </c>
    </row>
    <row r="34" spans="1:12">
      <c r="A34" s="155" t="s">
        <v>381</v>
      </c>
      <c r="B34" s="157">
        <v>48254</v>
      </c>
      <c r="C34" s="157">
        <v>45094</v>
      </c>
      <c r="D34" s="157">
        <f t="shared" si="2"/>
        <v>14</v>
      </c>
      <c r="E34" s="192">
        <f t="shared" si="0"/>
        <v>0.93451320097815727</v>
      </c>
      <c r="F34" s="157">
        <v>45094</v>
      </c>
      <c r="G34" s="157">
        <v>32438</v>
      </c>
      <c r="H34" s="157">
        <f t="shared" si="3"/>
        <v>30</v>
      </c>
      <c r="I34" s="204">
        <f t="shared" si="4"/>
        <v>0.71934181931077301</v>
      </c>
      <c r="K34" s="191">
        <f t="shared" si="1"/>
        <v>0.6722344261615617</v>
      </c>
      <c r="L34" s="482">
        <f t="shared" si="5"/>
        <v>9</v>
      </c>
    </row>
    <row r="35" spans="1:12">
      <c r="A35" s="155" t="s">
        <v>382</v>
      </c>
      <c r="B35" s="157">
        <v>492851</v>
      </c>
      <c r="C35" s="157">
        <v>479273</v>
      </c>
      <c r="D35" s="157">
        <f t="shared" si="2"/>
        <v>6</v>
      </c>
      <c r="E35" s="192">
        <f t="shared" si="0"/>
        <v>0.97245009140693639</v>
      </c>
      <c r="F35" s="157">
        <v>479273</v>
      </c>
      <c r="G35" s="157">
        <v>312162</v>
      </c>
      <c r="H35" s="157">
        <f t="shared" si="3"/>
        <v>81</v>
      </c>
      <c r="I35" s="204">
        <f t="shared" si="4"/>
        <v>0.65132398445145046</v>
      </c>
      <c r="K35" s="191">
        <f t="shared" si="1"/>
        <v>0.63338006821534298</v>
      </c>
      <c r="L35" s="482">
        <f t="shared" si="5"/>
        <v>14</v>
      </c>
    </row>
    <row r="36" spans="1:12">
      <c r="A36" s="155" t="s">
        <v>383</v>
      </c>
      <c r="B36" s="157">
        <v>9160</v>
      </c>
      <c r="C36" s="157">
        <v>7319</v>
      </c>
      <c r="D36" s="157">
        <f t="shared" si="2"/>
        <v>72</v>
      </c>
      <c r="E36" s="192">
        <f t="shared" si="0"/>
        <v>0.79901746724890832</v>
      </c>
      <c r="F36" s="157">
        <v>7319</v>
      </c>
      <c r="G36" s="157">
        <v>5276</v>
      </c>
      <c r="H36" s="157">
        <f t="shared" si="3"/>
        <v>28</v>
      </c>
      <c r="I36" s="204">
        <f t="shared" si="4"/>
        <v>0.72086350594343485</v>
      </c>
      <c r="K36" s="191">
        <f t="shared" si="1"/>
        <v>0.57598253275109168</v>
      </c>
      <c r="L36" s="482">
        <f t="shared" si="5"/>
        <v>55</v>
      </c>
    </row>
    <row r="37" spans="1:12">
      <c r="A37" s="155" t="s">
        <v>384</v>
      </c>
      <c r="B37" s="157">
        <v>14564</v>
      </c>
      <c r="C37" s="157">
        <v>12507</v>
      </c>
      <c r="D37" s="157">
        <f t="shared" si="2"/>
        <v>36</v>
      </c>
      <c r="E37" s="192">
        <f t="shared" si="0"/>
        <v>0.85876132930513593</v>
      </c>
      <c r="F37" s="157">
        <v>12507</v>
      </c>
      <c r="G37" s="157">
        <v>8567</v>
      </c>
      <c r="H37" s="157">
        <f t="shared" si="3"/>
        <v>60</v>
      </c>
      <c r="I37" s="204">
        <f t="shared" si="4"/>
        <v>0.68497641320860314</v>
      </c>
      <c r="K37" s="191">
        <f t="shared" si="1"/>
        <v>0.58823125514968411</v>
      </c>
      <c r="L37" s="482">
        <f t="shared" si="5"/>
        <v>40</v>
      </c>
    </row>
    <row r="38" spans="1:12">
      <c r="A38" s="155" t="s">
        <v>385</v>
      </c>
      <c r="B38" s="157">
        <v>39735</v>
      </c>
      <c r="C38" s="157">
        <v>36264</v>
      </c>
      <c r="D38" s="157">
        <f t="shared" si="2"/>
        <v>17</v>
      </c>
      <c r="E38" s="192">
        <f t="shared" si="0"/>
        <v>0.91264628161570405</v>
      </c>
      <c r="F38" s="157">
        <v>36264</v>
      </c>
      <c r="G38" s="157">
        <v>24476</v>
      </c>
      <c r="H38" s="157">
        <f t="shared" si="3"/>
        <v>68</v>
      </c>
      <c r="I38" s="204">
        <f t="shared" si="4"/>
        <v>0.67493933377454229</v>
      </c>
      <c r="K38" s="191">
        <f t="shared" si="1"/>
        <v>0.61598087328551654</v>
      </c>
      <c r="L38" s="482">
        <f t="shared" si="5"/>
        <v>20</v>
      </c>
    </row>
    <row r="39" spans="1:12">
      <c r="A39" s="155" t="s">
        <v>386</v>
      </c>
      <c r="B39" s="157">
        <v>28207</v>
      </c>
      <c r="C39" s="157">
        <v>22477</v>
      </c>
      <c r="D39" s="157">
        <f t="shared" si="2"/>
        <v>74</v>
      </c>
      <c r="E39" s="192">
        <f t="shared" si="0"/>
        <v>0.79685893572517463</v>
      </c>
      <c r="F39" s="157">
        <v>22477</v>
      </c>
      <c r="G39" s="157">
        <v>15121</v>
      </c>
      <c r="H39" s="157">
        <f t="shared" si="3"/>
        <v>70</v>
      </c>
      <c r="I39" s="204">
        <f t="shared" si="4"/>
        <v>0.67273212617342171</v>
      </c>
      <c r="K39" s="191">
        <f t="shared" si="1"/>
        <v>0.53607260609068674</v>
      </c>
      <c r="L39" s="482">
        <f t="shared" si="5"/>
        <v>81</v>
      </c>
    </row>
    <row r="40" spans="1:12">
      <c r="A40" s="155" t="s">
        <v>387</v>
      </c>
      <c r="B40" s="157">
        <v>32006</v>
      </c>
      <c r="C40" s="157">
        <v>30419</v>
      </c>
      <c r="D40" s="157">
        <f t="shared" si="2"/>
        <v>10</v>
      </c>
      <c r="E40" s="192">
        <f t="shared" si="0"/>
        <v>0.9504155470849216</v>
      </c>
      <c r="F40" s="157">
        <v>30419</v>
      </c>
      <c r="G40" s="157">
        <v>23127</v>
      </c>
      <c r="H40" s="157">
        <f t="shared" si="3"/>
        <v>4</v>
      </c>
      <c r="I40" s="204">
        <f t="shared" si="4"/>
        <v>0.76028140307044934</v>
      </c>
      <c r="K40" s="191">
        <f t="shared" si="1"/>
        <v>0.72258326563769293</v>
      </c>
      <c r="L40" s="482">
        <f t="shared" si="5"/>
        <v>4</v>
      </c>
    </row>
    <row r="41" spans="1:12">
      <c r="A41" s="155" t="s">
        <v>388</v>
      </c>
      <c r="B41" s="157">
        <v>14293</v>
      </c>
      <c r="C41" s="157">
        <v>12727</v>
      </c>
      <c r="D41" s="157">
        <f t="shared" si="2"/>
        <v>27</v>
      </c>
      <c r="E41" s="192">
        <f t="shared" si="0"/>
        <v>0.89043587770237176</v>
      </c>
      <c r="F41" s="157">
        <v>12727</v>
      </c>
      <c r="G41" s="157">
        <v>8763</v>
      </c>
      <c r="H41" s="157">
        <f t="shared" si="3"/>
        <v>57</v>
      </c>
      <c r="I41" s="204">
        <f t="shared" si="4"/>
        <v>0.6885361829182054</v>
      </c>
      <c r="K41" s="191">
        <f t="shared" si="1"/>
        <v>0.61309732036661302</v>
      </c>
      <c r="L41" s="482">
        <f t="shared" si="5"/>
        <v>21</v>
      </c>
    </row>
    <row r="42" spans="1:12">
      <c r="A42" s="155" t="s">
        <v>389</v>
      </c>
      <c r="B42" s="157">
        <v>32693</v>
      </c>
      <c r="C42" s="157">
        <v>26696</v>
      </c>
      <c r="D42" s="157">
        <f t="shared" si="2"/>
        <v>61</v>
      </c>
      <c r="E42" s="192">
        <f t="shared" si="0"/>
        <v>0.81656623742085466</v>
      </c>
      <c r="F42" s="157">
        <v>26696</v>
      </c>
      <c r="G42" s="157">
        <v>19207</v>
      </c>
      <c r="H42" s="157">
        <f t="shared" si="3"/>
        <v>29</v>
      </c>
      <c r="I42" s="204">
        <f t="shared" si="4"/>
        <v>0.71947108181000896</v>
      </c>
      <c r="K42" s="191">
        <f t="shared" si="1"/>
        <v>0.58749579420671094</v>
      </c>
      <c r="L42" s="482">
        <f t="shared" si="5"/>
        <v>41</v>
      </c>
    </row>
    <row r="43" spans="1:12">
      <c r="A43" s="155" t="s">
        <v>390</v>
      </c>
      <c r="B43" s="157">
        <v>36902</v>
      </c>
      <c r="C43" s="157">
        <v>31066</v>
      </c>
      <c r="D43" s="157">
        <f t="shared" si="2"/>
        <v>47</v>
      </c>
      <c r="E43" s="192">
        <f t="shared" si="0"/>
        <v>0.84185139016855459</v>
      </c>
      <c r="F43" s="157">
        <v>31066</v>
      </c>
      <c r="G43" s="157">
        <v>22471</v>
      </c>
      <c r="H43" s="157">
        <f t="shared" si="3"/>
        <v>24</v>
      </c>
      <c r="I43" s="204">
        <f t="shared" si="4"/>
        <v>0.72333097276765601</v>
      </c>
      <c r="K43" s="191">
        <f t="shared" si="1"/>
        <v>0.60893718497642402</v>
      </c>
      <c r="L43" s="482">
        <f t="shared" si="5"/>
        <v>25</v>
      </c>
    </row>
    <row r="44" spans="1:12">
      <c r="A44" s="155" t="s">
        <v>391</v>
      </c>
      <c r="B44" s="157">
        <v>22930</v>
      </c>
      <c r="C44" s="157">
        <v>19376</v>
      </c>
      <c r="D44" s="157">
        <f t="shared" si="2"/>
        <v>45</v>
      </c>
      <c r="E44" s="192">
        <f t="shared" si="0"/>
        <v>0.84500654164849542</v>
      </c>
      <c r="F44" s="157">
        <v>19376</v>
      </c>
      <c r="G44" s="157">
        <v>13262</v>
      </c>
      <c r="H44" s="157">
        <f t="shared" si="3"/>
        <v>61</v>
      </c>
      <c r="I44" s="204">
        <f t="shared" si="4"/>
        <v>0.68445499587118086</v>
      </c>
      <c r="K44" s="191">
        <f t="shared" si="1"/>
        <v>0.57836894897514168</v>
      </c>
      <c r="L44" s="482">
        <f t="shared" si="5"/>
        <v>51</v>
      </c>
    </row>
    <row r="45" spans="1:12">
      <c r="A45" s="155" t="s">
        <v>392</v>
      </c>
      <c r="B45" s="157">
        <v>17941</v>
      </c>
      <c r="C45" s="157">
        <v>14559</v>
      </c>
      <c r="D45" s="157">
        <f t="shared" si="2"/>
        <v>64</v>
      </c>
      <c r="E45" s="192">
        <f t="shared" si="0"/>
        <v>0.81149322780224065</v>
      </c>
      <c r="F45" s="157">
        <v>14559</v>
      </c>
      <c r="G45" s="157">
        <v>10207</v>
      </c>
      <c r="H45" s="157">
        <f t="shared" si="3"/>
        <v>47</v>
      </c>
      <c r="I45" s="204">
        <f t="shared" si="4"/>
        <v>0.70107837076722301</v>
      </c>
      <c r="K45" s="191">
        <f t="shared" si="1"/>
        <v>0.56892035003622987</v>
      </c>
      <c r="L45" s="482">
        <f t="shared" si="5"/>
        <v>59</v>
      </c>
    </row>
    <row r="46" spans="1:12">
      <c r="A46" s="155" t="s">
        <v>393</v>
      </c>
      <c r="B46" s="157">
        <v>54885</v>
      </c>
      <c r="C46" s="157">
        <v>41300</v>
      </c>
      <c r="D46" s="157">
        <f t="shared" si="2"/>
        <v>86</v>
      </c>
      <c r="E46" s="192">
        <f t="shared" si="0"/>
        <v>0.7524824633324223</v>
      </c>
      <c r="F46" s="157">
        <v>41300</v>
      </c>
      <c r="G46" s="157">
        <v>28223</v>
      </c>
      <c r="H46" s="157">
        <f t="shared" si="3"/>
        <v>62</v>
      </c>
      <c r="I46" s="204">
        <f t="shared" si="4"/>
        <v>0.68336561743341406</v>
      </c>
      <c r="K46" s="191">
        <f t="shared" si="1"/>
        <v>0.51422064316297711</v>
      </c>
      <c r="L46" s="482">
        <f t="shared" si="5"/>
        <v>85</v>
      </c>
    </row>
    <row r="47" spans="1:12">
      <c r="A47" s="155" t="s">
        <v>394</v>
      </c>
      <c r="B47" s="157">
        <v>10404</v>
      </c>
      <c r="C47" s="157">
        <v>8373</v>
      </c>
      <c r="D47" s="157">
        <f t="shared" si="2"/>
        <v>66</v>
      </c>
      <c r="E47" s="192">
        <f t="shared" si="0"/>
        <v>0.80478662053056516</v>
      </c>
      <c r="F47" s="157">
        <v>8373</v>
      </c>
      <c r="G47" s="157">
        <v>5890</v>
      </c>
      <c r="H47" s="157">
        <f t="shared" si="3"/>
        <v>41</v>
      </c>
      <c r="I47" s="204">
        <f t="shared" si="4"/>
        <v>0.70345157052430429</v>
      </c>
      <c r="K47" s="191">
        <f t="shared" si="1"/>
        <v>0.56612841214917342</v>
      </c>
      <c r="L47" s="482">
        <f t="shared" si="5"/>
        <v>61</v>
      </c>
    </row>
    <row r="48" spans="1:12">
      <c r="A48" s="155" t="s">
        <v>395</v>
      </c>
      <c r="B48" s="157">
        <v>46187</v>
      </c>
      <c r="C48" s="157">
        <v>37551</v>
      </c>
      <c r="D48" s="157">
        <f t="shared" si="2"/>
        <v>63</v>
      </c>
      <c r="E48" s="192">
        <f t="shared" si="0"/>
        <v>0.81302097992941735</v>
      </c>
      <c r="F48" s="157">
        <v>37551</v>
      </c>
      <c r="G48" s="157">
        <v>24742</v>
      </c>
      <c r="H48" s="157">
        <f t="shared" si="3"/>
        <v>77</v>
      </c>
      <c r="I48" s="204">
        <f t="shared" si="4"/>
        <v>0.65889057548400842</v>
      </c>
      <c r="K48" s="191">
        <f t="shared" si="1"/>
        <v>0.53569186134626623</v>
      </c>
      <c r="L48" s="482">
        <f t="shared" si="5"/>
        <v>82</v>
      </c>
    </row>
    <row r="49" spans="1:12">
      <c r="A49" s="155" t="s">
        <v>396</v>
      </c>
      <c r="B49" s="157">
        <v>275580</v>
      </c>
      <c r="C49" s="157">
        <v>250362</v>
      </c>
      <c r="D49" s="157">
        <f t="shared" si="2"/>
        <v>19</v>
      </c>
      <c r="E49" s="192">
        <f t="shared" ref="E49:E80" si="6">C49/B49</f>
        <v>0.90849118223383407</v>
      </c>
      <c r="F49" s="157">
        <v>250362</v>
      </c>
      <c r="G49" s="157">
        <v>172363</v>
      </c>
      <c r="H49" s="157">
        <f t="shared" si="3"/>
        <v>58</v>
      </c>
      <c r="I49" s="204">
        <f t="shared" si="4"/>
        <v>0.68845511699059758</v>
      </c>
      <c r="K49" s="191">
        <f t="shared" ref="K49:K80" si="7">G49/B49</f>
        <v>0.62545540314972059</v>
      </c>
      <c r="L49" s="482">
        <f t="shared" si="5"/>
        <v>18</v>
      </c>
    </row>
    <row r="50" spans="1:12">
      <c r="A50" s="155" t="s">
        <v>397</v>
      </c>
      <c r="B50" s="157">
        <v>5171</v>
      </c>
      <c r="C50" s="157">
        <v>4479</v>
      </c>
      <c r="D50" s="157">
        <f t="shared" si="2"/>
        <v>33</v>
      </c>
      <c r="E50" s="192">
        <f t="shared" si="6"/>
        <v>0.86617675497969449</v>
      </c>
      <c r="F50" s="157">
        <v>4479</v>
      </c>
      <c r="G50" s="157">
        <v>2781</v>
      </c>
      <c r="H50" s="157">
        <f t="shared" si="3"/>
        <v>88</v>
      </c>
      <c r="I50" s="204">
        <f t="shared" si="4"/>
        <v>0.62089752176825186</v>
      </c>
      <c r="K50" s="191">
        <f t="shared" si="7"/>
        <v>0.53780700058015862</v>
      </c>
      <c r="L50" s="482">
        <f t="shared" si="5"/>
        <v>80</v>
      </c>
    </row>
    <row r="51" spans="1:12">
      <c r="A51" s="155" t="s">
        <v>398</v>
      </c>
      <c r="B51" s="157">
        <v>20437</v>
      </c>
      <c r="C51" s="157">
        <v>14909</v>
      </c>
      <c r="D51" s="157">
        <f t="shared" si="2"/>
        <v>88</v>
      </c>
      <c r="E51" s="192">
        <f t="shared" si="6"/>
        <v>0.72951020208445472</v>
      </c>
      <c r="F51" s="157">
        <v>14909</v>
      </c>
      <c r="G51" s="157">
        <v>10142</v>
      </c>
      <c r="H51" s="157">
        <f t="shared" si="3"/>
        <v>63</v>
      </c>
      <c r="I51" s="204">
        <f t="shared" si="4"/>
        <v>0.68026024548930175</v>
      </c>
      <c r="K51" s="191">
        <f t="shared" si="7"/>
        <v>0.49625678915692129</v>
      </c>
      <c r="L51" s="482">
        <f t="shared" si="5"/>
        <v>89</v>
      </c>
    </row>
    <row r="52" spans="1:12">
      <c r="A52" s="155" t="s">
        <v>399</v>
      </c>
      <c r="B52" s="157">
        <v>20198</v>
      </c>
      <c r="C52" s="157">
        <v>16504</v>
      </c>
      <c r="D52" s="157">
        <f t="shared" si="2"/>
        <v>59</v>
      </c>
      <c r="E52" s="192">
        <f t="shared" si="6"/>
        <v>0.81711060501039712</v>
      </c>
      <c r="F52" s="157">
        <v>16504</v>
      </c>
      <c r="G52" s="157">
        <v>11582</v>
      </c>
      <c r="H52" s="157">
        <f t="shared" si="3"/>
        <v>45</v>
      </c>
      <c r="I52" s="204">
        <f t="shared" si="4"/>
        <v>0.70176926805622875</v>
      </c>
      <c r="K52" s="191">
        <f t="shared" si="7"/>
        <v>0.57342311119912859</v>
      </c>
      <c r="L52" s="482">
        <f t="shared" si="5"/>
        <v>57</v>
      </c>
    </row>
    <row r="53" spans="1:12">
      <c r="A53" s="155" t="s">
        <v>400</v>
      </c>
      <c r="B53" s="157">
        <v>44856</v>
      </c>
      <c r="C53" s="157">
        <v>34215</v>
      </c>
      <c r="D53" s="157">
        <f t="shared" si="2"/>
        <v>85</v>
      </c>
      <c r="E53" s="192">
        <f t="shared" si="6"/>
        <v>0.76277421080791863</v>
      </c>
      <c r="F53" s="157">
        <v>34215</v>
      </c>
      <c r="G53" s="157">
        <v>24938</v>
      </c>
      <c r="H53" s="157">
        <f t="shared" si="3"/>
        <v>17</v>
      </c>
      <c r="I53" s="204">
        <f t="shared" si="4"/>
        <v>0.72886161040479325</v>
      </c>
      <c r="K53" s="191">
        <f t="shared" si="7"/>
        <v>0.55595683966470488</v>
      </c>
      <c r="L53" s="482">
        <f t="shared" si="5"/>
        <v>71</v>
      </c>
    </row>
    <row r="54" spans="1:12">
      <c r="A54" s="155" t="s">
        <v>401</v>
      </c>
      <c r="B54" s="157">
        <v>13266</v>
      </c>
      <c r="C54" s="157">
        <v>10834</v>
      </c>
      <c r="D54" s="157">
        <f t="shared" si="2"/>
        <v>60</v>
      </c>
      <c r="E54" s="192">
        <f t="shared" si="6"/>
        <v>0.81667420473390617</v>
      </c>
      <c r="F54" s="157">
        <v>10834</v>
      </c>
      <c r="G54" s="157">
        <v>7495</v>
      </c>
      <c r="H54" s="157">
        <f t="shared" si="3"/>
        <v>54</v>
      </c>
      <c r="I54" s="204">
        <f t="shared" si="4"/>
        <v>0.69180358131807274</v>
      </c>
      <c r="K54" s="191">
        <f t="shared" si="7"/>
        <v>0.56497813960500531</v>
      </c>
      <c r="L54" s="482">
        <f t="shared" si="5"/>
        <v>64</v>
      </c>
    </row>
    <row r="55" spans="1:12">
      <c r="A55" s="155" t="s">
        <v>402</v>
      </c>
      <c r="B55" s="157">
        <v>21296</v>
      </c>
      <c r="C55" s="157">
        <v>17153</v>
      </c>
      <c r="D55" s="157">
        <f t="shared" si="2"/>
        <v>65</v>
      </c>
      <c r="E55" s="192">
        <f t="shared" si="6"/>
        <v>0.80545642374154769</v>
      </c>
      <c r="F55" s="157">
        <v>17153</v>
      </c>
      <c r="G55" s="157">
        <v>12104</v>
      </c>
      <c r="H55" s="157">
        <f t="shared" si="3"/>
        <v>38</v>
      </c>
      <c r="I55" s="204">
        <f t="shared" si="4"/>
        <v>0.70564915758176416</v>
      </c>
      <c r="K55" s="191">
        <f t="shared" si="7"/>
        <v>0.56836964688204361</v>
      </c>
      <c r="L55" s="482">
        <f t="shared" si="5"/>
        <v>60</v>
      </c>
    </row>
    <row r="56" spans="1:12">
      <c r="A56" s="155" t="s">
        <v>403</v>
      </c>
      <c r="B56" s="157">
        <v>25460</v>
      </c>
      <c r="C56" s="157">
        <v>20920</v>
      </c>
      <c r="D56" s="157">
        <f t="shared" si="2"/>
        <v>56</v>
      </c>
      <c r="E56" s="192">
        <f t="shared" si="6"/>
        <v>0.82168106834249799</v>
      </c>
      <c r="F56" s="157">
        <v>20920</v>
      </c>
      <c r="G56" s="157">
        <v>15178</v>
      </c>
      <c r="H56" s="157">
        <f t="shared" si="3"/>
        <v>21</v>
      </c>
      <c r="I56" s="204">
        <f t="shared" si="4"/>
        <v>0.72552581261950289</v>
      </c>
      <c r="K56" s="191">
        <f t="shared" si="7"/>
        <v>0.59615082482325221</v>
      </c>
      <c r="L56" s="482">
        <f t="shared" si="5"/>
        <v>36</v>
      </c>
    </row>
    <row r="57" spans="1:12">
      <c r="A57" s="155" t="s">
        <v>404</v>
      </c>
      <c r="B57" s="157">
        <v>19419</v>
      </c>
      <c r="C57" s="157">
        <v>14991</v>
      </c>
      <c r="D57" s="157">
        <f t="shared" si="2"/>
        <v>83</v>
      </c>
      <c r="E57" s="192">
        <f t="shared" si="6"/>
        <v>0.77197589989185844</v>
      </c>
      <c r="F57" s="157">
        <v>14991</v>
      </c>
      <c r="G57" s="157">
        <v>9922</v>
      </c>
      <c r="H57" s="157">
        <f t="shared" si="3"/>
        <v>74</v>
      </c>
      <c r="I57" s="204">
        <f t="shared" si="4"/>
        <v>0.66186378493762921</v>
      </c>
      <c r="K57" s="191">
        <f t="shared" si="7"/>
        <v>0.51094289098305778</v>
      </c>
      <c r="L57" s="482">
        <f t="shared" si="5"/>
        <v>87</v>
      </c>
    </row>
    <row r="58" spans="1:12">
      <c r="A58" s="155" t="s">
        <v>405</v>
      </c>
      <c r="B58" s="157">
        <v>6380</v>
      </c>
      <c r="C58" s="157">
        <v>5315</v>
      </c>
      <c r="D58" s="157">
        <f t="shared" si="2"/>
        <v>49</v>
      </c>
      <c r="E58" s="192">
        <f t="shared" si="6"/>
        <v>0.83307210031347967</v>
      </c>
      <c r="F58" s="157">
        <v>5315</v>
      </c>
      <c r="G58" s="157">
        <v>3705</v>
      </c>
      <c r="H58" s="157">
        <f t="shared" si="3"/>
        <v>50</v>
      </c>
      <c r="I58" s="204">
        <f t="shared" si="4"/>
        <v>0.69708372530573848</v>
      </c>
      <c r="K58" s="191">
        <f t="shared" si="7"/>
        <v>0.58072100313479624</v>
      </c>
      <c r="L58" s="482">
        <f t="shared" si="5"/>
        <v>49</v>
      </c>
    </row>
    <row r="59" spans="1:12">
      <c r="A59" s="155" t="s">
        <v>406</v>
      </c>
      <c r="B59" s="157">
        <v>14445</v>
      </c>
      <c r="C59" s="157">
        <v>12985</v>
      </c>
      <c r="D59" s="157">
        <f t="shared" si="2"/>
        <v>23</v>
      </c>
      <c r="E59" s="192">
        <f t="shared" si="6"/>
        <v>0.89892696434752506</v>
      </c>
      <c r="F59" s="157">
        <v>12985</v>
      </c>
      <c r="G59" s="157">
        <v>8253</v>
      </c>
      <c r="H59" s="157">
        <f t="shared" si="3"/>
        <v>85</v>
      </c>
      <c r="I59" s="204">
        <f t="shared" si="4"/>
        <v>0.6355795148247978</v>
      </c>
      <c r="K59" s="191">
        <f t="shared" si="7"/>
        <v>0.57133956386292839</v>
      </c>
      <c r="L59" s="482">
        <f t="shared" si="5"/>
        <v>58</v>
      </c>
    </row>
    <row r="60" spans="1:12">
      <c r="A60" s="155" t="s">
        <v>407</v>
      </c>
      <c r="B60" s="157">
        <v>9497</v>
      </c>
      <c r="C60" s="157">
        <v>8189</v>
      </c>
      <c r="D60" s="157">
        <f t="shared" si="2"/>
        <v>34</v>
      </c>
      <c r="E60" s="192">
        <f t="shared" si="6"/>
        <v>0.86227229651468884</v>
      </c>
      <c r="F60" s="157">
        <v>8189</v>
      </c>
      <c r="G60" s="157">
        <v>5351</v>
      </c>
      <c r="H60" s="157">
        <f t="shared" si="3"/>
        <v>78</v>
      </c>
      <c r="I60" s="204">
        <f t="shared" si="4"/>
        <v>0.65343753816094763</v>
      </c>
      <c r="K60" s="191">
        <f t="shared" si="7"/>
        <v>0.56344108665894488</v>
      </c>
      <c r="L60" s="482">
        <f t="shared" si="5"/>
        <v>65</v>
      </c>
    </row>
    <row r="61" spans="1:12">
      <c r="A61" s="155" t="s">
        <v>408</v>
      </c>
      <c r="B61" s="157">
        <v>42015</v>
      </c>
      <c r="C61" s="157">
        <v>32868</v>
      </c>
      <c r="D61" s="157">
        <f t="shared" si="2"/>
        <v>79</v>
      </c>
      <c r="E61" s="192">
        <f t="shared" si="6"/>
        <v>0.78229203855765794</v>
      </c>
      <c r="F61" s="157">
        <v>32868</v>
      </c>
      <c r="G61" s="157">
        <v>23748</v>
      </c>
      <c r="H61" s="157">
        <f t="shared" si="3"/>
        <v>26</v>
      </c>
      <c r="I61" s="204">
        <f t="shared" si="4"/>
        <v>0.72252646951442134</v>
      </c>
      <c r="K61" s="191">
        <f t="shared" si="7"/>
        <v>0.56522670474830417</v>
      </c>
      <c r="L61" s="482">
        <f t="shared" si="5"/>
        <v>63</v>
      </c>
    </row>
    <row r="62" spans="1:12">
      <c r="A62" s="155" t="s">
        <v>409</v>
      </c>
      <c r="B62" s="157">
        <v>14558</v>
      </c>
      <c r="C62" s="157">
        <v>10839</v>
      </c>
      <c r="D62" s="157">
        <f t="shared" si="2"/>
        <v>87</v>
      </c>
      <c r="E62" s="192">
        <f t="shared" si="6"/>
        <v>0.74453908503915378</v>
      </c>
      <c r="F62" s="157">
        <v>10839</v>
      </c>
      <c r="G62" s="157">
        <v>7864</v>
      </c>
      <c r="H62" s="157">
        <f t="shared" si="3"/>
        <v>20</v>
      </c>
      <c r="I62" s="204">
        <f t="shared" si="4"/>
        <v>0.72552818525694251</v>
      </c>
      <c r="K62" s="191">
        <f t="shared" si="7"/>
        <v>0.54018409122132161</v>
      </c>
      <c r="L62" s="482">
        <f t="shared" si="5"/>
        <v>78</v>
      </c>
    </row>
    <row r="63" spans="1:12">
      <c r="A63" s="155" t="s">
        <v>410</v>
      </c>
      <c r="B63" s="157">
        <v>352259</v>
      </c>
      <c r="C63" s="157">
        <v>306107</v>
      </c>
      <c r="D63" s="157">
        <f t="shared" si="2"/>
        <v>30</v>
      </c>
      <c r="E63" s="192">
        <f t="shared" si="6"/>
        <v>0.86898276552195974</v>
      </c>
      <c r="F63" s="157">
        <v>306107</v>
      </c>
      <c r="G63" s="157">
        <v>222028</v>
      </c>
      <c r="H63" s="157">
        <f t="shared" si="3"/>
        <v>22</v>
      </c>
      <c r="I63" s="204">
        <f t="shared" si="4"/>
        <v>0.72532807155667789</v>
      </c>
      <c r="K63" s="191">
        <f t="shared" si="7"/>
        <v>0.63029759353203185</v>
      </c>
      <c r="L63" s="482">
        <f t="shared" si="5"/>
        <v>17</v>
      </c>
    </row>
    <row r="64" spans="1:12">
      <c r="A64" s="155" t="s">
        <v>411</v>
      </c>
      <c r="B64" s="157">
        <v>6279</v>
      </c>
      <c r="C64" s="157">
        <v>3411</v>
      </c>
      <c r="D64" s="157">
        <f t="shared" si="2"/>
        <v>95</v>
      </c>
      <c r="E64" s="192">
        <f t="shared" si="6"/>
        <v>0.54323936932632588</v>
      </c>
      <c r="F64" s="157">
        <v>3411</v>
      </c>
      <c r="G64" s="157">
        <v>2040</v>
      </c>
      <c r="H64" s="157">
        <f t="shared" si="3"/>
        <v>93</v>
      </c>
      <c r="I64" s="204">
        <f t="shared" si="4"/>
        <v>0.5980650835532102</v>
      </c>
      <c r="K64" s="191">
        <f t="shared" si="7"/>
        <v>0.32489249880554227</v>
      </c>
      <c r="L64" s="482">
        <f t="shared" si="5"/>
        <v>95</v>
      </c>
    </row>
    <row r="65" spans="1:12">
      <c r="A65" s="155" t="s">
        <v>412</v>
      </c>
      <c r="B65" s="157">
        <v>19775</v>
      </c>
      <c r="C65" s="157">
        <v>13432</v>
      </c>
      <c r="D65" s="157">
        <f t="shared" si="2"/>
        <v>93</v>
      </c>
      <c r="E65" s="192">
        <f t="shared" si="6"/>
        <v>0.67924146649810369</v>
      </c>
      <c r="F65" s="157">
        <v>13432</v>
      </c>
      <c r="G65" s="157">
        <v>9022</v>
      </c>
      <c r="H65" s="157">
        <f t="shared" si="3"/>
        <v>71</v>
      </c>
      <c r="I65" s="204">
        <f t="shared" si="4"/>
        <v>0.67167957117331745</v>
      </c>
      <c r="K65" s="191">
        <f t="shared" si="7"/>
        <v>0.45623261694058154</v>
      </c>
      <c r="L65" s="482">
        <f t="shared" si="5"/>
        <v>94</v>
      </c>
    </row>
    <row r="66" spans="1:12">
      <c r="A66" s="155" t="s">
        <v>413</v>
      </c>
      <c r="B66" s="157">
        <v>32244</v>
      </c>
      <c r="C66" s="157">
        <v>25459</v>
      </c>
      <c r="D66" s="157">
        <f t="shared" si="2"/>
        <v>77</v>
      </c>
      <c r="E66" s="192">
        <f t="shared" si="6"/>
        <v>0.78957325393871725</v>
      </c>
      <c r="F66" s="157">
        <v>25459</v>
      </c>
      <c r="G66" s="157">
        <v>18794</v>
      </c>
      <c r="H66" s="157">
        <f t="shared" si="3"/>
        <v>10</v>
      </c>
      <c r="I66" s="204">
        <f t="shared" si="4"/>
        <v>0.73820652814328924</v>
      </c>
      <c r="K66" s="191">
        <f t="shared" si="7"/>
        <v>0.58286813050490016</v>
      </c>
      <c r="L66" s="482">
        <f t="shared" si="5"/>
        <v>46</v>
      </c>
    </row>
    <row r="67" spans="1:12">
      <c r="A67" s="155" t="s">
        <v>414</v>
      </c>
      <c r="B67" s="157">
        <v>9294</v>
      </c>
      <c r="C67" s="157">
        <v>8329</v>
      </c>
      <c r="D67" s="157">
        <f t="shared" si="2"/>
        <v>26</v>
      </c>
      <c r="E67" s="192">
        <f t="shared" si="6"/>
        <v>0.89616957176673118</v>
      </c>
      <c r="F67" s="157">
        <v>8329</v>
      </c>
      <c r="G67" s="157">
        <v>5648</v>
      </c>
      <c r="H67" s="157">
        <f t="shared" si="3"/>
        <v>66</v>
      </c>
      <c r="I67" s="204">
        <f t="shared" si="4"/>
        <v>0.67811261856165206</v>
      </c>
      <c r="K67" s="191">
        <f t="shared" si="7"/>
        <v>0.60770389498601252</v>
      </c>
      <c r="L67" s="482">
        <f t="shared" si="5"/>
        <v>28</v>
      </c>
    </row>
    <row r="68" spans="1:12">
      <c r="A68" s="155" t="s">
        <v>415</v>
      </c>
      <c r="B68" s="157">
        <v>25869</v>
      </c>
      <c r="C68" s="157">
        <v>21845</v>
      </c>
      <c r="D68" s="157">
        <f t="shared" si="2"/>
        <v>46</v>
      </c>
      <c r="E68" s="192">
        <f t="shared" si="6"/>
        <v>0.84444702153156292</v>
      </c>
      <c r="F68" s="157">
        <v>21845</v>
      </c>
      <c r="G68" s="157">
        <v>15668</v>
      </c>
      <c r="H68" s="157">
        <f t="shared" si="3"/>
        <v>31</v>
      </c>
      <c r="I68" s="204">
        <f t="shared" si="4"/>
        <v>0.71723506523231861</v>
      </c>
      <c r="K68" s="191">
        <f t="shared" si="7"/>
        <v>0.60566701457342764</v>
      </c>
      <c r="L68" s="482">
        <f t="shared" si="5"/>
        <v>30</v>
      </c>
    </row>
    <row r="69" spans="1:12">
      <c r="A69" s="155" t="s">
        <v>416</v>
      </c>
      <c r="B69" s="157">
        <v>39898</v>
      </c>
      <c r="C69" s="157">
        <v>38566</v>
      </c>
      <c r="D69" s="157">
        <f t="shared" si="2"/>
        <v>7</v>
      </c>
      <c r="E69" s="192">
        <f t="shared" si="6"/>
        <v>0.96661486791317863</v>
      </c>
      <c r="F69" s="157">
        <v>38566</v>
      </c>
      <c r="G69" s="157">
        <v>29517</v>
      </c>
      <c r="H69" s="157">
        <f t="shared" si="3"/>
        <v>3</v>
      </c>
      <c r="I69" s="204">
        <f t="shared" si="4"/>
        <v>0.76536327334958254</v>
      </c>
      <c r="K69" s="191">
        <f t="shared" si="7"/>
        <v>0.7398115193744047</v>
      </c>
      <c r="L69" s="482">
        <f t="shared" si="5"/>
        <v>2</v>
      </c>
    </row>
    <row r="70" spans="1:12">
      <c r="A70" s="155" t="s">
        <v>417</v>
      </c>
      <c r="B70" s="157">
        <v>40909</v>
      </c>
      <c r="C70" s="157">
        <v>31567</v>
      </c>
      <c r="D70" s="157">
        <f t="shared" si="2"/>
        <v>84</v>
      </c>
      <c r="E70" s="192">
        <f t="shared" si="6"/>
        <v>0.77163949253220565</v>
      </c>
      <c r="F70" s="157">
        <v>31567</v>
      </c>
      <c r="G70" s="157">
        <v>22929</v>
      </c>
      <c r="H70" s="157">
        <f t="shared" si="3"/>
        <v>19</v>
      </c>
      <c r="I70" s="204">
        <f t="shared" si="4"/>
        <v>0.7263598061266513</v>
      </c>
      <c r="K70" s="191">
        <f t="shared" si="7"/>
        <v>0.56048791219536043</v>
      </c>
      <c r="L70" s="482">
        <f t="shared" si="5"/>
        <v>68</v>
      </c>
    </row>
    <row r="71" spans="1:12">
      <c r="A71" s="155" t="s">
        <v>418</v>
      </c>
      <c r="B71" s="157">
        <v>20094</v>
      </c>
      <c r="C71" s="157">
        <v>15645</v>
      </c>
      <c r="D71" s="157">
        <f t="shared" si="2"/>
        <v>81</v>
      </c>
      <c r="E71" s="192">
        <f t="shared" si="6"/>
        <v>0.77859062406688562</v>
      </c>
      <c r="F71" s="157">
        <v>15645</v>
      </c>
      <c r="G71" s="157">
        <v>11309</v>
      </c>
      <c r="H71" s="157">
        <f t="shared" si="3"/>
        <v>25</v>
      </c>
      <c r="I71" s="204">
        <f t="shared" si="4"/>
        <v>0.72285075103867047</v>
      </c>
      <c r="K71" s="191">
        <f t="shared" si="7"/>
        <v>0.56280481735841548</v>
      </c>
      <c r="L71" s="482">
        <f t="shared" si="5"/>
        <v>66</v>
      </c>
    </row>
    <row r="72" spans="1:12">
      <c r="A72" s="155" t="s">
        <v>419</v>
      </c>
      <c r="B72" s="157">
        <v>17574</v>
      </c>
      <c r="C72" s="157">
        <v>14007</v>
      </c>
      <c r="D72" s="157">
        <f t="shared" si="2"/>
        <v>73</v>
      </c>
      <c r="E72" s="192">
        <f t="shared" si="6"/>
        <v>0.79702970297029707</v>
      </c>
      <c r="F72" s="157">
        <v>14007</v>
      </c>
      <c r="G72" s="157">
        <v>9527</v>
      </c>
      <c r="H72" s="157">
        <f t="shared" si="3"/>
        <v>64</v>
      </c>
      <c r="I72" s="204">
        <f t="shared" si="4"/>
        <v>0.68015992003998005</v>
      </c>
      <c r="K72" s="191">
        <f t="shared" si="7"/>
        <v>0.54210765904176628</v>
      </c>
      <c r="L72" s="482">
        <f t="shared" si="5"/>
        <v>75</v>
      </c>
    </row>
    <row r="73" spans="1:12">
      <c r="A73" s="155" t="s">
        <v>420</v>
      </c>
      <c r="B73" s="157">
        <v>74240</v>
      </c>
      <c r="C73" s="157">
        <v>62907</v>
      </c>
      <c r="D73" s="157">
        <f t="shared" si="2"/>
        <v>43</v>
      </c>
      <c r="E73" s="192">
        <f t="shared" si="6"/>
        <v>0.84734644396551728</v>
      </c>
      <c r="F73" s="157">
        <v>62907</v>
      </c>
      <c r="G73" s="157">
        <v>43406</v>
      </c>
      <c r="H73" s="157">
        <f t="shared" si="3"/>
        <v>55</v>
      </c>
      <c r="I73" s="204">
        <f t="shared" si="4"/>
        <v>0.69000270240195849</v>
      </c>
      <c r="K73" s="191">
        <f t="shared" si="7"/>
        <v>0.5846713362068966</v>
      </c>
      <c r="L73" s="482">
        <f t="shared" si="5"/>
        <v>42</v>
      </c>
    </row>
    <row r="74" spans="1:12">
      <c r="A74" s="155" t="s">
        <v>421</v>
      </c>
      <c r="B74" s="157">
        <v>22336</v>
      </c>
      <c r="C74" s="157">
        <v>19152</v>
      </c>
      <c r="D74" s="157">
        <f t="shared" si="2"/>
        <v>37</v>
      </c>
      <c r="E74" s="192">
        <f t="shared" si="6"/>
        <v>0.85744985673352436</v>
      </c>
      <c r="F74" s="157">
        <v>19152</v>
      </c>
      <c r="G74" s="157">
        <v>13317</v>
      </c>
      <c r="H74" s="157">
        <f t="shared" si="3"/>
        <v>51</v>
      </c>
      <c r="I74" s="204">
        <f t="shared" si="4"/>
        <v>0.6953320802005013</v>
      </c>
      <c r="K74" s="191">
        <f t="shared" si="7"/>
        <v>0.59621239255014324</v>
      </c>
      <c r="L74" s="482">
        <f t="shared" si="5"/>
        <v>35</v>
      </c>
    </row>
    <row r="75" spans="1:12">
      <c r="A75" s="155" t="s">
        <v>422</v>
      </c>
      <c r="B75" s="157">
        <v>24532</v>
      </c>
      <c r="C75" s="157">
        <v>20388</v>
      </c>
      <c r="D75" s="157">
        <f t="shared" si="2"/>
        <v>50</v>
      </c>
      <c r="E75" s="192">
        <f t="shared" si="6"/>
        <v>0.83107777596608512</v>
      </c>
      <c r="F75" s="157">
        <v>20388</v>
      </c>
      <c r="G75" s="157">
        <v>14934</v>
      </c>
      <c r="H75" s="157">
        <f t="shared" si="3"/>
        <v>12</v>
      </c>
      <c r="I75" s="204">
        <f t="shared" si="4"/>
        <v>0.7324896998234256</v>
      </c>
      <c r="K75" s="191">
        <f t="shared" si="7"/>
        <v>0.60875591064731782</v>
      </c>
      <c r="L75" s="482">
        <f t="shared" si="5"/>
        <v>26</v>
      </c>
    </row>
    <row r="76" spans="1:12">
      <c r="A76" s="155" t="s">
        <v>423</v>
      </c>
      <c r="B76" s="157">
        <v>68753</v>
      </c>
      <c r="C76" s="157">
        <v>64827</v>
      </c>
      <c r="D76" s="157">
        <f t="shared" si="2"/>
        <v>12</v>
      </c>
      <c r="E76" s="192">
        <f t="shared" si="6"/>
        <v>0.94289703722019402</v>
      </c>
      <c r="F76" s="157">
        <v>64827</v>
      </c>
      <c r="G76" s="157">
        <v>46834</v>
      </c>
      <c r="H76" s="157">
        <f t="shared" si="3"/>
        <v>27</v>
      </c>
      <c r="I76" s="204">
        <f t="shared" si="4"/>
        <v>0.72244589445755625</v>
      </c>
      <c r="K76" s="191">
        <f t="shared" si="7"/>
        <v>0.6811920934359228</v>
      </c>
      <c r="L76" s="482">
        <f t="shared" si="5"/>
        <v>8</v>
      </c>
    </row>
    <row r="77" spans="1:12">
      <c r="A77" s="155" t="s">
        <v>424</v>
      </c>
      <c r="B77" s="157">
        <v>9617</v>
      </c>
      <c r="C77" s="157">
        <v>7882</v>
      </c>
      <c r="D77" s="157">
        <f t="shared" si="2"/>
        <v>58</v>
      </c>
      <c r="E77" s="192">
        <f t="shared" si="6"/>
        <v>0.8195903088281169</v>
      </c>
      <c r="F77" s="157">
        <v>7882</v>
      </c>
      <c r="G77" s="157">
        <v>5559</v>
      </c>
      <c r="H77" s="157">
        <f t="shared" si="3"/>
        <v>39</v>
      </c>
      <c r="I77" s="204">
        <f t="shared" si="4"/>
        <v>0.70527784826186246</v>
      </c>
      <c r="K77" s="191">
        <f t="shared" si="7"/>
        <v>0.57803888946656956</v>
      </c>
      <c r="L77" s="482">
        <f t="shared" si="5"/>
        <v>52</v>
      </c>
    </row>
    <row r="78" spans="1:12">
      <c r="A78" s="155" t="s">
        <v>425</v>
      </c>
      <c r="B78" s="157">
        <v>35785</v>
      </c>
      <c r="C78" s="157">
        <v>32227</v>
      </c>
      <c r="D78" s="157">
        <f t="shared" si="2"/>
        <v>22</v>
      </c>
      <c r="E78" s="192">
        <f t="shared" si="6"/>
        <v>0.90057286572586281</v>
      </c>
      <c r="F78" s="157">
        <v>32227</v>
      </c>
      <c r="G78" s="157">
        <v>20911</v>
      </c>
      <c r="H78" s="157">
        <f t="shared" si="3"/>
        <v>83</v>
      </c>
      <c r="I78" s="204">
        <f t="shared" si="4"/>
        <v>0.64886585782108175</v>
      </c>
      <c r="K78" s="191">
        <f t="shared" si="7"/>
        <v>0.58435098504960181</v>
      </c>
      <c r="L78" s="482">
        <f t="shared" si="5"/>
        <v>44</v>
      </c>
    </row>
    <row r="79" spans="1:12">
      <c r="A79" s="155" t="s">
        <v>426</v>
      </c>
      <c r="B79" s="157">
        <v>142741</v>
      </c>
      <c r="C79" s="157">
        <v>131395</v>
      </c>
      <c r="D79" s="157">
        <f t="shared" si="2"/>
        <v>15</v>
      </c>
      <c r="E79" s="192">
        <f t="shared" si="6"/>
        <v>0.92051337737580652</v>
      </c>
      <c r="F79" s="157">
        <v>131395</v>
      </c>
      <c r="G79" s="157">
        <v>77122</v>
      </c>
      <c r="H79" s="157">
        <f t="shared" si="3"/>
        <v>95</v>
      </c>
      <c r="I79" s="204">
        <f t="shared" si="4"/>
        <v>0.58694775295863622</v>
      </c>
      <c r="K79" s="191">
        <f t="shared" si="7"/>
        <v>0.5402932584190947</v>
      </c>
      <c r="L79" s="482">
        <f t="shared" si="5"/>
        <v>77</v>
      </c>
    </row>
    <row r="80" spans="1:12">
      <c r="A80" s="155" t="s">
        <v>427</v>
      </c>
      <c r="B80" s="157">
        <v>5037</v>
      </c>
      <c r="C80" s="157">
        <v>5278</v>
      </c>
      <c r="D80" s="157">
        <f t="shared" si="2"/>
        <v>2</v>
      </c>
      <c r="E80" s="192">
        <f t="shared" si="6"/>
        <v>1.0478459400436768</v>
      </c>
      <c r="F80" s="157">
        <v>5278</v>
      </c>
      <c r="G80" s="157">
        <v>3542</v>
      </c>
      <c r="H80" s="157">
        <f t="shared" si="3"/>
        <v>73</v>
      </c>
      <c r="I80" s="204">
        <f t="shared" si="4"/>
        <v>0.67108753315649872</v>
      </c>
      <c r="K80" s="191">
        <f t="shared" si="7"/>
        <v>0.70319634703196343</v>
      </c>
      <c r="L80" s="482">
        <f t="shared" si="5"/>
        <v>6</v>
      </c>
    </row>
    <row r="81" spans="1:12">
      <c r="A81" s="155" t="s">
        <v>428</v>
      </c>
      <c r="B81" s="157">
        <v>17305</v>
      </c>
      <c r="C81" s="157">
        <v>11586</v>
      </c>
      <c r="D81" s="157">
        <f t="shared" si="2"/>
        <v>94</v>
      </c>
      <c r="E81" s="192">
        <f t="shared" ref="E81:E111" si="8">C81/B81</f>
        <v>0.66951748049696624</v>
      </c>
      <c r="F81" s="157">
        <v>11586</v>
      </c>
      <c r="G81" s="157">
        <v>8302</v>
      </c>
      <c r="H81" s="157">
        <f t="shared" si="3"/>
        <v>33</v>
      </c>
      <c r="I81" s="204">
        <f t="shared" si="4"/>
        <v>0.71655446228206454</v>
      </c>
      <c r="K81" s="191">
        <f t="shared" ref="K81:K111" si="9">G81/B81</f>
        <v>0.47974573822594624</v>
      </c>
      <c r="L81" s="482">
        <f t="shared" si="5"/>
        <v>92</v>
      </c>
    </row>
    <row r="82" spans="1:12">
      <c r="A82" s="155" t="s">
        <v>429</v>
      </c>
      <c r="B82" s="157">
        <v>23380</v>
      </c>
      <c r="C82" s="157">
        <v>19209</v>
      </c>
      <c r="D82" s="157">
        <f t="shared" ref="D82:D111" si="10">RANK(E82,$E$17:$E$111)</f>
        <v>57</v>
      </c>
      <c r="E82" s="192">
        <f t="shared" si="8"/>
        <v>0.82159965782720279</v>
      </c>
      <c r="F82" s="157">
        <v>19209</v>
      </c>
      <c r="G82" s="157">
        <v>13590</v>
      </c>
      <c r="H82" s="157">
        <f t="shared" ref="H82:H111" si="11">RANK(I82,$I$17:$I$111)</f>
        <v>37</v>
      </c>
      <c r="I82" s="204">
        <f t="shared" ref="I82:I111" si="12">G82/F82</f>
        <v>0.7074808683429642</v>
      </c>
      <c r="K82" s="191">
        <f t="shared" si="9"/>
        <v>0.58126603934987164</v>
      </c>
      <c r="L82" s="482">
        <f t="shared" ref="L82:L111" si="13">RANK(K82,$K$17:$K$111)</f>
        <v>48</v>
      </c>
    </row>
    <row r="83" spans="1:12">
      <c r="A83" s="155" t="s">
        <v>430</v>
      </c>
      <c r="B83" s="157">
        <v>17105</v>
      </c>
      <c r="C83" s="157">
        <v>14500</v>
      </c>
      <c r="D83" s="157">
        <f t="shared" si="10"/>
        <v>42</v>
      </c>
      <c r="E83" s="192">
        <f t="shared" si="8"/>
        <v>0.8477053493130664</v>
      </c>
      <c r="F83" s="157">
        <v>14500</v>
      </c>
      <c r="G83" s="157">
        <v>10076</v>
      </c>
      <c r="H83" s="157">
        <f t="shared" si="11"/>
        <v>52</v>
      </c>
      <c r="I83" s="204">
        <f t="shared" si="12"/>
        <v>0.69489655172413789</v>
      </c>
      <c r="K83" s="191">
        <f t="shared" si="9"/>
        <v>0.58906752411575558</v>
      </c>
      <c r="L83" s="482">
        <f t="shared" si="13"/>
        <v>39</v>
      </c>
    </row>
    <row r="84" spans="1:12">
      <c r="A84" s="155" t="s">
        <v>431</v>
      </c>
      <c r="B84" s="157">
        <v>6150</v>
      </c>
      <c r="C84" s="157">
        <v>5557</v>
      </c>
      <c r="D84" s="157">
        <f t="shared" si="10"/>
        <v>20</v>
      </c>
      <c r="E84" s="192">
        <f t="shared" si="8"/>
        <v>0.90357723577235771</v>
      </c>
      <c r="F84" s="157">
        <v>5557</v>
      </c>
      <c r="G84" s="157">
        <v>3446</v>
      </c>
      <c r="H84" s="157">
        <f t="shared" si="11"/>
        <v>89</v>
      </c>
      <c r="I84" s="204">
        <f t="shared" si="12"/>
        <v>0.62011876912002883</v>
      </c>
      <c r="K84" s="191">
        <f t="shared" si="9"/>
        <v>0.5603252032520325</v>
      </c>
      <c r="L84" s="482">
        <f t="shared" si="13"/>
        <v>70</v>
      </c>
    </row>
    <row r="85" spans="1:12">
      <c r="A85" s="155" t="s">
        <v>432</v>
      </c>
      <c r="B85" s="157">
        <v>4139</v>
      </c>
      <c r="C85" s="157">
        <v>4049</v>
      </c>
      <c r="D85" s="157">
        <f t="shared" si="10"/>
        <v>5</v>
      </c>
      <c r="E85" s="192">
        <f t="shared" si="8"/>
        <v>0.97825561729886445</v>
      </c>
      <c r="F85" s="157">
        <v>4049</v>
      </c>
      <c r="G85" s="157">
        <v>2951</v>
      </c>
      <c r="H85" s="157">
        <f t="shared" si="11"/>
        <v>18</v>
      </c>
      <c r="I85" s="204">
        <f t="shared" si="12"/>
        <v>0.72882193134107187</v>
      </c>
      <c r="K85" s="191">
        <f t="shared" si="9"/>
        <v>0.71297414834501083</v>
      </c>
      <c r="L85" s="482">
        <f t="shared" si="13"/>
        <v>5</v>
      </c>
    </row>
    <row r="86" spans="1:12">
      <c r="A86" s="155" t="s">
        <v>433</v>
      </c>
      <c r="B86" s="157">
        <v>13401</v>
      </c>
      <c r="C86" s="157">
        <v>13961</v>
      </c>
      <c r="D86" s="157">
        <f t="shared" si="10"/>
        <v>3</v>
      </c>
      <c r="E86" s="192">
        <f t="shared" si="8"/>
        <v>1.0417879262741587</v>
      </c>
      <c r="F86" s="157">
        <v>13961</v>
      </c>
      <c r="G86" s="157">
        <v>8381</v>
      </c>
      <c r="H86" s="157">
        <f t="shared" si="11"/>
        <v>92</v>
      </c>
      <c r="I86" s="204">
        <f t="shared" si="12"/>
        <v>0.60031516367022419</v>
      </c>
      <c r="K86" s="191">
        <f t="shared" si="9"/>
        <v>0.62540108947093498</v>
      </c>
      <c r="L86" s="482">
        <f t="shared" si="13"/>
        <v>19</v>
      </c>
    </row>
    <row r="87" spans="1:12">
      <c r="A87" s="155" t="s">
        <v>434</v>
      </c>
      <c r="B87" s="157">
        <v>58898</v>
      </c>
      <c r="C87" s="157">
        <v>47984</v>
      </c>
      <c r="D87" s="157">
        <f t="shared" si="10"/>
        <v>62</v>
      </c>
      <c r="E87" s="192">
        <f t="shared" si="8"/>
        <v>0.81469659411185436</v>
      </c>
      <c r="F87" s="157">
        <v>47984</v>
      </c>
      <c r="G87" s="157">
        <v>33800</v>
      </c>
      <c r="H87" s="157">
        <f t="shared" si="11"/>
        <v>40</v>
      </c>
      <c r="I87" s="204">
        <f t="shared" si="12"/>
        <v>0.70440146715571861</v>
      </c>
      <c r="K87" s="191">
        <f t="shared" si="9"/>
        <v>0.57387347617915718</v>
      </c>
      <c r="L87" s="482">
        <f t="shared" si="13"/>
        <v>56</v>
      </c>
    </row>
    <row r="88" spans="1:12">
      <c r="A88" s="155" t="s">
        <v>435</v>
      </c>
      <c r="B88" s="157">
        <v>24515</v>
      </c>
      <c r="C88" s="157">
        <v>20843</v>
      </c>
      <c r="D88" s="157">
        <f t="shared" si="10"/>
        <v>41</v>
      </c>
      <c r="E88" s="192">
        <f t="shared" si="8"/>
        <v>0.850214154599225</v>
      </c>
      <c r="F88" s="157">
        <v>20843</v>
      </c>
      <c r="G88" s="157">
        <v>13738</v>
      </c>
      <c r="H88" s="157">
        <f t="shared" si="11"/>
        <v>76</v>
      </c>
      <c r="I88" s="204">
        <f t="shared" si="12"/>
        <v>0.65911816916950539</v>
      </c>
      <c r="K88" s="191">
        <f t="shared" si="9"/>
        <v>0.56039159698143992</v>
      </c>
      <c r="L88" s="482">
        <f t="shared" si="13"/>
        <v>69</v>
      </c>
    </row>
    <row r="89" spans="1:12">
      <c r="A89" s="155" t="s">
        <v>436</v>
      </c>
      <c r="B89" s="157">
        <v>42689</v>
      </c>
      <c r="C89" s="157">
        <v>35174</v>
      </c>
      <c r="D89" s="157">
        <f t="shared" si="10"/>
        <v>53</v>
      </c>
      <c r="E89" s="192">
        <f t="shared" si="8"/>
        <v>0.82395933378622133</v>
      </c>
      <c r="F89" s="157">
        <v>35174</v>
      </c>
      <c r="G89" s="157">
        <v>26042</v>
      </c>
      <c r="H89" s="157">
        <f t="shared" si="11"/>
        <v>8</v>
      </c>
      <c r="I89" s="204">
        <f t="shared" si="12"/>
        <v>0.74037641439699775</v>
      </c>
      <c r="K89" s="191">
        <f t="shared" si="9"/>
        <v>0.61004005715758158</v>
      </c>
      <c r="L89" s="482">
        <f t="shared" si="13"/>
        <v>24</v>
      </c>
    </row>
    <row r="90" spans="1:12">
      <c r="A90" s="155" t="s">
        <v>437</v>
      </c>
      <c r="B90" s="157">
        <v>51381</v>
      </c>
      <c r="C90" s="157">
        <v>46160</v>
      </c>
      <c r="D90" s="157">
        <f t="shared" si="10"/>
        <v>24</v>
      </c>
      <c r="E90" s="192">
        <f t="shared" si="8"/>
        <v>0.89838656312644749</v>
      </c>
      <c r="F90" s="157">
        <v>46160</v>
      </c>
      <c r="G90" s="157">
        <v>33818</v>
      </c>
      <c r="H90" s="157">
        <f t="shared" si="11"/>
        <v>11</v>
      </c>
      <c r="I90" s="204">
        <f t="shared" si="12"/>
        <v>0.73262564991334489</v>
      </c>
      <c r="K90" s="191">
        <f t="shared" si="9"/>
        <v>0.65818103968392982</v>
      </c>
      <c r="L90" s="482">
        <f t="shared" si="13"/>
        <v>12</v>
      </c>
    </row>
    <row r="91" spans="1:12">
      <c r="A91" s="155" t="s">
        <v>438</v>
      </c>
      <c r="B91" s="157">
        <v>226011</v>
      </c>
      <c r="C91" s="157">
        <v>195784</v>
      </c>
      <c r="D91" s="157">
        <f t="shared" si="10"/>
        <v>31</v>
      </c>
      <c r="E91" s="192">
        <f t="shared" si="8"/>
        <v>0.86625872192061448</v>
      </c>
      <c r="F91" s="157">
        <v>195784</v>
      </c>
      <c r="G91" s="157">
        <v>144677</v>
      </c>
      <c r="H91" s="157">
        <f t="shared" si="11"/>
        <v>9</v>
      </c>
      <c r="I91" s="204">
        <f t="shared" si="12"/>
        <v>0.738962325828464</v>
      </c>
      <c r="K91" s="191">
        <f t="shared" si="9"/>
        <v>0.6401325599196499</v>
      </c>
      <c r="L91" s="482">
        <f t="shared" si="13"/>
        <v>13</v>
      </c>
    </row>
    <row r="92" spans="1:12">
      <c r="A92" s="155" t="s">
        <v>439</v>
      </c>
      <c r="B92" s="157">
        <v>16626</v>
      </c>
      <c r="C92" s="157">
        <v>14402</v>
      </c>
      <c r="D92" s="157">
        <f t="shared" si="10"/>
        <v>32</v>
      </c>
      <c r="E92" s="192">
        <f t="shared" si="8"/>
        <v>0.86623361000842058</v>
      </c>
      <c r="F92" s="157">
        <v>14402</v>
      </c>
      <c r="G92" s="157">
        <v>9117</v>
      </c>
      <c r="H92" s="157">
        <f t="shared" si="11"/>
        <v>87</v>
      </c>
      <c r="I92" s="204">
        <f t="shared" si="12"/>
        <v>0.63303707818358557</v>
      </c>
      <c r="K92" s="191">
        <f t="shared" si="9"/>
        <v>0.54835799350415015</v>
      </c>
      <c r="L92" s="482">
        <f t="shared" si="13"/>
        <v>73</v>
      </c>
    </row>
    <row r="93" spans="1:12">
      <c r="A93" s="155" t="s">
        <v>440</v>
      </c>
      <c r="B93" s="157">
        <v>11539</v>
      </c>
      <c r="C93" s="157">
        <v>11148</v>
      </c>
      <c r="D93" s="157">
        <f t="shared" si="10"/>
        <v>8</v>
      </c>
      <c r="E93" s="192">
        <f t="shared" si="8"/>
        <v>0.96611491463731691</v>
      </c>
      <c r="F93" s="157">
        <v>11148</v>
      </c>
      <c r="G93" s="157">
        <v>7281</v>
      </c>
      <c r="H93" s="157">
        <f t="shared" si="11"/>
        <v>79</v>
      </c>
      <c r="I93" s="204">
        <f t="shared" si="12"/>
        <v>0.65312163616792251</v>
      </c>
      <c r="K93" s="191">
        <f t="shared" si="9"/>
        <v>0.63099055377415725</v>
      </c>
      <c r="L93" s="482">
        <f t="shared" si="13"/>
        <v>15</v>
      </c>
    </row>
    <row r="94" spans="1:12">
      <c r="A94" s="155" t="s">
        <v>441</v>
      </c>
      <c r="B94" s="157">
        <v>73777</v>
      </c>
      <c r="C94" s="157">
        <v>70669</v>
      </c>
      <c r="D94" s="157">
        <f t="shared" si="10"/>
        <v>9</v>
      </c>
      <c r="E94" s="192">
        <f t="shared" si="8"/>
        <v>0.95787304986648958</v>
      </c>
      <c r="F94" s="157">
        <v>70669</v>
      </c>
      <c r="G94" s="157">
        <v>43757</v>
      </c>
      <c r="H94" s="157">
        <f t="shared" si="11"/>
        <v>90</v>
      </c>
      <c r="I94" s="204">
        <f t="shared" si="12"/>
        <v>0.61918238548727167</v>
      </c>
      <c r="K94" s="191">
        <f t="shared" si="9"/>
        <v>0.59309812001030127</v>
      </c>
      <c r="L94" s="482">
        <f t="shared" si="13"/>
        <v>38</v>
      </c>
    </row>
    <row r="95" spans="1:12">
      <c r="A95" s="155" t="s">
        <v>442</v>
      </c>
      <c r="B95" s="157">
        <v>666745</v>
      </c>
      <c r="C95" s="157">
        <v>590726</v>
      </c>
      <c r="D95" s="157">
        <f t="shared" si="10"/>
        <v>29</v>
      </c>
      <c r="E95" s="192">
        <f t="shared" si="8"/>
        <v>0.88598489677462899</v>
      </c>
      <c r="F95" s="157">
        <v>590726</v>
      </c>
      <c r="G95" s="157">
        <v>384280</v>
      </c>
      <c r="H95" s="157">
        <f t="shared" si="11"/>
        <v>82</v>
      </c>
      <c r="I95" s="204">
        <f t="shared" si="12"/>
        <v>0.65052156160385699</v>
      </c>
      <c r="K95" s="191">
        <f t="shared" si="9"/>
        <v>0.57635227860726368</v>
      </c>
      <c r="L95" s="482">
        <f t="shared" si="13"/>
        <v>53</v>
      </c>
    </row>
    <row r="96" spans="1:12">
      <c r="A96" s="155" t="s">
        <v>443</v>
      </c>
      <c r="B96" s="157">
        <v>14963</v>
      </c>
      <c r="C96" s="157">
        <v>12487</v>
      </c>
      <c r="D96" s="157">
        <f t="shared" si="10"/>
        <v>48</v>
      </c>
      <c r="E96" s="192">
        <f t="shared" si="8"/>
        <v>0.83452516206643057</v>
      </c>
      <c r="F96" s="157">
        <v>12487</v>
      </c>
      <c r="G96" s="157">
        <v>9104</v>
      </c>
      <c r="H96" s="157">
        <f t="shared" si="11"/>
        <v>16</v>
      </c>
      <c r="I96" s="204">
        <f t="shared" si="12"/>
        <v>0.72907824137102584</v>
      </c>
      <c r="K96" s="191">
        <f t="shared" si="9"/>
        <v>0.60843413753926356</v>
      </c>
      <c r="L96" s="482">
        <f t="shared" si="13"/>
        <v>27</v>
      </c>
    </row>
    <row r="97" spans="1:12">
      <c r="A97" s="155" t="s">
        <v>444</v>
      </c>
      <c r="B97" s="157">
        <v>10418</v>
      </c>
      <c r="C97" s="157">
        <v>9355</v>
      </c>
      <c r="D97" s="157">
        <f t="shared" si="10"/>
        <v>25</v>
      </c>
      <c r="E97" s="192">
        <f t="shared" si="8"/>
        <v>0.89796506047225955</v>
      </c>
      <c r="F97" s="157">
        <v>9355</v>
      </c>
      <c r="G97" s="157">
        <v>6329</v>
      </c>
      <c r="H97" s="157">
        <f t="shared" si="11"/>
        <v>67</v>
      </c>
      <c r="I97" s="204">
        <f t="shared" si="12"/>
        <v>0.6765366114377338</v>
      </c>
      <c r="K97" s="191">
        <f t="shared" si="9"/>
        <v>0.60750623920138225</v>
      </c>
      <c r="L97" s="482">
        <f t="shared" si="13"/>
        <v>29</v>
      </c>
    </row>
    <row r="98" spans="1:12">
      <c r="A98" s="155" t="s">
        <v>445</v>
      </c>
      <c r="B98" s="157">
        <v>125347</v>
      </c>
      <c r="C98" s="157">
        <v>107128</v>
      </c>
      <c r="D98" s="157">
        <f t="shared" si="10"/>
        <v>39</v>
      </c>
      <c r="E98" s="192">
        <f t="shared" si="8"/>
        <v>0.85465148747078112</v>
      </c>
      <c r="F98" s="157">
        <v>107128</v>
      </c>
      <c r="G98" s="157">
        <v>74946</v>
      </c>
      <c r="H98" s="157">
        <f t="shared" si="11"/>
        <v>48</v>
      </c>
      <c r="I98" s="204">
        <f t="shared" si="12"/>
        <v>0.69959301023075204</v>
      </c>
      <c r="K98" s="191">
        <f t="shared" si="9"/>
        <v>0.5979082068178736</v>
      </c>
      <c r="L98" s="482">
        <f t="shared" si="13"/>
        <v>34</v>
      </c>
    </row>
    <row r="99" spans="1:12">
      <c r="A99" s="155" t="s">
        <v>446</v>
      </c>
      <c r="B99" s="157">
        <v>135787</v>
      </c>
      <c r="C99" s="157">
        <v>123782</v>
      </c>
      <c r="D99" s="157">
        <f t="shared" si="10"/>
        <v>18</v>
      </c>
      <c r="E99" s="192">
        <f t="shared" si="8"/>
        <v>0.91158947469198082</v>
      </c>
      <c r="F99" s="157">
        <v>123782</v>
      </c>
      <c r="G99" s="157">
        <v>93159</v>
      </c>
      <c r="H99" s="157">
        <f t="shared" si="11"/>
        <v>5</v>
      </c>
      <c r="I99" s="204">
        <f t="shared" si="12"/>
        <v>0.75260538688985479</v>
      </c>
      <c r="K99" s="191">
        <f t="shared" si="9"/>
        <v>0.68606714928527768</v>
      </c>
      <c r="L99" s="482">
        <f t="shared" si="13"/>
        <v>7</v>
      </c>
    </row>
    <row r="100" spans="1:12">
      <c r="A100" s="155" t="s">
        <v>447</v>
      </c>
      <c r="B100" s="157">
        <v>45919</v>
      </c>
      <c r="C100" s="157">
        <v>39281</v>
      </c>
      <c r="D100" s="157">
        <f t="shared" si="10"/>
        <v>38</v>
      </c>
      <c r="E100" s="192">
        <f t="shared" si="8"/>
        <v>0.85544110281147234</v>
      </c>
      <c r="F100" s="157">
        <v>39281</v>
      </c>
      <c r="G100" s="157">
        <v>27468</v>
      </c>
      <c r="H100" s="157">
        <f t="shared" si="11"/>
        <v>49</v>
      </c>
      <c r="I100" s="204">
        <f t="shared" si="12"/>
        <v>0.69926936686947894</v>
      </c>
      <c r="K100" s="191">
        <f t="shared" si="9"/>
        <v>0.59818375835710713</v>
      </c>
      <c r="L100" s="482">
        <f t="shared" si="13"/>
        <v>33</v>
      </c>
    </row>
    <row r="101" spans="1:12">
      <c r="A101" s="155" t="s">
        <v>448</v>
      </c>
      <c r="B101" s="157">
        <v>8223</v>
      </c>
      <c r="C101" s="157">
        <v>5828</v>
      </c>
      <c r="D101" s="157">
        <f t="shared" si="10"/>
        <v>92</v>
      </c>
      <c r="E101" s="192">
        <f t="shared" si="8"/>
        <v>0.70874376748145451</v>
      </c>
      <c r="F101" s="157">
        <v>5828</v>
      </c>
      <c r="G101" s="157">
        <v>4010</v>
      </c>
      <c r="H101" s="157">
        <f t="shared" si="11"/>
        <v>59</v>
      </c>
      <c r="I101" s="204">
        <f t="shared" si="12"/>
        <v>0.68805765271105013</v>
      </c>
      <c r="K101" s="191">
        <f t="shared" si="9"/>
        <v>0.48765657302687582</v>
      </c>
      <c r="L101" s="482">
        <f t="shared" si="13"/>
        <v>91</v>
      </c>
    </row>
    <row r="102" spans="1:12">
      <c r="A102" s="155" t="s">
        <v>449</v>
      </c>
      <c r="B102" s="157">
        <v>14310</v>
      </c>
      <c r="C102" s="157">
        <v>11256</v>
      </c>
      <c r="D102" s="157">
        <f t="shared" si="10"/>
        <v>78</v>
      </c>
      <c r="E102" s="192">
        <f t="shared" si="8"/>
        <v>0.78658280922431867</v>
      </c>
      <c r="F102" s="157">
        <v>11256</v>
      </c>
      <c r="G102" s="157">
        <v>8362</v>
      </c>
      <c r="H102" s="157">
        <f t="shared" si="11"/>
        <v>6</v>
      </c>
      <c r="I102" s="204">
        <f t="shared" si="12"/>
        <v>0.74289267945984361</v>
      </c>
      <c r="K102" s="191">
        <f t="shared" si="9"/>
        <v>0.58434661076170513</v>
      </c>
      <c r="L102" s="482">
        <f t="shared" si="13"/>
        <v>45</v>
      </c>
    </row>
    <row r="103" spans="1:12">
      <c r="A103" s="155" t="s">
        <v>450</v>
      </c>
      <c r="B103" s="157">
        <v>15113</v>
      </c>
      <c r="C103" s="157">
        <v>12152</v>
      </c>
      <c r="D103" s="157">
        <f t="shared" si="10"/>
        <v>67</v>
      </c>
      <c r="E103" s="192">
        <f t="shared" si="8"/>
        <v>0.80407596109309865</v>
      </c>
      <c r="F103" s="157">
        <v>12152</v>
      </c>
      <c r="G103" s="157">
        <v>8159</v>
      </c>
      <c r="H103" s="157">
        <f t="shared" si="11"/>
        <v>72</v>
      </c>
      <c r="I103" s="204">
        <f t="shared" si="12"/>
        <v>0.6714121132323897</v>
      </c>
      <c r="K103" s="191">
        <f t="shared" si="9"/>
        <v>0.53986634023688218</v>
      </c>
      <c r="L103" s="482">
        <f t="shared" si="13"/>
        <v>79</v>
      </c>
    </row>
    <row r="104" spans="1:12">
      <c r="A104" s="155" t="s">
        <v>451</v>
      </c>
      <c r="B104" s="157">
        <v>4635</v>
      </c>
      <c r="C104" s="157">
        <v>4746</v>
      </c>
      <c r="D104" s="157">
        <f t="shared" si="10"/>
        <v>4</v>
      </c>
      <c r="E104" s="192">
        <f t="shared" si="8"/>
        <v>1.023948220064725</v>
      </c>
      <c r="F104" s="157">
        <v>4746</v>
      </c>
      <c r="G104" s="157">
        <v>2922</v>
      </c>
      <c r="H104" s="157">
        <f t="shared" si="11"/>
        <v>91</v>
      </c>
      <c r="I104" s="204">
        <f t="shared" si="12"/>
        <v>0.61567635903919093</v>
      </c>
      <c r="K104" s="191">
        <f t="shared" si="9"/>
        <v>0.63042071197410998</v>
      </c>
      <c r="L104" s="482">
        <f t="shared" si="13"/>
        <v>16</v>
      </c>
    </row>
    <row r="105" spans="1:12">
      <c r="A105" s="155" t="s">
        <v>452</v>
      </c>
      <c r="B105" s="157">
        <v>29424</v>
      </c>
      <c r="C105" s="157">
        <v>22911</v>
      </c>
      <c r="D105" s="157">
        <f t="shared" si="10"/>
        <v>80</v>
      </c>
      <c r="E105" s="192">
        <f t="shared" si="8"/>
        <v>0.77865008156606852</v>
      </c>
      <c r="F105" s="157">
        <v>22911</v>
      </c>
      <c r="G105" s="157">
        <v>16110</v>
      </c>
      <c r="H105" s="157">
        <f t="shared" si="11"/>
        <v>42</v>
      </c>
      <c r="I105" s="204">
        <f t="shared" si="12"/>
        <v>0.70315568940683515</v>
      </c>
      <c r="K105" s="191">
        <f t="shared" si="9"/>
        <v>0.54751223491027734</v>
      </c>
      <c r="L105" s="482">
        <f t="shared" si="13"/>
        <v>74</v>
      </c>
    </row>
    <row r="106" spans="1:12">
      <c r="A106" s="155" t="s">
        <v>453</v>
      </c>
      <c r="B106" s="157">
        <v>100078</v>
      </c>
      <c r="C106" s="157">
        <v>85347</v>
      </c>
      <c r="D106" s="157">
        <f t="shared" si="10"/>
        <v>40</v>
      </c>
      <c r="E106" s="192">
        <f t="shared" si="8"/>
        <v>0.85280481224644777</v>
      </c>
      <c r="F106" s="157">
        <v>85347</v>
      </c>
      <c r="G106" s="157">
        <v>60550</v>
      </c>
      <c r="H106" s="157">
        <f t="shared" si="11"/>
        <v>35</v>
      </c>
      <c r="I106" s="204">
        <f t="shared" si="12"/>
        <v>0.70945668857722011</v>
      </c>
      <c r="K106" s="191">
        <f t="shared" si="9"/>
        <v>0.60502807809908277</v>
      </c>
      <c r="L106" s="482">
        <f t="shared" si="13"/>
        <v>31</v>
      </c>
    </row>
    <row r="107" spans="1:12">
      <c r="A107" s="155" t="s">
        <v>454</v>
      </c>
      <c r="B107" s="157">
        <v>13583</v>
      </c>
      <c r="C107" s="157">
        <v>9657</v>
      </c>
      <c r="D107" s="157">
        <f t="shared" si="10"/>
        <v>91</v>
      </c>
      <c r="E107" s="192">
        <f t="shared" si="8"/>
        <v>0.71096223220201726</v>
      </c>
      <c r="F107" s="157">
        <v>9657</v>
      </c>
      <c r="G107" s="157">
        <v>6694</v>
      </c>
      <c r="H107" s="157">
        <f t="shared" si="11"/>
        <v>53</v>
      </c>
      <c r="I107" s="204">
        <f t="shared" si="12"/>
        <v>0.69317593455524495</v>
      </c>
      <c r="K107" s="191">
        <f t="shared" si="9"/>
        <v>0.4928219097401163</v>
      </c>
      <c r="L107" s="482">
        <f t="shared" si="13"/>
        <v>90</v>
      </c>
    </row>
    <row r="108" spans="1:12">
      <c r="A108" s="155" t="s">
        <v>455</v>
      </c>
      <c r="B108" s="157">
        <v>26697</v>
      </c>
      <c r="C108" s="157">
        <v>19125</v>
      </c>
      <c r="D108" s="157">
        <f t="shared" si="10"/>
        <v>90</v>
      </c>
      <c r="E108" s="192">
        <f t="shared" si="8"/>
        <v>0.71637262613776831</v>
      </c>
      <c r="F108" s="157">
        <v>19125</v>
      </c>
      <c r="G108" s="157">
        <v>13839</v>
      </c>
      <c r="H108" s="157">
        <f t="shared" si="11"/>
        <v>23</v>
      </c>
      <c r="I108" s="204">
        <f t="shared" si="12"/>
        <v>0.7236078431372549</v>
      </c>
      <c r="K108" s="191">
        <f t="shared" si="9"/>
        <v>0.51837285088212159</v>
      </c>
      <c r="L108" s="482">
        <f t="shared" si="13"/>
        <v>84</v>
      </c>
    </row>
    <row r="109" spans="1:12">
      <c r="A109" s="155" t="s">
        <v>456</v>
      </c>
      <c r="B109" s="157">
        <v>20708</v>
      </c>
      <c r="C109" s="157">
        <v>16637</v>
      </c>
      <c r="D109" s="157">
        <f t="shared" si="10"/>
        <v>68</v>
      </c>
      <c r="E109" s="192">
        <f t="shared" si="8"/>
        <v>0.80340931041143515</v>
      </c>
      <c r="F109" s="157">
        <v>16637</v>
      </c>
      <c r="G109" s="157">
        <v>11929</v>
      </c>
      <c r="H109" s="157">
        <f t="shared" si="11"/>
        <v>32</v>
      </c>
      <c r="I109" s="204">
        <f t="shared" si="12"/>
        <v>0.71701628899441006</v>
      </c>
      <c r="K109" s="191">
        <f t="shared" si="9"/>
        <v>0.57605756229476535</v>
      </c>
      <c r="L109" s="482">
        <f t="shared" si="13"/>
        <v>54</v>
      </c>
    </row>
    <row r="110" spans="1:12">
      <c r="A110" s="155" t="s">
        <v>457</v>
      </c>
      <c r="B110" s="157">
        <v>156298</v>
      </c>
      <c r="C110" s="157">
        <v>178103</v>
      </c>
      <c r="D110" s="157">
        <f t="shared" si="10"/>
        <v>1</v>
      </c>
      <c r="E110" s="192">
        <f t="shared" si="8"/>
        <v>1.1395091427913344</v>
      </c>
      <c r="F110" s="157">
        <v>178103</v>
      </c>
      <c r="G110" s="157">
        <v>140331</v>
      </c>
      <c r="H110" s="157">
        <f t="shared" si="11"/>
        <v>1</v>
      </c>
      <c r="I110" s="204">
        <f t="shared" si="12"/>
        <v>0.78792047298473356</v>
      </c>
      <c r="K110" s="191">
        <f t="shared" si="9"/>
        <v>0.89784258275857654</v>
      </c>
      <c r="L110" s="482">
        <f t="shared" si="13"/>
        <v>1</v>
      </c>
    </row>
    <row r="111" spans="1:12">
      <c r="A111" s="155" t="s">
        <v>458</v>
      </c>
      <c r="B111" s="157">
        <v>101349</v>
      </c>
      <c r="C111" s="157">
        <v>95646</v>
      </c>
      <c r="D111" s="157">
        <f t="shared" si="10"/>
        <v>11</v>
      </c>
      <c r="E111" s="192">
        <f t="shared" si="8"/>
        <v>0.94372909451499276</v>
      </c>
      <c r="F111" s="157">
        <v>95646</v>
      </c>
      <c r="G111" s="157">
        <v>74749</v>
      </c>
      <c r="H111" s="157">
        <f t="shared" si="11"/>
        <v>2</v>
      </c>
      <c r="I111" s="204">
        <f t="shared" si="12"/>
        <v>0.78151726156870127</v>
      </c>
      <c r="K111" s="191">
        <f t="shared" si="9"/>
        <v>0.73754057760806713</v>
      </c>
      <c r="L111" s="482">
        <f t="shared" si="13"/>
        <v>3</v>
      </c>
    </row>
    <row r="112" spans="1:12">
      <c r="I112" s="106"/>
    </row>
    <row r="113" spans="5:12">
      <c r="E113" s="252">
        <f>AVERAGE(E17:E111)</f>
        <v>0.84511786233570485</v>
      </c>
      <c r="I113" s="234">
        <f>AVERAGE(I17:I111)</f>
        <v>0.69309628111529742</v>
      </c>
      <c r="K113" s="111">
        <f>AVERAGE(K17:K111)</f>
        <v>0.58571090359484546</v>
      </c>
      <c r="L113" s="111"/>
    </row>
  </sheetData>
  <mergeCells count="24">
    <mergeCell ref="J9:L9"/>
    <mergeCell ref="J10:L10"/>
    <mergeCell ref="J11:L13"/>
    <mergeCell ref="A3:A7"/>
    <mergeCell ref="B3:E7"/>
    <mergeCell ref="F3:I7"/>
    <mergeCell ref="A11:A13"/>
    <mergeCell ref="B11:E13"/>
    <mergeCell ref="F11:I13"/>
    <mergeCell ref="B8:E8"/>
    <mergeCell ref="F8:I8"/>
    <mergeCell ref="B9:E9"/>
    <mergeCell ref="F9:I9"/>
    <mergeCell ref="B10:E10"/>
    <mergeCell ref="F10:I10"/>
    <mergeCell ref="N2:Z8"/>
    <mergeCell ref="B1:E1"/>
    <mergeCell ref="F1:I1"/>
    <mergeCell ref="B2:E2"/>
    <mergeCell ref="F2:I2"/>
    <mergeCell ref="J1:L1"/>
    <mergeCell ref="J2:L2"/>
    <mergeCell ref="J3:L7"/>
    <mergeCell ref="J8:L8"/>
  </mergeCells>
  <hyperlinks>
    <hyperlink ref="B9:E9" r:id="rId1" display="US Election Assistance Commission" xr:uid="{4E946B3A-CDF7-4A39-8202-572CD9A5D841}"/>
    <hyperlink ref="F9:I9" r:id="rId2" display="US Election Assistance Commission" xr:uid="{BFF23959-6C53-4371-8E8A-E8583E2897C0}"/>
    <hyperlink ref="J9:L9" r:id="rId3" display="US Election Assistance Commission" xr:uid="{E3AAE0EC-C2B2-4AEE-86AB-8228C4F965A2}"/>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C5E4-1F5A-47AA-8994-4101784FF6E9}">
  <sheetPr>
    <tabColor theme="4"/>
  </sheetPr>
  <dimension ref="A1:Z116"/>
  <sheetViews>
    <sheetView workbookViewId="0">
      <selection activeCell="F95" sqref="F95"/>
    </sheetView>
  </sheetViews>
  <sheetFormatPr defaultRowHeight="12.75"/>
  <cols>
    <col min="1" max="1" width="17.42578125" customWidth="1"/>
    <col min="2" max="3" width="8" bestFit="1" customWidth="1"/>
    <col min="4" max="4" width="8.28515625" bestFit="1" customWidth="1"/>
    <col min="5" max="5" width="8.28515625" customWidth="1"/>
    <col min="6" max="6" width="9.42578125" customWidth="1"/>
    <col min="7" max="7" width="7.28515625" customWidth="1"/>
    <col min="8" max="8" width="6.85546875" bestFit="1" customWidth="1"/>
    <col min="9" max="9" width="6.85546875" customWidth="1"/>
    <col min="10" max="11" width="8" bestFit="1" customWidth="1"/>
    <col min="12" max="12" width="8.28515625" bestFit="1" customWidth="1"/>
    <col min="13" max="13" width="7.28515625" bestFit="1" customWidth="1"/>
    <col min="14" max="14" width="6.85546875" bestFit="1" customWidth="1"/>
  </cols>
  <sheetData>
    <row r="1" spans="1:26" ht="25.5">
      <c r="A1" s="168" t="s">
        <v>189</v>
      </c>
      <c r="B1" s="568" t="s">
        <v>704</v>
      </c>
      <c r="C1" s="569"/>
      <c r="D1" s="570"/>
      <c r="E1" s="568" t="s">
        <v>704</v>
      </c>
      <c r="F1" s="569"/>
      <c r="G1" s="569"/>
      <c r="H1" s="569"/>
      <c r="I1" s="569"/>
      <c r="J1" s="459"/>
      <c r="K1" s="460"/>
      <c r="L1" s="460"/>
    </row>
    <row r="2" spans="1:26" ht="26.25" customHeight="1">
      <c r="A2" s="168" t="s">
        <v>194</v>
      </c>
      <c r="B2" s="538" t="s">
        <v>75</v>
      </c>
      <c r="C2" s="566"/>
      <c r="D2" s="567"/>
      <c r="E2" s="538" t="s">
        <v>77</v>
      </c>
      <c r="F2" s="566"/>
      <c r="G2" s="566"/>
      <c r="H2" s="566"/>
      <c r="I2" s="566"/>
      <c r="J2" s="461"/>
      <c r="K2" s="462"/>
      <c r="L2" s="462"/>
    </row>
    <row r="3" spans="1:26">
      <c r="A3" s="579" t="s">
        <v>196</v>
      </c>
      <c r="B3" s="514" t="s">
        <v>715</v>
      </c>
      <c r="C3" s="515"/>
      <c r="D3" s="516"/>
      <c r="E3" s="514" t="s">
        <v>716</v>
      </c>
      <c r="F3" s="515"/>
      <c r="G3" s="515"/>
      <c r="H3" s="515"/>
      <c r="I3" s="515"/>
      <c r="J3" s="463"/>
      <c r="K3" s="464"/>
      <c r="L3" s="464"/>
    </row>
    <row r="4" spans="1:26">
      <c r="A4" s="580"/>
      <c r="B4" s="517"/>
      <c r="C4" s="518"/>
      <c r="D4" s="519"/>
      <c r="E4" s="517"/>
      <c r="F4" s="518"/>
      <c r="G4" s="518"/>
      <c r="H4" s="518"/>
      <c r="I4" s="518"/>
      <c r="J4" s="463"/>
      <c r="K4" s="464"/>
      <c r="L4" s="464"/>
    </row>
    <row r="5" spans="1:26">
      <c r="A5" s="580"/>
      <c r="B5" s="517"/>
      <c r="C5" s="518"/>
      <c r="D5" s="519"/>
      <c r="E5" s="517"/>
      <c r="F5" s="518"/>
      <c r="G5" s="518"/>
      <c r="H5" s="518"/>
      <c r="I5" s="518"/>
      <c r="J5" s="463"/>
      <c r="K5" s="464"/>
      <c r="L5" s="464"/>
    </row>
    <row r="6" spans="1:26">
      <c r="A6" s="580"/>
      <c r="B6" s="517"/>
      <c r="C6" s="518"/>
      <c r="D6" s="519"/>
      <c r="E6" s="517"/>
      <c r="F6" s="518"/>
      <c r="G6" s="518"/>
      <c r="H6" s="518"/>
      <c r="I6" s="518"/>
      <c r="J6" s="463"/>
      <c r="K6" s="464"/>
      <c r="L6" s="464"/>
    </row>
    <row r="7" spans="1:26" ht="29.25" customHeight="1">
      <c r="A7" s="581"/>
      <c r="B7" s="520"/>
      <c r="C7" s="521"/>
      <c r="D7" s="522"/>
      <c r="E7" s="520"/>
      <c r="F7" s="521"/>
      <c r="G7" s="521"/>
      <c r="H7" s="521"/>
      <c r="I7" s="521"/>
      <c r="J7" s="463"/>
      <c r="K7" s="464"/>
      <c r="L7" s="464"/>
    </row>
    <row r="8" spans="1:26" ht="48" customHeight="1">
      <c r="A8" s="169" t="s">
        <v>198</v>
      </c>
      <c r="B8" s="535" t="s">
        <v>199</v>
      </c>
      <c r="C8" s="590"/>
      <c r="D8" s="591"/>
      <c r="E8" s="535" t="s">
        <v>199</v>
      </c>
      <c r="F8" s="590"/>
      <c r="G8" s="590"/>
      <c r="H8" s="590"/>
      <c r="I8" s="590"/>
      <c r="J8" s="465"/>
      <c r="K8" s="466"/>
      <c r="L8" s="466"/>
    </row>
    <row r="9" spans="1:26" ht="41.25" customHeight="1">
      <c r="A9" s="323" t="s">
        <v>200</v>
      </c>
      <c r="B9" s="535" t="s">
        <v>717</v>
      </c>
      <c r="C9" s="590"/>
      <c r="D9" s="591"/>
      <c r="E9" s="535" t="s">
        <v>717</v>
      </c>
      <c r="F9" s="590"/>
      <c r="G9" s="590"/>
      <c r="H9" s="590"/>
      <c r="I9" s="590"/>
      <c r="J9" s="465"/>
      <c r="K9" s="466"/>
      <c r="L9" s="466"/>
    </row>
    <row r="10" spans="1:26">
      <c r="A10" s="338" t="s">
        <v>314</v>
      </c>
      <c r="B10" s="582">
        <v>2022</v>
      </c>
      <c r="C10" s="536"/>
      <c r="D10" s="537"/>
      <c r="E10" s="582">
        <v>2022</v>
      </c>
      <c r="F10" s="536"/>
      <c r="G10" s="536"/>
      <c r="H10" s="536"/>
      <c r="I10" s="536"/>
      <c r="J10" s="463"/>
      <c r="K10" s="464"/>
      <c r="L10" s="464"/>
    </row>
    <row r="11" spans="1:26">
      <c r="A11" s="511" t="s">
        <v>202</v>
      </c>
      <c r="B11" s="571" t="s">
        <v>718</v>
      </c>
      <c r="C11" s="572"/>
      <c r="D11" s="573"/>
      <c r="E11" s="571" t="s">
        <v>719</v>
      </c>
      <c r="F11" s="572"/>
      <c r="G11" s="572"/>
      <c r="H11" s="572"/>
      <c r="I11" s="572"/>
      <c r="J11" s="465"/>
      <c r="K11" s="466"/>
      <c r="L11" s="466"/>
    </row>
    <row r="12" spans="1:26">
      <c r="A12" s="578"/>
      <c r="B12" s="652"/>
      <c r="C12" s="653"/>
      <c r="D12" s="654"/>
      <c r="E12" s="652"/>
      <c r="F12" s="653"/>
      <c r="G12" s="653"/>
      <c r="H12" s="653"/>
      <c r="I12" s="653"/>
      <c r="J12" s="465"/>
      <c r="K12" s="466"/>
      <c r="L12" s="466"/>
    </row>
    <row r="13" spans="1:26">
      <c r="A13" s="513"/>
      <c r="B13" s="655"/>
      <c r="C13" s="656"/>
      <c r="D13" s="657"/>
      <c r="E13" s="655"/>
      <c r="F13" s="656"/>
      <c r="G13" s="656"/>
      <c r="H13" s="656"/>
      <c r="I13" s="656"/>
      <c r="J13" s="465"/>
      <c r="K13" s="466"/>
      <c r="L13" s="466"/>
    </row>
    <row r="15" spans="1:26">
      <c r="B15" s="574">
        <v>2022</v>
      </c>
      <c r="C15" s="574"/>
      <c r="D15" s="574"/>
      <c r="E15" s="574"/>
      <c r="F15" s="574"/>
      <c r="G15" s="574"/>
      <c r="H15" s="574"/>
      <c r="I15" s="326"/>
      <c r="R15" s="574">
        <v>2020</v>
      </c>
      <c r="S15" s="574"/>
      <c r="T15" s="574"/>
      <c r="U15" s="574"/>
      <c r="V15" s="574"/>
    </row>
    <row r="16" spans="1:26" ht="57">
      <c r="B16" s="113" t="s">
        <v>720</v>
      </c>
      <c r="C16" s="249" t="s">
        <v>721</v>
      </c>
      <c r="D16" s="432" t="s">
        <v>722</v>
      </c>
      <c r="E16" s="434" t="s">
        <v>1595</v>
      </c>
      <c r="F16" s="432" t="s">
        <v>1594</v>
      </c>
      <c r="G16" s="434" t="s">
        <v>1596</v>
      </c>
      <c r="H16" s="249" t="s">
        <v>724</v>
      </c>
      <c r="I16" s="251"/>
      <c r="R16" s="113" t="s">
        <v>720</v>
      </c>
      <c r="S16" s="113" t="s">
        <v>721</v>
      </c>
      <c r="T16" s="113" t="s">
        <v>722</v>
      </c>
      <c r="U16" s="113" t="s">
        <v>723</v>
      </c>
      <c r="V16" s="251" t="s">
        <v>724</v>
      </c>
      <c r="W16" s="105"/>
      <c r="X16" s="105"/>
      <c r="Y16" s="105"/>
      <c r="Z16" s="105"/>
    </row>
    <row r="17" spans="1:26">
      <c r="A17" s="155" t="s">
        <v>364</v>
      </c>
      <c r="B17" s="248">
        <v>21638</v>
      </c>
      <c r="C17" s="250">
        <v>0.36699999999999999</v>
      </c>
      <c r="D17" s="220">
        <v>0.45300000000000001</v>
      </c>
      <c r="E17" s="215">
        <f>RANK(D17,$D$17:$D$111)</f>
        <v>83</v>
      </c>
      <c r="F17" s="220">
        <v>0.51700000000000002</v>
      </c>
      <c r="G17" s="215">
        <f>RANK(F17,$F$17:$F$111)</f>
        <v>13</v>
      </c>
      <c r="H17" s="250">
        <v>2.8000000000000001E-2</v>
      </c>
      <c r="I17" s="267"/>
      <c r="Q17" s="48"/>
      <c r="R17" s="248">
        <v>35812</v>
      </c>
      <c r="S17" s="220">
        <v>0.61099999999999999</v>
      </c>
      <c r="T17" s="220">
        <v>0.23499999999999999</v>
      </c>
      <c r="U17" s="220">
        <v>0.67600000000000005</v>
      </c>
      <c r="V17" s="220">
        <v>8.3000000000000004E-2</v>
      </c>
      <c r="W17" s="48"/>
      <c r="X17" s="48"/>
      <c r="Y17" s="48"/>
      <c r="Z17" s="48"/>
    </row>
    <row r="18" spans="1:26">
      <c r="A18" s="155" t="s">
        <v>365</v>
      </c>
      <c r="B18" s="248">
        <v>10705</v>
      </c>
      <c r="C18" s="250">
        <v>0.30299999999999999</v>
      </c>
      <c r="D18" s="220">
        <v>0.50800000000000001</v>
      </c>
      <c r="E18" s="215">
        <f t="shared" ref="E18:E81" si="0">RANK(D18,$D$17:$D$111)</f>
        <v>61</v>
      </c>
      <c r="F18" s="220">
        <v>0.47499999999999998</v>
      </c>
      <c r="G18" s="215">
        <f t="shared" ref="G18:G81" si="1">RANK(F18,$F$17:$F$111)</f>
        <v>28</v>
      </c>
      <c r="H18" s="250">
        <v>1.4999999999999999E-2</v>
      </c>
      <c r="I18" s="267"/>
      <c r="Q18" s="48"/>
      <c r="R18" s="248">
        <v>19193</v>
      </c>
      <c r="S18" s="220">
        <v>0.56599999999999995</v>
      </c>
      <c r="T18" s="220">
        <v>0.24199999999999999</v>
      </c>
      <c r="U18" s="220">
        <v>0.71299999999999997</v>
      </c>
      <c r="V18" s="220">
        <v>0.04</v>
      </c>
      <c r="W18" s="48"/>
      <c r="X18" s="48"/>
      <c r="Y18" s="48"/>
      <c r="Z18" s="48"/>
    </row>
    <row r="19" spans="1:26">
      <c r="A19" s="155" t="s">
        <v>366</v>
      </c>
      <c r="B19" s="248">
        <v>4150</v>
      </c>
      <c r="C19" s="250">
        <v>0.32500000000000001</v>
      </c>
      <c r="D19" s="220">
        <v>0.47899999999999998</v>
      </c>
      <c r="E19" s="215">
        <f t="shared" si="0"/>
        <v>74</v>
      </c>
      <c r="F19" s="220">
        <v>0.504</v>
      </c>
      <c r="G19" s="215">
        <f t="shared" si="1"/>
        <v>18</v>
      </c>
      <c r="H19" s="250">
        <v>1.7999999999999999E-2</v>
      </c>
      <c r="I19" s="267"/>
      <c r="Q19" s="48"/>
      <c r="R19" s="248">
        <v>7279</v>
      </c>
      <c r="S19" s="220">
        <v>0.56299999999999994</v>
      </c>
      <c r="T19" s="220">
        <v>0.24199999999999999</v>
      </c>
      <c r="U19" s="220">
        <v>0.69799999999999995</v>
      </c>
      <c r="V19" s="220">
        <v>5.6000000000000001E-2</v>
      </c>
      <c r="W19" s="48"/>
      <c r="X19" s="48"/>
      <c r="Y19" s="48"/>
      <c r="Z19" s="48"/>
    </row>
    <row r="20" spans="1:26">
      <c r="A20" s="155" t="s">
        <v>367</v>
      </c>
      <c r="B20" s="248">
        <v>3475</v>
      </c>
      <c r="C20" s="250">
        <v>0.28299999999999997</v>
      </c>
      <c r="D20" s="220">
        <v>0.76600000000000001</v>
      </c>
      <c r="E20" s="215">
        <f t="shared" si="0"/>
        <v>1</v>
      </c>
      <c r="F20" s="220">
        <v>0.214</v>
      </c>
      <c r="G20" s="215">
        <f t="shared" si="1"/>
        <v>95</v>
      </c>
      <c r="H20" s="250">
        <v>0.02</v>
      </c>
      <c r="I20" s="267"/>
      <c r="Q20" s="48"/>
      <c r="R20" s="248">
        <v>5831</v>
      </c>
      <c r="S20" s="220">
        <v>0.498</v>
      </c>
      <c r="T20" s="220">
        <v>0.56299999999999994</v>
      </c>
      <c r="U20" s="220">
        <v>0.38600000000000001</v>
      </c>
      <c r="V20" s="220">
        <v>4.8000000000000001E-2</v>
      </c>
      <c r="W20" s="48"/>
      <c r="X20" s="48"/>
      <c r="Y20" s="48"/>
      <c r="Z20" s="48"/>
    </row>
    <row r="21" spans="1:26">
      <c r="A21" s="155" t="s">
        <v>368</v>
      </c>
      <c r="B21" s="248">
        <v>39930</v>
      </c>
      <c r="C21" s="250">
        <v>0.38100000000000001</v>
      </c>
      <c r="D21" s="220">
        <v>0.48299999999999998</v>
      </c>
      <c r="E21" s="215">
        <f t="shared" si="0"/>
        <v>72</v>
      </c>
      <c r="F21" s="220">
        <v>0.48799999999999999</v>
      </c>
      <c r="G21" s="215">
        <f t="shared" si="1"/>
        <v>24</v>
      </c>
      <c r="H21" s="250">
        <v>2.7E-2</v>
      </c>
      <c r="I21" s="267"/>
      <c r="Q21" s="48"/>
      <c r="R21" s="248">
        <v>66807</v>
      </c>
      <c r="S21" s="220">
        <v>0.66</v>
      </c>
      <c r="T21" s="220">
        <v>0.23</v>
      </c>
      <c r="U21" s="220">
        <v>0.68799999999999994</v>
      </c>
      <c r="V21" s="220">
        <v>7.5999999999999998E-2</v>
      </c>
      <c r="W21" s="48"/>
      <c r="X21" s="48"/>
      <c r="Y21" s="48"/>
      <c r="Z21" s="48"/>
    </row>
    <row r="22" spans="1:26">
      <c r="A22" s="155" t="s">
        <v>369</v>
      </c>
      <c r="B22" s="248">
        <v>25345</v>
      </c>
      <c r="C22" s="250">
        <v>0.313</v>
      </c>
      <c r="D22" s="220">
        <v>0.503</v>
      </c>
      <c r="E22" s="215">
        <f t="shared" si="0"/>
        <v>64</v>
      </c>
      <c r="F22" s="220">
        <v>0.47799999999999998</v>
      </c>
      <c r="G22" s="215">
        <f t="shared" si="1"/>
        <v>27</v>
      </c>
      <c r="H22" s="250">
        <v>1.7999999999999999E-2</v>
      </c>
      <c r="I22" s="267"/>
      <c r="Q22" s="48"/>
      <c r="R22" s="248">
        <v>48063</v>
      </c>
      <c r="S22" s="220">
        <v>0.61199999999999999</v>
      </c>
      <c r="T22" s="220">
        <v>0.219</v>
      </c>
      <c r="U22" s="220">
        <v>0.72799999999999998</v>
      </c>
      <c r="V22" s="220">
        <v>4.9000000000000002E-2</v>
      </c>
      <c r="W22" s="48"/>
      <c r="X22" s="48"/>
      <c r="Y22" s="48"/>
      <c r="Z22" s="48"/>
    </row>
    <row r="23" spans="1:26">
      <c r="A23" s="155" t="s">
        <v>370</v>
      </c>
      <c r="B23" s="248">
        <v>7671</v>
      </c>
      <c r="C23" s="250">
        <v>0.247</v>
      </c>
      <c r="D23" s="220">
        <v>0.59</v>
      </c>
      <c r="E23" s="215">
        <f t="shared" si="0"/>
        <v>17</v>
      </c>
      <c r="F23" s="220">
        <v>0.38200000000000001</v>
      </c>
      <c r="G23" s="215">
        <f t="shared" si="1"/>
        <v>80</v>
      </c>
      <c r="H23" s="250">
        <v>2.8000000000000001E-2</v>
      </c>
      <c r="I23" s="267"/>
      <c r="Q23" s="48"/>
      <c r="R23" s="248">
        <v>14990</v>
      </c>
      <c r="S23" s="220">
        <v>0.47699999999999998</v>
      </c>
      <c r="T23" s="220">
        <v>0.42699999999999999</v>
      </c>
      <c r="U23" s="220">
        <v>0.51600000000000001</v>
      </c>
      <c r="V23" s="220">
        <v>5.5E-2</v>
      </c>
      <c r="W23" s="48"/>
      <c r="X23" s="48"/>
      <c r="Y23" s="48"/>
      <c r="Z23" s="48"/>
    </row>
    <row r="24" spans="1:26">
      <c r="A24" s="155" t="s">
        <v>371</v>
      </c>
      <c r="B24" s="248">
        <v>3858</v>
      </c>
      <c r="C24" s="250">
        <v>0.34799999999999998</v>
      </c>
      <c r="D24" s="220">
        <v>0.59699999999999998</v>
      </c>
      <c r="E24" s="215">
        <f t="shared" si="0"/>
        <v>14</v>
      </c>
      <c r="F24" s="220">
        <v>0.38700000000000001</v>
      </c>
      <c r="G24" s="215">
        <f t="shared" si="1"/>
        <v>75</v>
      </c>
      <c r="H24" s="250">
        <v>1.6E-2</v>
      </c>
      <c r="I24" s="267"/>
      <c r="Q24" s="48"/>
      <c r="R24" s="248">
        <v>6605</v>
      </c>
      <c r="S24" s="220">
        <v>0.6</v>
      </c>
      <c r="T24" s="220">
        <v>0.36599999999999999</v>
      </c>
      <c r="U24" s="220">
        <v>0.59499999999999997</v>
      </c>
      <c r="V24" s="220">
        <v>3.7999999999999999E-2</v>
      </c>
      <c r="W24" s="48"/>
      <c r="X24" s="48"/>
      <c r="Y24" s="48"/>
      <c r="Z24" s="48"/>
    </row>
    <row r="25" spans="1:26">
      <c r="A25" s="155" t="s">
        <v>372</v>
      </c>
      <c r="B25" s="248">
        <v>7280</v>
      </c>
      <c r="C25" s="250">
        <v>0.33</v>
      </c>
      <c r="D25" s="220">
        <v>0.56799999999999995</v>
      </c>
      <c r="E25" s="215">
        <f t="shared" si="0"/>
        <v>31</v>
      </c>
      <c r="F25" s="220">
        <v>0.41099999999999998</v>
      </c>
      <c r="G25" s="215">
        <f t="shared" si="1"/>
        <v>65</v>
      </c>
      <c r="H25" s="250">
        <v>0.02</v>
      </c>
      <c r="I25" s="267"/>
      <c r="Q25" s="48"/>
      <c r="R25" s="248">
        <v>12104</v>
      </c>
      <c r="S25" s="220">
        <v>0.55600000000000005</v>
      </c>
      <c r="T25" s="220">
        <v>0.33300000000000002</v>
      </c>
      <c r="U25" s="220">
        <v>0.61399999999999999</v>
      </c>
      <c r="V25" s="220">
        <v>4.9000000000000002E-2</v>
      </c>
      <c r="W25" s="48"/>
      <c r="X25" s="48"/>
      <c r="Y25" s="48"/>
      <c r="Z25" s="48"/>
    </row>
    <row r="26" spans="1:26">
      <c r="A26" s="155" t="s">
        <v>373</v>
      </c>
      <c r="B26" s="248">
        <v>14627</v>
      </c>
      <c r="C26" s="250">
        <v>0.32200000000000001</v>
      </c>
      <c r="D26" s="220">
        <v>0.59499999999999997</v>
      </c>
      <c r="E26" s="215">
        <f t="shared" si="0"/>
        <v>15</v>
      </c>
      <c r="F26" s="220">
        <v>0.374</v>
      </c>
      <c r="G26" s="215">
        <f t="shared" si="1"/>
        <v>82</v>
      </c>
      <c r="H26" s="250">
        <v>3.1E-2</v>
      </c>
      <c r="I26" s="267"/>
      <c r="Q26" s="48"/>
      <c r="R26" s="248">
        <v>24596</v>
      </c>
      <c r="S26" s="220">
        <v>0.54200000000000004</v>
      </c>
      <c r="T26" s="220">
        <v>0.499</v>
      </c>
      <c r="U26" s="220">
        <v>0.43099999999999999</v>
      </c>
      <c r="V26" s="220">
        <v>6.6000000000000003E-2</v>
      </c>
      <c r="W26" s="48"/>
      <c r="X26" s="48"/>
      <c r="Y26" s="48"/>
      <c r="Z26" s="48"/>
    </row>
    <row r="27" spans="1:26">
      <c r="A27" s="155" t="s">
        <v>374</v>
      </c>
      <c r="B27" s="248">
        <v>11775</v>
      </c>
      <c r="C27" s="250">
        <v>0.377</v>
      </c>
      <c r="D27" s="220">
        <v>0.47799999999999998</v>
      </c>
      <c r="E27" s="215">
        <f t="shared" si="0"/>
        <v>75</v>
      </c>
      <c r="F27" s="220">
        <v>0.501</v>
      </c>
      <c r="G27" s="215">
        <f t="shared" si="1"/>
        <v>20</v>
      </c>
      <c r="H27" s="250">
        <v>1.9E-2</v>
      </c>
      <c r="I27" s="267"/>
      <c r="Q27" s="48"/>
      <c r="R27" s="248">
        <v>20366</v>
      </c>
      <c r="S27" s="220">
        <v>0.66100000000000003</v>
      </c>
      <c r="T27" s="220">
        <v>0.17599999999999999</v>
      </c>
      <c r="U27" s="220">
        <v>0.77100000000000002</v>
      </c>
      <c r="V27" s="220">
        <v>4.7E-2</v>
      </c>
      <c r="W27" s="48"/>
      <c r="X27" s="48"/>
      <c r="Y27" s="48"/>
      <c r="Z27" s="48"/>
    </row>
    <row r="28" spans="1:26">
      <c r="A28" s="155" t="s">
        <v>375</v>
      </c>
      <c r="B28" s="248">
        <v>4562</v>
      </c>
      <c r="C28" s="250">
        <v>0.34200000000000003</v>
      </c>
      <c r="D28" s="220">
        <v>0.45200000000000001</v>
      </c>
      <c r="E28" s="215">
        <f t="shared" si="0"/>
        <v>87</v>
      </c>
      <c r="F28" s="220">
        <v>0.52400000000000002</v>
      </c>
      <c r="G28" s="215">
        <f t="shared" si="1"/>
        <v>11</v>
      </c>
      <c r="H28" s="250">
        <v>2.1000000000000001E-2</v>
      </c>
      <c r="I28" s="267"/>
      <c r="Q28" s="48"/>
      <c r="R28" s="248">
        <v>7614</v>
      </c>
      <c r="S28" s="220">
        <v>0.57999999999999996</v>
      </c>
      <c r="T28" s="220">
        <v>0.28000000000000003</v>
      </c>
      <c r="U28" s="220">
        <v>0.67700000000000005</v>
      </c>
      <c r="V28" s="220">
        <v>4.1000000000000002E-2</v>
      </c>
      <c r="W28" s="48"/>
      <c r="X28" s="48"/>
      <c r="Y28" s="48"/>
      <c r="Z28" s="48"/>
    </row>
    <row r="29" spans="1:26">
      <c r="A29" s="155" t="s">
        <v>376</v>
      </c>
      <c r="B29" s="248">
        <v>6854</v>
      </c>
      <c r="C29" s="250">
        <v>0.26800000000000002</v>
      </c>
      <c r="D29" s="220">
        <v>0.53300000000000003</v>
      </c>
      <c r="E29" s="215">
        <f t="shared" si="0"/>
        <v>49</v>
      </c>
      <c r="F29" s="220">
        <v>0.439</v>
      </c>
      <c r="G29" s="215">
        <f t="shared" si="1"/>
        <v>50</v>
      </c>
      <c r="H29" s="250">
        <v>2.8000000000000001E-2</v>
      </c>
      <c r="I29" s="267"/>
      <c r="Q29" s="48"/>
      <c r="R29" s="248">
        <v>13064</v>
      </c>
      <c r="S29" s="220">
        <v>0.51400000000000001</v>
      </c>
      <c r="T29" s="220">
        <v>0.31</v>
      </c>
      <c r="U29" s="220">
        <v>0.63200000000000001</v>
      </c>
      <c r="V29" s="220">
        <v>5.5E-2</v>
      </c>
      <c r="W29" s="48"/>
      <c r="X29" s="48"/>
      <c r="Y29" s="48"/>
      <c r="Z29" s="48"/>
    </row>
    <row r="30" spans="1:26">
      <c r="A30" s="155" t="s">
        <v>377</v>
      </c>
      <c r="B30" s="248">
        <v>1833</v>
      </c>
      <c r="C30" s="250">
        <v>0.307</v>
      </c>
      <c r="D30" s="220">
        <v>0.59499999999999997</v>
      </c>
      <c r="E30" s="215">
        <f t="shared" si="0"/>
        <v>15</v>
      </c>
      <c r="F30" s="220">
        <v>0.36399999999999999</v>
      </c>
      <c r="G30" s="215">
        <f t="shared" si="1"/>
        <v>85</v>
      </c>
      <c r="H30" s="250">
        <v>3.9E-2</v>
      </c>
      <c r="I30" s="267"/>
      <c r="Q30" s="48"/>
      <c r="R30" s="248">
        <v>3523</v>
      </c>
      <c r="S30" s="220">
        <v>0.58399999999999996</v>
      </c>
      <c r="T30" s="220">
        <v>0.33400000000000002</v>
      </c>
      <c r="U30" s="220">
        <v>0.59399999999999997</v>
      </c>
      <c r="V30" s="220">
        <v>6.9000000000000006E-2</v>
      </c>
      <c r="W30" s="48"/>
      <c r="X30" s="48"/>
      <c r="Y30" s="48"/>
      <c r="Z30" s="48"/>
    </row>
    <row r="31" spans="1:26">
      <c r="A31" s="155" t="s">
        <v>378</v>
      </c>
      <c r="B31" s="248">
        <v>8324</v>
      </c>
      <c r="C31" s="250">
        <v>0.29399999999999998</v>
      </c>
      <c r="D31" s="220">
        <v>0.497</v>
      </c>
      <c r="E31" s="215">
        <f t="shared" si="0"/>
        <v>67</v>
      </c>
      <c r="F31" s="220">
        <v>0.47499999999999998</v>
      </c>
      <c r="G31" s="215">
        <f t="shared" si="1"/>
        <v>28</v>
      </c>
      <c r="H31" s="250">
        <v>2.5999999999999999E-2</v>
      </c>
      <c r="I31" s="267"/>
      <c r="Q31" s="48"/>
      <c r="R31" s="248">
        <v>14926</v>
      </c>
      <c r="S31" s="220">
        <v>0.53100000000000003</v>
      </c>
      <c r="T31" s="220">
        <v>0.30299999999999999</v>
      </c>
      <c r="U31" s="220">
        <v>0.63500000000000001</v>
      </c>
      <c r="V31" s="220">
        <v>5.7000000000000002E-2</v>
      </c>
      <c r="W31" s="48"/>
      <c r="X31" s="48"/>
      <c r="Y31" s="48"/>
      <c r="Z31" s="48"/>
    </row>
    <row r="32" spans="1:26">
      <c r="A32" s="155" t="s">
        <v>379</v>
      </c>
      <c r="B32" s="248">
        <v>13751</v>
      </c>
      <c r="C32" s="250">
        <v>0.32400000000000001</v>
      </c>
      <c r="D32" s="220">
        <v>0.52900000000000003</v>
      </c>
      <c r="E32" s="215">
        <f t="shared" si="0"/>
        <v>54</v>
      </c>
      <c r="F32" s="220">
        <v>0.45</v>
      </c>
      <c r="G32" s="215">
        <f t="shared" si="1"/>
        <v>39</v>
      </c>
      <c r="H32" s="250">
        <v>0.02</v>
      </c>
      <c r="I32" s="267"/>
      <c r="Q32" s="48"/>
      <c r="R32" s="248">
        <v>24386</v>
      </c>
      <c r="S32" s="220">
        <v>0.59399999999999997</v>
      </c>
      <c r="T32" s="220">
        <v>0.29199999999999998</v>
      </c>
      <c r="U32" s="220">
        <v>0.65400000000000003</v>
      </c>
      <c r="V32" s="220">
        <v>4.8000000000000001E-2</v>
      </c>
      <c r="W32" s="48"/>
      <c r="X32" s="48"/>
      <c r="Y32" s="48"/>
      <c r="Z32" s="48"/>
    </row>
    <row r="33" spans="1:26">
      <c r="A33" s="155" t="s">
        <v>380</v>
      </c>
      <c r="B33" s="248">
        <v>3349</v>
      </c>
      <c r="C33" s="250">
        <v>0.33100000000000002</v>
      </c>
      <c r="D33" s="220">
        <v>0.57099999999999995</v>
      </c>
      <c r="E33" s="215">
        <f t="shared" si="0"/>
        <v>29</v>
      </c>
      <c r="F33" s="220">
        <v>0.42</v>
      </c>
      <c r="G33" s="215">
        <f t="shared" si="1"/>
        <v>59</v>
      </c>
      <c r="H33" s="250">
        <v>8.9999999999999993E-3</v>
      </c>
      <c r="I33" s="267"/>
      <c r="Q33" s="48"/>
      <c r="R33" s="248">
        <v>6151</v>
      </c>
      <c r="S33" s="220">
        <v>0.58199999999999996</v>
      </c>
      <c r="T33" s="220">
        <v>0.30099999999999999</v>
      </c>
      <c r="U33" s="220">
        <v>0.67100000000000004</v>
      </c>
      <c r="V33" s="220">
        <v>2.5999999999999999E-2</v>
      </c>
      <c r="W33" s="48"/>
      <c r="X33" s="48"/>
      <c r="Y33" s="48"/>
      <c r="Z33" s="48"/>
    </row>
    <row r="34" spans="1:26">
      <c r="A34" s="155" t="s">
        <v>381</v>
      </c>
      <c r="B34" s="248">
        <v>21843</v>
      </c>
      <c r="C34" s="250">
        <v>0.442</v>
      </c>
      <c r="D34" s="220">
        <v>0.50600000000000001</v>
      </c>
      <c r="E34" s="215">
        <f t="shared" si="0"/>
        <v>62</v>
      </c>
      <c r="F34" s="220">
        <v>0.45500000000000002</v>
      </c>
      <c r="G34" s="215">
        <f t="shared" si="1"/>
        <v>37</v>
      </c>
      <c r="H34" s="250">
        <v>3.7999999999999999E-2</v>
      </c>
      <c r="I34" s="267"/>
      <c r="Q34" s="48"/>
      <c r="R34" s="248">
        <v>32438</v>
      </c>
      <c r="S34" s="220">
        <v>0.67200000000000004</v>
      </c>
      <c r="T34" s="220">
        <v>0.28999999999999998</v>
      </c>
      <c r="U34" s="220">
        <v>0.60699999999999998</v>
      </c>
      <c r="V34" s="220">
        <v>9.9000000000000005E-2</v>
      </c>
      <c r="W34" s="48"/>
      <c r="X34" s="48"/>
      <c r="Y34" s="48"/>
      <c r="Z34" s="48"/>
    </row>
    <row r="35" spans="1:26">
      <c r="A35" s="155" t="s">
        <v>382</v>
      </c>
      <c r="B35" s="248">
        <v>179350</v>
      </c>
      <c r="C35" s="250">
        <v>0.35</v>
      </c>
      <c r="D35" s="220">
        <v>0.46500000000000002</v>
      </c>
      <c r="E35" s="215">
        <f t="shared" si="0"/>
        <v>80</v>
      </c>
      <c r="F35" s="220">
        <v>0.503</v>
      </c>
      <c r="G35" s="215">
        <f t="shared" si="1"/>
        <v>19</v>
      </c>
      <c r="H35" s="250">
        <v>2.8000000000000001E-2</v>
      </c>
      <c r="I35" s="267"/>
      <c r="Q35" s="48"/>
      <c r="R35" s="248">
        <v>312162</v>
      </c>
      <c r="S35" s="220">
        <v>0.63300000000000001</v>
      </c>
      <c r="T35" s="220">
        <v>0.17699999999999999</v>
      </c>
      <c r="U35" s="220">
        <v>0.71</v>
      </c>
      <c r="V35" s="220">
        <v>0.10299999999999999</v>
      </c>
      <c r="W35" s="48"/>
      <c r="X35" s="48"/>
      <c r="Y35" s="48"/>
      <c r="Z35" s="48"/>
    </row>
    <row r="36" spans="1:26">
      <c r="A36" s="155" t="s">
        <v>383</v>
      </c>
      <c r="B36" s="248">
        <v>3398</v>
      </c>
      <c r="C36" s="250">
        <v>0.376</v>
      </c>
      <c r="D36" s="220">
        <v>0.45100000000000001</v>
      </c>
      <c r="E36" s="215">
        <f t="shared" si="0"/>
        <v>88</v>
      </c>
      <c r="F36" s="220">
        <v>0.53300000000000003</v>
      </c>
      <c r="G36" s="215">
        <f t="shared" si="1"/>
        <v>8</v>
      </c>
      <c r="H36" s="250">
        <v>1.4999999999999999E-2</v>
      </c>
      <c r="I36" s="267"/>
      <c r="Q36" s="48"/>
      <c r="R36" s="248">
        <v>5276</v>
      </c>
      <c r="S36" s="220">
        <v>0.57599999999999996</v>
      </c>
      <c r="T36" s="220">
        <v>0.28000000000000003</v>
      </c>
      <c r="U36" s="220">
        <v>0.67600000000000005</v>
      </c>
      <c r="V36" s="220">
        <v>0.04</v>
      </c>
      <c r="W36" s="48"/>
      <c r="X36" s="48"/>
      <c r="Y36" s="48"/>
      <c r="Z36" s="48"/>
    </row>
    <row r="37" spans="1:26">
      <c r="A37" s="155" t="s">
        <v>384</v>
      </c>
      <c r="B37" s="248">
        <v>5229</v>
      </c>
      <c r="C37" s="250">
        <v>0.35399999999999998</v>
      </c>
      <c r="D37" s="220">
        <v>0.58799999999999997</v>
      </c>
      <c r="E37" s="215">
        <f t="shared" si="0"/>
        <v>18</v>
      </c>
      <c r="F37" s="220">
        <v>0.38700000000000001</v>
      </c>
      <c r="G37" s="215">
        <f t="shared" si="1"/>
        <v>75</v>
      </c>
      <c r="H37" s="250">
        <v>2.4E-2</v>
      </c>
      <c r="I37" s="267"/>
      <c r="Q37" s="48"/>
      <c r="R37" s="248">
        <v>8567</v>
      </c>
      <c r="S37" s="220">
        <v>0.58799999999999997</v>
      </c>
      <c r="T37" s="220">
        <v>0.39900000000000002</v>
      </c>
      <c r="U37" s="220">
        <v>0.54100000000000004</v>
      </c>
      <c r="V37" s="220">
        <v>5.3999999999999999E-2</v>
      </c>
      <c r="W37" s="48"/>
      <c r="X37" s="48"/>
      <c r="Y37" s="48"/>
      <c r="Z37" s="48"/>
    </row>
    <row r="38" spans="1:26">
      <c r="A38" s="155" t="s">
        <v>385</v>
      </c>
      <c r="B38" s="248">
        <v>13624</v>
      </c>
      <c r="C38" s="250">
        <v>0.33</v>
      </c>
      <c r="D38" s="220">
        <v>0.51900000000000002</v>
      </c>
      <c r="E38" s="215">
        <f t="shared" si="0"/>
        <v>57</v>
      </c>
      <c r="F38" s="220">
        <v>0.45100000000000001</v>
      </c>
      <c r="G38" s="215">
        <f t="shared" si="1"/>
        <v>38</v>
      </c>
      <c r="H38" s="250">
        <v>2.9000000000000001E-2</v>
      </c>
      <c r="I38" s="267"/>
      <c r="Q38" s="48"/>
      <c r="R38" s="248">
        <v>24476</v>
      </c>
      <c r="S38" s="220">
        <v>0.61599999999999999</v>
      </c>
      <c r="T38" s="220">
        <v>0.30099999999999999</v>
      </c>
      <c r="U38" s="220">
        <v>0.624</v>
      </c>
      <c r="V38" s="220">
        <v>7.0999999999999994E-2</v>
      </c>
      <c r="W38" s="48"/>
      <c r="X38" s="48"/>
      <c r="Y38" s="48"/>
      <c r="Z38" s="48"/>
    </row>
    <row r="39" spans="1:26">
      <c r="A39" s="155" t="s">
        <v>386</v>
      </c>
      <c r="B39" s="248">
        <v>8526</v>
      </c>
      <c r="C39" s="250">
        <v>0.30599999999999999</v>
      </c>
      <c r="D39" s="220">
        <v>0.48099999999999998</v>
      </c>
      <c r="E39" s="215">
        <f t="shared" si="0"/>
        <v>73</v>
      </c>
      <c r="F39" s="220">
        <v>0.50600000000000001</v>
      </c>
      <c r="G39" s="215">
        <f t="shared" si="1"/>
        <v>16</v>
      </c>
      <c r="H39" s="250">
        <v>1.2999999999999999E-2</v>
      </c>
      <c r="I39" s="267"/>
      <c r="Q39" s="48"/>
      <c r="R39" s="248">
        <v>15121</v>
      </c>
      <c r="S39" s="220">
        <v>0.53600000000000003</v>
      </c>
      <c r="T39" s="220">
        <v>0.25900000000000001</v>
      </c>
      <c r="U39" s="220">
        <v>0.70099999999999996</v>
      </c>
      <c r="V39" s="220">
        <v>3.5999999999999997E-2</v>
      </c>
      <c r="W39" s="48"/>
      <c r="X39" s="48"/>
      <c r="Y39" s="48"/>
      <c r="Z39" s="48"/>
    </row>
    <row r="40" spans="1:26">
      <c r="A40" s="155" t="s">
        <v>387</v>
      </c>
      <c r="B40" s="248">
        <v>14449</v>
      </c>
      <c r="C40" s="250">
        <v>0.434</v>
      </c>
      <c r="D40" s="220">
        <v>0.57199999999999995</v>
      </c>
      <c r="E40" s="215">
        <f t="shared" si="0"/>
        <v>28</v>
      </c>
      <c r="F40" s="220">
        <v>0.40600000000000003</v>
      </c>
      <c r="G40" s="215">
        <f t="shared" si="1"/>
        <v>69</v>
      </c>
      <c r="H40" s="250">
        <v>2.1999999999999999E-2</v>
      </c>
      <c r="I40" s="267"/>
      <c r="Q40" s="48"/>
      <c r="R40" s="248">
        <v>23127</v>
      </c>
      <c r="S40" s="220">
        <v>0.72299999999999998</v>
      </c>
      <c r="T40" s="220">
        <v>0.30399999999999999</v>
      </c>
      <c r="U40" s="220">
        <v>0.63100000000000001</v>
      </c>
      <c r="V40" s="220">
        <v>0.06</v>
      </c>
      <c r="W40" s="48"/>
      <c r="X40" s="48"/>
      <c r="Y40" s="48"/>
      <c r="Z40" s="48"/>
    </row>
    <row r="41" spans="1:26">
      <c r="A41" s="155" t="s">
        <v>388</v>
      </c>
      <c r="B41" s="248">
        <v>5307</v>
      </c>
      <c r="C41" s="250">
        <v>0.36699999999999999</v>
      </c>
      <c r="D41" s="220">
        <v>0.48599999999999999</v>
      </c>
      <c r="E41" s="215">
        <f t="shared" si="0"/>
        <v>70</v>
      </c>
      <c r="F41" s="220">
        <v>0.49099999999999999</v>
      </c>
      <c r="G41" s="215">
        <f t="shared" si="1"/>
        <v>22</v>
      </c>
      <c r="H41" s="250">
        <v>2.1999999999999999E-2</v>
      </c>
      <c r="I41" s="267"/>
      <c r="Q41" s="48"/>
      <c r="R41" s="248">
        <v>8763</v>
      </c>
      <c r="S41" s="220">
        <v>0.61299999999999999</v>
      </c>
      <c r="T41" s="220">
        <v>0.26200000000000001</v>
      </c>
      <c r="U41" s="220">
        <v>0.67800000000000005</v>
      </c>
      <c r="V41" s="220">
        <v>5.1999999999999998E-2</v>
      </c>
      <c r="W41" s="48"/>
      <c r="X41" s="48"/>
      <c r="Y41" s="48"/>
      <c r="Z41" s="48"/>
    </row>
    <row r="42" spans="1:26">
      <c r="A42" s="155" t="s">
        <v>389</v>
      </c>
      <c r="B42" s="248">
        <v>11605</v>
      </c>
      <c r="C42" s="250">
        <v>0.34899999999999998</v>
      </c>
      <c r="D42" s="220">
        <v>0.57099999999999995</v>
      </c>
      <c r="E42" s="215">
        <f t="shared" si="0"/>
        <v>29</v>
      </c>
      <c r="F42" s="220">
        <v>0.40600000000000003</v>
      </c>
      <c r="G42" s="215">
        <f t="shared" si="1"/>
        <v>69</v>
      </c>
      <c r="H42" s="250">
        <v>2.1999999999999999E-2</v>
      </c>
      <c r="I42" s="267"/>
      <c r="Q42" s="48"/>
      <c r="R42" s="248">
        <v>19207</v>
      </c>
      <c r="S42" s="220">
        <v>0.58699999999999997</v>
      </c>
      <c r="T42" s="220">
        <v>0.442</v>
      </c>
      <c r="U42" s="220">
        <v>0.49299999999999999</v>
      </c>
      <c r="V42" s="220">
        <v>5.8999999999999997E-2</v>
      </c>
      <c r="W42" s="48"/>
      <c r="X42" s="48"/>
      <c r="Y42" s="48"/>
      <c r="Z42" s="48"/>
    </row>
    <row r="43" spans="1:26">
      <c r="A43" s="155" t="s">
        <v>390</v>
      </c>
      <c r="B43" s="248">
        <v>12742</v>
      </c>
      <c r="C43" s="250">
        <v>0.33900000000000002</v>
      </c>
      <c r="D43" s="220">
        <v>0.58299999999999996</v>
      </c>
      <c r="E43" s="215">
        <f t="shared" si="0"/>
        <v>22</v>
      </c>
      <c r="F43" s="220">
        <v>0.40600000000000003</v>
      </c>
      <c r="G43" s="215">
        <f t="shared" si="1"/>
        <v>69</v>
      </c>
      <c r="H43" s="250">
        <v>1.0999999999999999E-2</v>
      </c>
      <c r="I43" s="267"/>
      <c r="Q43" s="48"/>
      <c r="R43" s="248">
        <v>22471</v>
      </c>
      <c r="S43" s="220">
        <v>0.60899999999999999</v>
      </c>
      <c r="T43" s="220">
        <v>0.34399999999999997</v>
      </c>
      <c r="U43" s="220">
        <v>0.62</v>
      </c>
      <c r="V43" s="220">
        <v>3.2000000000000001E-2</v>
      </c>
      <c r="W43" s="48"/>
      <c r="X43" s="48"/>
      <c r="Y43" s="48"/>
      <c r="Z43" s="48"/>
    </row>
    <row r="44" spans="1:26">
      <c r="A44" s="155" t="s">
        <v>391</v>
      </c>
      <c r="B44" s="248">
        <v>7764</v>
      </c>
      <c r="C44" s="250">
        <v>0.32800000000000001</v>
      </c>
      <c r="D44" s="220">
        <v>0.56100000000000005</v>
      </c>
      <c r="E44" s="215">
        <f t="shared" si="0"/>
        <v>33</v>
      </c>
      <c r="F44" s="220">
        <v>0.41699999999999998</v>
      </c>
      <c r="G44" s="215">
        <f t="shared" si="1"/>
        <v>62</v>
      </c>
      <c r="H44" s="250">
        <v>2.1000000000000001E-2</v>
      </c>
      <c r="I44" s="267"/>
      <c r="Q44" s="48"/>
      <c r="R44" s="248">
        <v>13262</v>
      </c>
      <c r="S44" s="220">
        <v>0.57799999999999996</v>
      </c>
      <c r="T44" s="220">
        <v>0.34</v>
      </c>
      <c r="U44" s="220">
        <v>0.60499999999999998</v>
      </c>
      <c r="V44" s="220">
        <v>5.0999999999999997E-2</v>
      </c>
      <c r="W44" s="48"/>
      <c r="X44" s="48"/>
      <c r="Y44" s="48"/>
      <c r="Z44" s="48"/>
    </row>
    <row r="45" spans="1:26">
      <c r="A45" s="155" t="s">
        <v>392</v>
      </c>
      <c r="B45" s="248">
        <v>5465</v>
      </c>
      <c r="C45" s="250">
        <v>0.30099999999999999</v>
      </c>
      <c r="D45" s="220">
        <v>0.60399999999999998</v>
      </c>
      <c r="E45" s="215">
        <f t="shared" si="0"/>
        <v>12</v>
      </c>
      <c r="F45" s="220">
        <v>0.35799999999999998</v>
      </c>
      <c r="G45" s="215">
        <f t="shared" si="1"/>
        <v>86</v>
      </c>
      <c r="H45" s="250">
        <v>3.5999999999999997E-2</v>
      </c>
      <c r="I45" s="267"/>
      <c r="Q45" s="48"/>
      <c r="R45" s="248">
        <v>10207</v>
      </c>
      <c r="S45" s="220">
        <v>0.56899999999999995</v>
      </c>
      <c r="T45" s="220">
        <v>0.374</v>
      </c>
      <c r="U45" s="220">
        <v>0.55100000000000005</v>
      </c>
      <c r="V45" s="220">
        <v>7.0999999999999994E-2</v>
      </c>
      <c r="W45" s="48"/>
      <c r="X45" s="48"/>
      <c r="Y45" s="48"/>
      <c r="Z45" s="48"/>
    </row>
    <row r="46" spans="1:26">
      <c r="A46" s="155" t="s">
        <v>393</v>
      </c>
      <c r="B46" s="248">
        <v>17275</v>
      </c>
      <c r="C46" s="250">
        <v>0.31</v>
      </c>
      <c r="D46" s="220">
        <v>0.57399999999999995</v>
      </c>
      <c r="E46" s="215">
        <f t="shared" si="0"/>
        <v>26</v>
      </c>
      <c r="F46" s="220">
        <v>0.38700000000000001</v>
      </c>
      <c r="G46" s="215">
        <f t="shared" si="1"/>
        <v>75</v>
      </c>
      <c r="H46" s="250">
        <v>3.6999999999999998E-2</v>
      </c>
      <c r="I46" s="267"/>
      <c r="Q46" s="48"/>
      <c r="R46" s="248">
        <v>28223</v>
      </c>
      <c r="S46" s="220">
        <v>0.51400000000000001</v>
      </c>
      <c r="T46" s="220">
        <v>0.44900000000000001</v>
      </c>
      <c r="U46" s="220">
        <v>0.45900000000000002</v>
      </c>
      <c r="V46" s="220">
        <v>8.5999999999999993E-2</v>
      </c>
      <c r="W46" s="48"/>
      <c r="X46" s="48"/>
      <c r="Y46" s="48"/>
      <c r="Z46" s="48"/>
    </row>
    <row r="47" spans="1:26">
      <c r="A47" s="155" t="s">
        <v>394</v>
      </c>
      <c r="B47" s="248">
        <v>3450</v>
      </c>
      <c r="C47" s="250">
        <v>0.32900000000000001</v>
      </c>
      <c r="D47" s="220">
        <v>0.63100000000000001</v>
      </c>
      <c r="E47" s="215">
        <f t="shared" si="0"/>
        <v>6</v>
      </c>
      <c r="F47" s="220">
        <v>0.34899999999999998</v>
      </c>
      <c r="G47" s="215">
        <f t="shared" si="1"/>
        <v>88</v>
      </c>
      <c r="H47" s="250">
        <v>1.9E-2</v>
      </c>
      <c r="I47" s="267"/>
      <c r="Q47" s="48"/>
      <c r="R47" s="248">
        <v>5890</v>
      </c>
      <c r="S47" s="220">
        <v>0.56599999999999995</v>
      </c>
      <c r="T47" s="220">
        <v>0.36599999999999999</v>
      </c>
      <c r="U47" s="220">
        <v>0.59399999999999997</v>
      </c>
      <c r="V47" s="220">
        <v>3.6999999999999998E-2</v>
      </c>
      <c r="W47" s="48"/>
      <c r="X47" s="48"/>
      <c r="Y47" s="48"/>
      <c r="Z47" s="48"/>
    </row>
    <row r="48" spans="1:26">
      <c r="A48" s="155" t="s">
        <v>395</v>
      </c>
      <c r="B48" s="248">
        <v>13217</v>
      </c>
      <c r="C48" s="250">
        <v>0.28499999999999998</v>
      </c>
      <c r="D48" s="220">
        <v>0.55500000000000005</v>
      </c>
      <c r="E48" s="215">
        <f t="shared" si="0"/>
        <v>37</v>
      </c>
      <c r="F48" s="220">
        <v>0.41599999999999998</v>
      </c>
      <c r="G48" s="215">
        <f t="shared" si="1"/>
        <v>63</v>
      </c>
      <c r="H48" s="250">
        <v>2.8000000000000001E-2</v>
      </c>
      <c r="I48" s="267"/>
      <c r="Q48" s="48"/>
      <c r="R48" s="248">
        <v>24742</v>
      </c>
      <c r="S48" s="220">
        <v>0.53600000000000003</v>
      </c>
      <c r="T48" s="220">
        <v>0.33800000000000002</v>
      </c>
      <c r="U48" s="220">
        <v>0.58799999999999997</v>
      </c>
      <c r="V48" s="220">
        <v>6.9000000000000006E-2</v>
      </c>
      <c r="W48" s="48"/>
      <c r="X48" s="48"/>
      <c r="Y48" s="48"/>
      <c r="Z48" s="48"/>
    </row>
    <row r="49" spans="1:26">
      <c r="A49" s="155" t="s">
        <v>396</v>
      </c>
      <c r="B49" s="248">
        <v>101829</v>
      </c>
      <c r="C49" s="250">
        <v>0.36799999999999999</v>
      </c>
      <c r="D49" s="220">
        <v>0.58499999999999996</v>
      </c>
      <c r="E49" s="215">
        <f t="shared" si="0"/>
        <v>20</v>
      </c>
      <c r="F49" s="220">
        <v>0.379</v>
      </c>
      <c r="G49" s="215">
        <f t="shared" si="1"/>
        <v>81</v>
      </c>
      <c r="H49" s="250">
        <v>3.5000000000000003E-2</v>
      </c>
      <c r="I49" s="267"/>
      <c r="Q49" s="48"/>
      <c r="R49" s="248">
        <v>172363</v>
      </c>
      <c r="S49" s="220">
        <v>0.625</v>
      </c>
      <c r="T49" s="220">
        <v>0.38700000000000001</v>
      </c>
      <c r="U49" s="220">
        <v>0.50800000000000001</v>
      </c>
      <c r="V49" s="220">
        <v>9.9000000000000005E-2</v>
      </c>
      <c r="W49" s="48"/>
      <c r="X49" s="48"/>
      <c r="Y49" s="48"/>
      <c r="Z49" s="48"/>
    </row>
    <row r="50" spans="1:26">
      <c r="A50" s="155" t="s">
        <v>397</v>
      </c>
      <c r="B50" s="248">
        <v>1347</v>
      </c>
      <c r="C50" s="250">
        <v>0.25800000000000001</v>
      </c>
      <c r="D50" s="220">
        <v>0.68</v>
      </c>
      <c r="E50" s="215">
        <f t="shared" si="0"/>
        <v>3</v>
      </c>
      <c r="F50" s="220">
        <v>0.28299999999999997</v>
      </c>
      <c r="G50" s="215">
        <f t="shared" si="1"/>
        <v>93</v>
      </c>
      <c r="H50" s="250">
        <v>3.6999999999999998E-2</v>
      </c>
      <c r="I50" s="267"/>
      <c r="Q50" s="48"/>
      <c r="R50" s="248">
        <v>2781</v>
      </c>
      <c r="S50" s="220">
        <v>0.53800000000000003</v>
      </c>
      <c r="T50" s="220">
        <v>0.48699999999999999</v>
      </c>
      <c r="U50" s="220">
        <v>0.46200000000000002</v>
      </c>
      <c r="V50" s="220">
        <v>0.05</v>
      </c>
      <c r="W50" s="48"/>
      <c r="X50" s="48"/>
      <c r="Y50" s="48"/>
      <c r="Z50" s="48"/>
    </row>
    <row r="51" spans="1:26">
      <c r="A51" s="155" t="s">
        <v>398</v>
      </c>
      <c r="B51" s="248">
        <v>5699</v>
      </c>
      <c r="C51" s="250">
        <v>0.27800000000000002</v>
      </c>
      <c r="D51" s="220">
        <v>0.52800000000000002</v>
      </c>
      <c r="E51" s="215">
        <f t="shared" si="0"/>
        <v>55</v>
      </c>
      <c r="F51" s="220">
        <v>0.44700000000000001</v>
      </c>
      <c r="G51" s="215">
        <f t="shared" si="1"/>
        <v>41</v>
      </c>
      <c r="H51" s="250">
        <v>2.1999999999999999E-2</v>
      </c>
      <c r="I51" s="267"/>
      <c r="Q51" s="48"/>
      <c r="R51" s="248">
        <v>10142</v>
      </c>
      <c r="S51" s="220">
        <v>0.496</v>
      </c>
      <c r="T51" s="220">
        <v>0.30099999999999999</v>
      </c>
      <c r="U51" s="220">
        <v>0.65</v>
      </c>
      <c r="V51" s="220">
        <v>4.5999999999999999E-2</v>
      </c>
      <c r="W51" s="48"/>
      <c r="X51" s="48"/>
      <c r="Y51" s="48"/>
      <c r="Z51" s="48"/>
    </row>
    <row r="52" spans="1:26">
      <c r="A52" s="155" t="s">
        <v>399</v>
      </c>
      <c r="B52" s="248">
        <v>6565</v>
      </c>
      <c r="C52" s="250">
        <v>0.311</v>
      </c>
      <c r="D52" s="220">
        <v>0.58399999999999996</v>
      </c>
      <c r="E52" s="215">
        <f t="shared" si="0"/>
        <v>21</v>
      </c>
      <c r="F52" s="220">
        <v>0.39500000000000002</v>
      </c>
      <c r="G52" s="215">
        <f t="shared" si="1"/>
        <v>73</v>
      </c>
      <c r="H52" s="250">
        <v>0.02</v>
      </c>
      <c r="I52" s="267"/>
      <c r="Q52" s="48"/>
      <c r="R52" s="248">
        <v>11582</v>
      </c>
      <c r="S52" s="220">
        <v>0.57299999999999995</v>
      </c>
      <c r="T52" s="220">
        <v>0.33600000000000002</v>
      </c>
      <c r="U52" s="220">
        <v>0.61</v>
      </c>
      <c r="V52" s="220">
        <v>0.05</v>
      </c>
      <c r="W52" s="48"/>
      <c r="X52" s="48"/>
      <c r="Y52" s="48"/>
      <c r="Z52" s="48"/>
    </row>
    <row r="53" spans="1:26">
      <c r="A53" s="155" t="s">
        <v>400</v>
      </c>
      <c r="B53" s="248">
        <v>14284</v>
      </c>
      <c r="C53" s="250">
        <v>0.316</v>
      </c>
      <c r="D53" s="220">
        <v>0.55100000000000005</v>
      </c>
      <c r="E53" s="215">
        <f t="shared" si="0"/>
        <v>38</v>
      </c>
      <c r="F53" s="220">
        <v>0.42299999999999999</v>
      </c>
      <c r="G53" s="215">
        <f t="shared" si="1"/>
        <v>57</v>
      </c>
      <c r="H53" s="250">
        <v>2.4E-2</v>
      </c>
      <c r="I53" s="267"/>
      <c r="Q53" s="48"/>
      <c r="R53" s="248">
        <v>24938</v>
      </c>
      <c r="S53" s="220">
        <v>0.55600000000000005</v>
      </c>
      <c r="T53" s="220">
        <v>0.317</v>
      </c>
      <c r="U53" s="220">
        <v>0.623</v>
      </c>
      <c r="V53" s="220">
        <v>5.3999999999999999E-2</v>
      </c>
      <c r="W53" s="48"/>
      <c r="X53" s="48"/>
      <c r="Y53" s="48"/>
      <c r="Z53" s="48"/>
    </row>
    <row r="54" spans="1:26">
      <c r="A54" s="155" t="s">
        <v>401</v>
      </c>
      <c r="B54" s="248">
        <v>3967</v>
      </c>
      <c r="C54" s="250">
        <v>0.29099999999999998</v>
      </c>
      <c r="D54" s="220">
        <v>0.50900000000000001</v>
      </c>
      <c r="E54" s="215">
        <f t="shared" si="0"/>
        <v>60</v>
      </c>
      <c r="F54" s="220">
        <v>0.42699999999999999</v>
      </c>
      <c r="G54" s="215">
        <f t="shared" si="1"/>
        <v>55</v>
      </c>
      <c r="H54" s="250">
        <v>6.3E-2</v>
      </c>
      <c r="I54" s="267"/>
      <c r="Q54" s="48"/>
      <c r="R54" s="248">
        <v>7495</v>
      </c>
      <c r="S54" s="220">
        <v>0.56499999999999995</v>
      </c>
      <c r="T54" s="220">
        <v>0.315</v>
      </c>
      <c r="U54" s="220">
        <v>0.58599999999999997</v>
      </c>
      <c r="V54" s="220">
        <v>9.2999999999999999E-2</v>
      </c>
      <c r="W54" s="48"/>
      <c r="X54" s="48"/>
      <c r="Y54" s="48"/>
      <c r="Z54" s="48"/>
    </row>
    <row r="55" spans="1:26">
      <c r="A55" s="155" t="s">
        <v>402</v>
      </c>
      <c r="B55" s="248">
        <v>6536</v>
      </c>
      <c r="C55" s="250">
        <v>0.309</v>
      </c>
      <c r="D55" s="220">
        <v>0.54500000000000004</v>
      </c>
      <c r="E55" s="215">
        <f t="shared" si="0"/>
        <v>41</v>
      </c>
      <c r="F55" s="220">
        <v>0.44</v>
      </c>
      <c r="G55" s="215">
        <f t="shared" si="1"/>
        <v>49</v>
      </c>
      <c r="H55" s="250">
        <v>1.4E-2</v>
      </c>
      <c r="I55" s="267"/>
      <c r="Q55" s="48"/>
      <c r="R55" s="248">
        <v>12104</v>
      </c>
      <c r="S55" s="220">
        <v>0.56799999999999995</v>
      </c>
      <c r="T55" s="220">
        <v>0.28499999999999998</v>
      </c>
      <c r="U55" s="220">
        <v>0.67600000000000005</v>
      </c>
      <c r="V55" s="220">
        <v>3.5999999999999997E-2</v>
      </c>
      <c r="W55" s="48"/>
      <c r="X55" s="48"/>
      <c r="Y55" s="48"/>
      <c r="Z55" s="48"/>
    </row>
    <row r="56" spans="1:26">
      <c r="A56" s="155" t="s">
        <v>403</v>
      </c>
      <c r="B56" s="248">
        <v>8632</v>
      </c>
      <c r="C56" s="250">
        <v>0.33700000000000002</v>
      </c>
      <c r="D56" s="220">
        <v>0.53300000000000003</v>
      </c>
      <c r="E56" s="215">
        <f t="shared" si="0"/>
        <v>49</v>
      </c>
      <c r="F56" s="220">
        <v>0.435</v>
      </c>
      <c r="G56" s="215">
        <f t="shared" si="1"/>
        <v>52</v>
      </c>
      <c r="H56" s="250">
        <v>3.1E-2</v>
      </c>
      <c r="I56" s="267"/>
      <c r="Q56" s="48"/>
      <c r="R56" s="248">
        <v>15178</v>
      </c>
      <c r="S56" s="220">
        <v>0.59599999999999997</v>
      </c>
      <c r="T56" s="220">
        <v>0.28999999999999998</v>
      </c>
      <c r="U56" s="220">
        <v>0.64200000000000002</v>
      </c>
      <c r="V56" s="220">
        <v>6.4000000000000001E-2</v>
      </c>
      <c r="W56" s="48"/>
      <c r="X56" s="48"/>
      <c r="Y56" s="48"/>
      <c r="Z56" s="48"/>
    </row>
    <row r="57" spans="1:26">
      <c r="A57" s="155" t="s">
        <v>404</v>
      </c>
      <c r="B57" s="248">
        <v>5885</v>
      </c>
      <c r="C57" s="250">
        <v>0.30099999999999999</v>
      </c>
      <c r="D57" s="220">
        <v>0.55800000000000005</v>
      </c>
      <c r="E57" s="215">
        <f t="shared" si="0"/>
        <v>35</v>
      </c>
      <c r="F57" s="220">
        <v>0.42</v>
      </c>
      <c r="G57" s="215">
        <f t="shared" si="1"/>
        <v>59</v>
      </c>
      <c r="H57" s="250">
        <v>2.1999999999999999E-2</v>
      </c>
      <c r="I57" s="267"/>
      <c r="Q57" s="48"/>
      <c r="R57" s="248">
        <v>9922</v>
      </c>
      <c r="S57" s="220">
        <v>0.51100000000000001</v>
      </c>
      <c r="T57" s="220">
        <v>0.30099999999999999</v>
      </c>
      <c r="U57" s="220">
        <v>0.64900000000000002</v>
      </c>
      <c r="V57" s="220">
        <v>4.7E-2</v>
      </c>
      <c r="W57" s="48"/>
      <c r="X57" s="48"/>
      <c r="Y57" s="48"/>
      <c r="Z57" s="48"/>
    </row>
    <row r="58" spans="1:26">
      <c r="A58" s="155" t="s">
        <v>405</v>
      </c>
      <c r="B58" s="248">
        <v>2537</v>
      </c>
      <c r="C58" s="250">
        <v>0.39600000000000002</v>
      </c>
      <c r="D58" s="220">
        <v>0.47299999999999998</v>
      </c>
      <c r="E58" s="215">
        <f t="shared" si="0"/>
        <v>78</v>
      </c>
      <c r="F58" s="220">
        <v>0.45800000000000002</v>
      </c>
      <c r="G58" s="215">
        <f t="shared" si="1"/>
        <v>35</v>
      </c>
      <c r="H58" s="250">
        <v>6.5000000000000002E-2</v>
      </c>
      <c r="I58" s="267"/>
      <c r="Q58" s="48"/>
      <c r="R58" s="248">
        <v>3705</v>
      </c>
      <c r="S58" s="220">
        <v>0.58099999999999996</v>
      </c>
      <c r="T58" s="220">
        <v>0.28100000000000003</v>
      </c>
      <c r="U58" s="220">
        <v>0.61699999999999999</v>
      </c>
      <c r="V58" s="220">
        <v>9.7000000000000003E-2</v>
      </c>
      <c r="W58" s="48"/>
      <c r="X58" s="48"/>
      <c r="Y58" s="48"/>
      <c r="Z58" s="48"/>
    </row>
    <row r="59" spans="1:26">
      <c r="A59" s="155" t="s">
        <v>406</v>
      </c>
      <c r="B59" s="248">
        <v>4510</v>
      </c>
      <c r="C59" s="250">
        <v>0.308</v>
      </c>
      <c r="D59" s="220">
        <v>0.46300000000000002</v>
      </c>
      <c r="E59" s="215">
        <f t="shared" si="0"/>
        <v>81</v>
      </c>
      <c r="F59" s="220">
        <v>0.50600000000000001</v>
      </c>
      <c r="G59" s="215">
        <f t="shared" si="1"/>
        <v>16</v>
      </c>
      <c r="H59" s="250">
        <v>0.03</v>
      </c>
      <c r="I59" s="267"/>
      <c r="Q59" s="48"/>
      <c r="R59" s="248">
        <v>8253</v>
      </c>
      <c r="S59" s="220">
        <v>0.57099999999999995</v>
      </c>
      <c r="T59" s="220">
        <v>0.25700000000000001</v>
      </c>
      <c r="U59" s="220">
        <v>0.68600000000000005</v>
      </c>
      <c r="V59" s="220">
        <v>5.2999999999999999E-2</v>
      </c>
      <c r="W59" s="48"/>
      <c r="X59" s="48"/>
      <c r="Y59" s="48"/>
      <c r="Z59" s="48"/>
    </row>
    <row r="60" spans="1:26">
      <c r="A60" s="155" t="s">
        <v>407</v>
      </c>
      <c r="B60" s="248">
        <v>3229</v>
      </c>
      <c r="C60" s="250">
        <v>0.34100000000000003</v>
      </c>
      <c r="D60" s="220">
        <v>0.63</v>
      </c>
      <c r="E60" s="215">
        <f t="shared" si="0"/>
        <v>7</v>
      </c>
      <c r="F60" s="220">
        <v>0.34300000000000003</v>
      </c>
      <c r="G60" s="215">
        <f t="shared" si="1"/>
        <v>89</v>
      </c>
      <c r="H60" s="250">
        <v>2.5000000000000001E-2</v>
      </c>
      <c r="I60" s="267"/>
      <c r="Q60" s="48"/>
      <c r="R60" s="248">
        <v>5351</v>
      </c>
      <c r="S60" s="220">
        <v>0.56299999999999994</v>
      </c>
      <c r="T60" s="220">
        <v>0.41299999999999998</v>
      </c>
      <c r="U60" s="220">
        <v>0.51800000000000002</v>
      </c>
      <c r="V60" s="220">
        <v>6.4000000000000001E-2</v>
      </c>
      <c r="W60" s="48"/>
      <c r="X60" s="48"/>
      <c r="Y60" s="48"/>
      <c r="Z60" s="48"/>
    </row>
    <row r="61" spans="1:26">
      <c r="A61" s="155" t="s">
        <v>408</v>
      </c>
      <c r="B61" s="248">
        <v>13395</v>
      </c>
      <c r="C61" s="250">
        <v>0.312</v>
      </c>
      <c r="D61" s="220">
        <v>0.51300000000000001</v>
      </c>
      <c r="E61" s="215">
        <f t="shared" si="0"/>
        <v>58</v>
      </c>
      <c r="F61" s="220">
        <v>0.45800000000000002</v>
      </c>
      <c r="G61" s="215">
        <f t="shared" si="1"/>
        <v>35</v>
      </c>
      <c r="H61" s="250">
        <v>2.7E-2</v>
      </c>
      <c r="I61" s="267"/>
      <c r="Q61" s="48"/>
      <c r="R61" s="248">
        <v>23748</v>
      </c>
      <c r="S61" s="220">
        <v>0.56499999999999995</v>
      </c>
      <c r="T61" s="220">
        <v>0.25800000000000001</v>
      </c>
      <c r="U61" s="220">
        <v>0.67300000000000004</v>
      </c>
      <c r="V61" s="220">
        <v>6.3E-2</v>
      </c>
      <c r="W61" s="48"/>
      <c r="X61" s="48"/>
      <c r="Y61" s="48"/>
      <c r="Z61" s="48"/>
    </row>
    <row r="62" spans="1:26">
      <c r="A62" s="155" t="s">
        <v>409</v>
      </c>
      <c r="B62" s="248">
        <v>5242</v>
      </c>
      <c r="C62" s="250">
        <v>0.35699999999999998</v>
      </c>
      <c r="D62" s="220">
        <v>0.497</v>
      </c>
      <c r="E62" s="215">
        <f t="shared" si="0"/>
        <v>67</v>
      </c>
      <c r="F62" s="220">
        <v>0.47199999999999998</v>
      </c>
      <c r="G62" s="215">
        <f t="shared" si="1"/>
        <v>31</v>
      </c>
      <c r="H62" s="250">
        <v>2.8000000000000001E-2</v>
      </c>
      <c r="I62" s="267"/>
      <c r="Q62" s="48"/>
      <c r="R62" s="248">
        <v>7864</v>
      </c>
      <c r="S62" s="220">
        <v>0.54</v>
      </c>
      <c r="T62" s="220">
        <v>0.313</v>
      </c>
      <c r="U62" s="220">
        <v>0.625</v>
      </c>
      <c r="V62" s="220">
        <v>5.8000000000000003E-2</v>
      </c>
      <c r="W62" s="48"/>
      <c r="X62" s="48"/>
      <c r="Y62" s="48"/>
      <c r="Z62" s="48"/>
    </row>
    <row r="63" spans="1:26">
      <c r="A63" s="155" t="s">
        <v>410</v>
      </c>
      <c r="B63" s="248">
        <v>129019</v>
      </c>
      <c r="C63" s="250">
        <v>0.35599999999999998</v>
      </c>
      <c r="D63" s="220">
        <v>0.43099999999999999</v>
      </c>
      <c r="E63" s="215">
        <f t="shared" si="0"/>
        <v>90</v>
      </c>
      <c r="F63" s="220">
        <v>0.53600000000000003</v>
      </c>
      <c r="G63" s="215">
        <f t="shared" si="1"/>
        <v>7</v>
      </c>
      <c r="H63" s="250">
        <v>3.1E-2</v>
      </c>
      <c r="I63" s="267"/>
      <c r="Q63" s="48"/>
      <c r="R63" s="248">
        <v>222028</v>
      </c>
      <c r="S63" s="220">
        <v>0.63</v>
      </c>
      <c r="T63" s="220">
        <v>0.20899999999999999</v>
      </c>
      <c r="U63" s="220">
        <v>0.69799999999999995</v>
      </c>
      <c r="V63" s="220">
        <v>8.5999999999999993E-2</v>
      </c>
      <c r="W63" s="48"/>
      <c r="X63" s="48"/>
      <c r="Y63" s="48"/>
      <c r="Z63" s="48"/>
    </row>
    <row r="64" spans="1:26">
      <c r="A64" s="155" t="s">
        <v>411</v>
      </c>
      <c r="B64" s="248">
        <v>1199</v>
      </c>
      <c r="C64" s="250">
        <v>0.19700000000000001</v>
      </c>
      <c r="D64" s="220">
        <v>0.42399999999999999</v>
      </c>
      <c r="E64" s="215">
        <f t="shared" si="0"/>
        <v>92</v>
      </c>
      <c r="F64" s="220">
        <v>0.56100000000000005</v>
      </c>
      <c r="G64" s="215">
        <f t="shared" si="1"/>
        <v>2</v>
      </c>
      <c r="H64" s="250">
        <v>1.4999999999999999E-2</v>
      </c>
      <c r="I64" s="267"/>
      <c r="Q64" s="48"/>
      <c r="R64" s="248">
        <v>2040</v>
      </c>
      <c r="S64" s="220">
        <v>0.32500000000000001</v>
      </c>
      <c r="T64" s="220">
        <v>0.253</v>
      </c>
      <c r="U64" s="220">
        <v>0.70199999999999996</v>
      </c>
      <c r="V64" s="220">
        <v>4.1000000000000002E-2</v>
      </c>
      <c r="W64" s="48"/>
      <c r="X64" s="48"/>
      <c r="Y64" s="48"/>
      <c r="Z64" s="48"/>
    </row>
    <row r="65" spans="1:26">
      <c r="A65" s="155" t="s">
        <v>412</v>
      </c>
      <c r="B65" s="248">
        <v>4859</v>
      </c>
      <c r="C65" s="250">
        <v>0.25</v>
      </c>
      <c r="D65" s="220">
        <v>0.49399999999999999</v>
      </c>
      <c r="E65" s="215">
        <f t="shared" si="0"/>
        <v>69</v>
      </c>
      <c r="F65" s="220">
        <v>0.47199999999999998</v>
      </c>
      <c r="G65" s="215">
        <f t="shared" si="1"/>
        <v>31</v>
      </c>
      <c r="H65" s="250">
        <v>3.4000000000000002E-2</v>
      </c>
      <c r="I65" s="267"/>
      <c r="Q65" s="48"/>
      <c r="R65" s="248">
        <v>9022</v>
      </c>
      <c r="S65" s="220">
        <v>0.45600000000000002</v>
      </c>
      <c r="T65" s="220">
        <v>0.25800000000000001</v>
      </c>
      <c r="U65" s="220">
        <v>0.69299999999999995</v>
      </c>
      <c r="V65" s="220">
        <v>4.7E-2</v>
      </c>
      <c r="W65" s="48"/>
      <c r="X65" s="48"/>
      <c r="Y65" s="48"/>
      <c r="Z65" s="48"/>
    </row>
    <row r="66" spans="1:26">
      <c r="A66" s="155" t="s">
        <v>413</v>
      </c>
      <c r="B66" s="248">
        <v>10203</v>
      </c>
      <c r="C66" s="250">
        <v>0.312</v>
      </c>
      <c r="D66" s="220">
        <v>0.64500000000000002</v>
      </c>
      <c r="E66" s="215">
        <f t="shared" si="0"/>
        <v>5</v>
      </c>
      <c r="F66" s="220">
        <v>0.34200000000000003</v>
      </c>
      <c r="G66" s="215">
        <f t="shared" si="1"/>
        <v>90</v>
      </c>
      <c r="H66" s="250">
        <v>1.2E-2</v>
      </c>
      <c r="I66" s="267"/>
      <c r="Q66" s="48"/>
      <c r="R66" s="248">
        <v>18794</v>
      </c>
      <c r="S66" s="220">
        <v>0.58299999999999996</v>
      </c>
      <c r="T66" s="220">
        <v>0.36799999999999999</v>
      </c>
      <c r="U66" s="220">
        <v>0.59399999999999997</v>
      </c>
      <c r="V66" s="220">
        <v>3.5000000000000003E-2</v>
      </c>
      <c r="W66" s="48"/>
      <c r="X66" s="48"/>
      <c r="Y66" s="48"/>
      <c r="Z66" s="48"/>
    </row>
    <row r="67" spans="1:26">
      <c r="A67" s="155" t="s">
        <v>414</v>
      </c>
      <c r="B67" s="248">
        <v>3417</v>
      </c>
      <c r="C67" s="250">
        <v>0.35499999999999998</v>
      </c>
      <c r="D67" s="220">
        <v>0.52400000000000002</v>
      </c>
      <c r="E67" s="215">
        <f t="shared" si="0"/>
        <v>56</v>
      </c>
      <c r="F67" s="220">
        <v>0.443</v>
      </c>
      <c r="G67" s="215">
        <f t="shared" si="1"/>
        <v>47</v>
      </c>
      <c r="H67" s="250">
        <v>3.1E-2</v>
      </c>
      <c r="I67" s="267"/>
      <c r="Q67" s="48"/>
      <c r="R67" s="248">
        <v>5648</v>
      </c>
      <c r="S67" s="220">
        <v>0.60799999999999998</v>
      </c>
      <c r="T67" s="220">
        <v>0.27900000000000003</v>
      </c>
      <c r="U67" s="220">
        <v>0.66200000000000003</v>
      </c>
      <c r="V67" s="220">
        <v>5.2999999999999999E-2</v>
      </c>
      <c r="W67" s="48"/>
      <c r="X67" s="48"/>
      <c r="Y67" s="48"/>
      <c r="Z67" s="48"/>
    </row>
    <row r="68" spans="1:26">
      <c r="A68" s="155" t="s">
        <v>415</v>
      </c>
      <c r="B68" s="248">
        <v>9203</v>
      </c>
      <c r="C68" s="250">
        <v>0.34599999999999997</v>
      </c>
      <c r="D68" s="220">
        <v>0.59799999999999998</v>
      </c>
      <c r="E68" s="215">
        <f t="shared" si="0"/>
        <v>13</v>
      </c>
      <c r="F68" s="220">
        <v>0.38500000000000001</v>
      </c>
      <c r="G68" s="215">
        <f t="shared" si="1"/>
        <v>79</v>
      </c>
      <c r="H68" s="250">
        <v>1.6E-2</v>
      </c>
      <c r="I68" s="267"/>
      <c r="Q68" s="48"/>
      <c r="R68" s="248">
        <v>15668</v>
      </c>
      <c r="S68" s="220">
        <v>0.60599999999999998</v>
      </c>
      <c r="T68" s="220">
        <v>0.40100000000000002</v>
      </c>
      <c r="U68" s="220">
        <v>0.55100000000000005</v>
      </c>
      <c r="V68" s="220">
        <v>4.3999999999999997E-2</v>
      </c>
      <c r="W68" s="48"/>
      <c r="X68" s="48"/>
      <c r="Y68" s="48"/>
      <c r="Z68" s="48"/>
    </row>
    <row r="69" spans="1:26">
      <c r="A69" s="155" t="s">
        <v>416</v>
      </c>
      <c r="B69" s="248">
        <v>19767</v>
      </c>
      <c r="C69" s="250">
        <v>0.47099999999999997</v>
      </c>
      <c r="D69" s="220">
        <v>0.39</v>
      </c>
      <c r="E69" s="215">
        <f t="shared" si="0"/>
        <v>95</v>
      </c>
      <c r="F69" s="220">
        <v>0.56100000000000005</v>
      </c>
      <c r="G69" s="215">
        <f t="shared" si="1"/>
        <v>2</v>
      </c>
      <c r="H69" s="250">
        <v>4.8000000000000001E-2</v>
      </c>
      <c r="I69" s="267"/>
      <c r="Q69" s="48"/>
      <c r="R69" s="248">
        <v>29517</v>
      </c>
      <c r="S69" s="220">
        <v>0.74</v>
      </c>
      <c r="T69" s="220">
        <v>0.161</v>
      </c>
      <c r="U69" s="220">
        <v>0.72</v>
      </c>
      <c r="V69" s="220">
        <v>0.114</v>
      </c>
      <c r="W69" s="48"/>
      <c r="X69" s="48"/>
      <c r="Y69" s="48"/>
      <c r="Z69" s="48"/>
    </row>
    <row r="70" spans="1:26">
      <c r="A70" s="155" t="s">
        <v>417</v>
      </c>
      <c r="B70" s="248">
        <v>13042</v>
      </c>
      <c r="C70" s="250">
        <v>0.32</v>
      </c>
      <c r="D70" s="220">
        <v>0.56299999999999994</v>
      </c>
      <c r="E70" s="215">
        <f t="shared" si="0"/>
        <v>32</v>
      </c>
      <c r="F70" s="220">
        <v>0.41099999999999998</v>
      </c>
      <c r="G70" s="215">
        <f t="shared" si="1"/>
        <v>65</v>
      </c>
      <c r="H70" s="250">
        <v>2.4E-2</v>
      </c>
      <c r="I70" s="267"/>
      <c r="Q70" s="48"/>
      <c r="R70" s="248">
        <v>22929</v>
      </c>
      <c r="S70" s="220">
        <v>0.56000000000000005</v>
      </c>
      <c r="T70" s="220">
        <v>0.29799999999999999</v>
      </c>
      <c r="U70" s="220">
        <v>0.64200000000000002</v>
      </c>
      <c r="V70" s="220">
        <v>5.5E-2</v>
      </c>
      <c r="W70" s="48"/>
      <c r="X70" s="48"/>
      <c r="Y70" s="48"/>
      <c r="Z70" s="48"/>
    </row>
    <row r="71" spans="1:26">
      <c r="A71" s="155" t="s">
        <v>418</v>
      </c>
      <c r="B71" s="248">
        <v>7157</v>
      </c>
      <c r="C71" s="250">
        <v>0.35499999999999998</v>
      </c>
      <c r="D71" s="220">
        <v>0.53700000000000003</v>
      </c>
      <c r="E71" s="215">
        <f t="shared" si="0"/>
        <v>45</v>
      </c>
      <c r="F71" s="220">
        <v>0.44600000000000001</v>
      </c>
      <c r="G71" s="215">
        <f t="shared" si="1"/>
        <v>43</v>
      </c>
      <c r="H71" s="250">
        <v>1.7000000000000001E-2</v>
      </c>
      <c r="I71" s="267"/>
      <c r="Q71" s="48"/>
      <c r="R71" s="248">
        <v>11309</v>
      </c>
      <c r="S71" s="220">
        <v>0.56299999999999994</v>
      </c>
      <c r="T71" s="220">
        <v>0.35799999999999998</v>
      </c>
      <c r="U71" s="220">
        <v>0.60199999999999998</v>
      </c>
      <c r="V71" s="220">
        <v>3.7999999999999999E-2</v>
      </c>
      <c r="W71" s="48"/>
      <c r="X71" s="48"/>
      <c r="Y71" s="48"/>
      <c r="Z71" s="48"/>
    </row>
    <row r="72" spans="1:26">
      <c r="A72" s="155" t="s">
        <v>419</v>
      </c>
      <c r="B72" s="248">
        <v>4909</v>
      </c>
      <c r="C72" s="250">
        <v>0.26700000000000002</v>
      </c>
      <c r="D72" s="220">
        <v>0.47299999999999998</v>
      </c>
      <c r="E72" s="215">
        <f t="shared" si="0"/>
        <v>78</v>
      </c>
      <c r="F72" s="220">
        <v>0.51200000000000001</v>
      </c>
      <c r="G72" s="215">
        <f t="shared" si="1"/>
        <v>15</v>
      </c>
      <c r="H72" s="250">
        <v>1.4999999999999999E-2</v>
      </c>
      <c r="I72" s="267"/>
      <c r="Q72" s="48"/>
      <c r="R72" s="248">
        <v>9527</v>
      </c>
      <c r="S72" s="220">
        <v>0.54200000000000004</v>
      </c>
      <c r="T72" s="220">
        <v>0.219</v>
      </c>
      <c r="U72" s="220">
        <v>0.73799999999999999</v>
      </c>
      <c r="V72" s="220">
        <v>3.9E-2</v>
      </c>
      <c r="W72" s="48"/>
      <c r="X72" s="48"/>
      <c r="Y72" s="48"/>
      <c r="Z72" s="48"/>
    </row>
    <row r="73" spans="1:26">
      <c r="A73" s="155" t="s">
        <v>420</v>
      </c>
      <c r="B73" s="248">
        <v>24297</v>
      </c>
      <c r="C73" s="250">
        <v>0.32500000000000001</v>
      </c>
      <c r="D73" s="220">
        <v>0.501</v>
      </c>
      <c r="E73" s="215">
        <f t="shared" si="0"/>
        <v>65</v>
      </c>
      <c r="F73" s="220">
        <v>0.47399999999999998</v>
      </c>
      <c r="G73" s="215">
        <f t="shared" si="1"/>
        <v>30</v>
      </c>
      <c r="H73" s="250">
        <v>2.4E-2</v>
      </c>
      <c r="I73" s="267"/>
      <c r="Q73" s="48"/>
      <c r="R73" s="248">
        <v>43406</v>
      </c>
      <c r="S73" s="220">
        <v>0.58499999999999996</v>
      </c>
      <c r="T73" s="220">
        <v>0.29799999999999999</v>
      </c>
      <c r="U73" s="220">
        <v>0.63100000000000001</v>
      </c>
      <c r="V73" s="220">
        <v>6.6000000000000003E-2</v>
      </c>
      <c r="W73" s="48"/>
      <c r="X73" s="48"/>
      <c r="Y73" s="48"/>
      <c r="Z73" s="48"/>
    </row>
    <row r="74" spans="1:26">
      <c r="A74" s="155" t="s">
        <v>421</v>
      </c>
      <c r="B74" s="248">
        <v>7764</v>
      </c>
      <c r="C74" s="250">
        <v>0.34599999999999997</v>
      </c>
      <c r="D74" s="220">
        <v>0.60899999999999999</v>
      </c>
      <c r="E74" s="215">
        <f t="shared" si="0"/>
        <v>11</v>
      </c>
      <c r="F74" s="220">
        <v>0.36799999999999999</v>
      </c>
      <c r="G74" s="215">
        <f t="shared" si="1"/>
        <v>83</v>
      </c>
      <c r="H74" s="250">
        <v>2.1000000000000001E-2</v>
      </c>
      <c r="I74" s="267"/>
      <c r="Q74" s="48"/>
      <c r="R74" s="248">
        <v>13317</v>
      </c>
      <c r="S74" s="220">
        <v>0.59599999999999997</v>
      </c>
      <c r="T74" s="220">
        <v>0.40799999999999997</v>
      </c>
      <c r="U74" s="220">
        <v>0.53400000000000003</v>
      </c>
      <c r="V74" s="220">
        <v>5.1999999999999998E-2</v>
      </c>
      <c r="W74" s="48"/>
      <c r="X74" s="48"/>
      <c r="Y74" s="48"/>
      <c r="Z74" s="48"/>
    </row>
    <row r="75" spans="1:26">
      <c r="A75" s="155" t="s">
        <v>422</v>
      </c>
      <c r="B75" s="248">
        <v>8937</v>
      </c>
      <c r="C75" s="250">
        <v>0.35299999999999998</v>
      </c>
      <c r="D75" s="220">
        <v>0.55700000000000005</v>
      </c>
      <c r="E75" s="215">
        <f t="shared" si="0"/>
        <v>36</v>
      </c>
      <c r="F75" s="220">
        <v>0.42599999999999999</v>
      </c>
      <c r="G75" s="215">
        <f t="shared" si="1"/>
        <v>56</v>
      </c>
      <c r="H75" s="250">
        <v>1.6E-2</v>
      </c>
      <c r="I75" s="267"/>
      <c r="Q75" s="48"/>
      <c r="R75" s="248">
        <v>14934</v>
      </c>
      <c r="S75" s="220">
        <v>0.60899999999999999</v>
      </c>
      <c r="T75" s="220">
        <v>0.248</v>
      </c>
      <c r="U75" s="220">
        <v>0.71299999999999997</v>
      </c>
      <c r="V75" s="220">
        <v>3.5000000000000003E-2</v>
      </c>
      <c r="W75" s="48"/>
      <c r="X75" s="48"/>
      <c r="Y75" s="48"/>
      <c r="Z75" s="48"/>
    </row>
    <row r="76" spans="1:26">
      <c r="A76" s="155" t="s">
        <v>423</v>
      </c>
      <c r="B76" s="248">
        <v>30917</v>
      </c>
      <c r="C76" s="250">
        <v>0.41899999999999998</v>
      </c>
      <c r="D76" s="220">
        <v>0.53200000000000003</v>
      </c>
      <c r="E76" s="215">
        <f t="shared" si="0"/>
        <v>52</v>
      </c>
      <c r="F76" s="220">
        <v>0.44400000000000001</v>
      </c>
      <c r="G76" s="215">
        <f t="shared" si="1"/>
        <v>45</v>
      </c>
      <c r="H76" s="250">
        <v>2.4E-2</v>
      </c>
      <c r="I76" s="267"/>
      <c r="Q76" s="48"/>
      <c r="R76" s="248">
        <v>46834</v>
      </c>
      <c r="S76" s="220">
        <v>0.68100000000000005</v>
      </c>
      <c r="T76" s="220">
        <v>0.29099999999999998</v>
      </c>
      <c r="U76" s="220">
        <v>0.64</v>
      </c>
      <c r="V76" s="220">
        <v>6.5000000000000002E-2</v>
      </c>
      <c r="W76" s="48"/>
      <c r="X76" s="48"/>
      <c r="Y76" s="48"/>
      <c r="Z76" s="48"/>
    </row>
    <row r="77" spans="1:26">
      <c r="A77" s="155" t="s">
        <v>424</v>
      </c>
      <c r="B77" s="248">
        <v>3337</v>
      </c>
      <c r="C77" s="250">
        <v>0.33200000000000002</v>
      </c>
      <c r="D77" s="220">
        <v>0.54</v>
      </c>
      <c r="E77" s="215">
        <f t="shared" si="0"/>
        <v>43</v>
      </c>
      <c r="F77" s="220">
        <v>0.44400000000000001</v>
      </c>
      <c r="G77" s="215">
        <f t="shared" si="1"/>
        <v>45</v>
      </c>
      <c r="H77" s="250">
        <v>1.4E-2</v>
      </c>
      <c r="I77" s="267"/>
      <c r="Q77" s="48"/>
      <c r="R77" s="248">
        <v>5559</v>
      </c>
      <c r="S77" s="220">
        <v>0.57799999999999996</v>
      </c>
      <c r="T77" s="220">
        <v>0.30399999999999999</v>
      </c>
      <c r="U77" s="220">
        <v>0.64900000000000002</v>
      </c>
      <c r="V77" s="220">
        <v>4.2000000000000003E-2</v>
      </c>
      <c r="W77" s="48"/>
      <c r="X77" s="48"/>
      <c r="Y77" s="48"/>
      <c r="Z77" s="48"/>
    </row>
    <row r="78" spans="1:26">
      <c r="A78" s="155" t="s">
        <v>425</v>
      </c>
      <c r="B78" s="248">
        <v>11993</v>
      </c>
      <c r="C78" s="250">
        <v>0.33500000000000002</v>
      </c>
      <c r="D78" s="220">
        <v>0.53800000000000003</v>
      </c>
      <c r="E78" s="215">
        <f t="shared" si="0"/>
        <v>44</v>
      </c>
      <c r="F78" s="220">
        <v>0.42099999999999999</v>
      </c>
      <c r="G78" s="215">
        <f t="shared" si="1"/>
        <v>58</v>
      </c>
      <c r="H78" s="250">
        <v>0.04</v>
      </c>
      <c r="I78" s="267"/>
      <c r="Q78" s="48"/>
      <c r="R78" s="248">
        <v>20911</v>
      </c>
      <c r="S78" s="220">
        <v>0.58399999999999996</v>
      </c>
      <c r="T78" s="220">
        <v>0.26400000000000001</v>
      </c>
      <c r="U78" s="220">
        <v>0.65500000000000003</v>
      </c>
      <c r="V78" s="220">
        <v>7.5999999999999998E-2</v>
      </c>
      <c r="W78" s="48"/>
      <c r="X78" s="48"/>
      <c r="Y78" s="48"/>
      <c r="Z78" s="48"/>
    </row>
    <row r="79" spans="1:26">
      <c r="A79" s="155" t="s">
        <v>426</v>
      </c>
      <c r="B79" s="248">
        <v>41518</v>
      </c>
      <c r="C79" s="250">
        <v>0.27200000000000002</v>
      </c>
      <c r="D79" s="220">
        <v>0.53100000000000003</v>
      </c>
      <c r="E79" s="215">
        <f t="shared" si="0"/>
        <v>53</v>
      </c>
      <c r="F79" s="220">
        <v>0.44900000000000001</v>
      </c>
      <c r="G79" s="215">
        <f t="shared" si="1"/>
        <v>40</v>
      </c>
      <c r="H79" s="250">
        <v>1.6E-2</v>
      </c>
      <c r="I79" s="267"/>
      <c r="Q79" s="48"/>
      <c r="R79" s="248">
        <v>77122</v>
      </c>
      <c r="S79" s="220">
        <v>0.54</v>
      </c>
      <c r="T79" s="220">
        <v>0.34599999999999997</v>
      </c>
      <c r="U79" s="220">
        <v>0.57399999999999995</v>
      </c>
      <c r="V79" s="220">
        <v>4.9000000000000002E-2</v>
      </c>
      <c r="W79" s="48"/>
      <c r="X79" s="48"/>
      <c r="Y79" s="48"/>
      <c r="Z79" s="48"/>
    </row>
    <row r="80" spans="1:26">
      <c r="A80" s="155" t="s">
        <v>427</v>
      </c>
      <c r="B80" s="248">
        <v>2082</v>
      </c>
      <c r="C80" s="250">
        <v>0.40500000000000003</v>
      </c>
      <c r="D80" s="220">
        <v>0.48399999999999999</v>
      </c>
      <c r="E80" s="215">
        <f t="shared" si="0"/>
        <v>71</v>
      </c>
      <c r="F80" s="220">
        <v>0.49099999999999999</v>
      </c>
      <c r="G80" s="215">
        <f t="shared" si="1"/>
        <v>22</v>
      </c>
      <c r="H80" s="250">
        <v>2.1999999999999999E-2</v>
      </c>
      <c r="I80" s="267"/>
      <c r="Q80" s="48"/>
      <c r="R80" s="248">
        <v>3542</v>
      </c>
      <c r="S80" s="220">
        <v>0.70299999999999996</v>
      </c>
      <c r="T80" s="220">
        <v>0.23300000000000001</v>
      </c>
      <c r="U80" s="220">
        <v>0.746</v>
      </c>
      <c r="V80" s="220">
        <v>1.7000000000000001E-2</v>
      </c>
      <c r="W80" s="48"/>
      <c r="X80" s="48"/>
      <c r="Y80" s="48"/>
      <c r="Z80" s="48"/>
    </row>
    <row r="81" spans="1:26">
      <c r="A81" s="155" t="s">
        <v>428</v>
      </c>
      <c r="B81" s="248">
        <v>4645</v>
      </c>
      <c r="C81" s="250">
        <v>0.27300000000000002</v>
      </c>
      <c r="D81" s="220">
        <v>0.624</v>
      </c>
      <c r="E81" s="215">
        <f t="shared" si="0"/>
        <v>8</v>
      </c>
      <c r="F81" s="220">
        <v>0.34200000000000003</v>
      </c>
      <c r="G81" s="215">
        <f t="shared" si="1"/>
        <v>90</v>
      </c>
      <c r="H81" s="250">
        <v>3.1E-2</v>
      </c>
      <c r="I81" s="267"/>
      <c r="Q81" s="48"/>
      <c r="R81" s="248">
        <v>8302</v>
      </c>
      <c r="S81" s="220">
        <v>0.48</v>
      </c>
      <c r="T81" s="220">
        <v>0.39200000000000002</v>
      </c>
      <c r="U81" s="220">
        <v>0.55300000000000005</v>
      </c>
      <c r="V81" s="220">
        <v>4.9000000000000002E-2</v>
      </c>
      <c r="W81" s="48"/>
      <c r="X81" s="48"/>
      <c r="Y81" s="48"/>
      <c r="Z81" s="48"/>
    </row>
    <row r="82" spans="1:26">
      <c r="A82" s="155" t="s">
        <v>429</v>
      </c>
      <c r="B82" s="248">
        <v>7864</v>
      </c>
      <c r="C82" s="250">
        <v>0.33200000000000002</v>
      </c>
      <c r="D82" s="220">
        <v>0.51100000000000001</v>
      </c>
      <c r="E82" s="215">
        <f t="shared" ref="E82:E111" si="2">RANK(D82,$D$17:$D$111)</f>
        <v>59</v>
      </c>
      <c r="F82" s="220">
        <v>0.47199999999999998</v>
      </c>
      <c r="G82" s="215">
        <f t="shared" ref="G82:G111" si="3">RANK(F82,$F$17:$F$111)</f>
        <v>31</v>
      </c>
      <c r="H82" s="250">
        <v>1.7000000000000001E-2</v>
      </c>
      <c r="I82" s="267"/>
      <c r="Q82" s="48"/>
      <c r="R82" s="248">
        <v>13590</v>
      </c>
      <c r="S82" s="220">
        <v>0.58099999999999996</v>
      </c>
      <c r="T82" s="220">
        <v>0.28899999999999998</v>
      </c>
      <c r="U82" s="220">
        <v>0.66500000000000004</v>
      </c>
      <c r="V82" s="220">
        <v>4.2999999999999997E-2</v>
      </c>
      <c r="W82" s="48"/>
      <c r="X82" s="48"/>
      <c r="Y82" s="48"/>
      <c r="Z82" s="48"/>
    </row>
    <row r="83" spans="1:26">
      <c r="A83" s="155" t="s">
        <v>430</v>
      </c>
      <c r="B83" s="248">
        <v>6258</v>
      </c>
      <c r="C83" s="250">
        <v>0.35799999999999998</v>
      </c>
      <c r="D83" s="220">
        <v>0.53300000000000003</v>
      </c>
      <c r="E83" s="215">
        <f t="shared" si="2"/>
        <v>49</v>
      </c>
      <c r="F83" s="220">
        <v>0.442</v>
      </c>
      <c r="G83" s="215">
        <f t="shared" si="3"/>
        <v>48</v>
      </c>
      <c r="H83" s="250">
        <v>2.4E-2</v>
      </c>
      <c r="I83" s="267"/>
      <c r="Q83" s="48"/>
      <c r="R83" s="248">
        <v>10076</v>
      </c>
      <c r="S83" s="220">
        <v>0.58899999999999997</v>
      </c>
      <c r="T83" s="220">
        <v>0.28899999999999998</v>
      </c>
      <c r="U83" s="220">
        <v>0.66200000000000003</v>
      </c>
      <c r="V83" s="220">
        <v>4.5999999999999999E-2</v>
      </c>
      <c r="W83" s="48"/>
      <c r="X83" s="48"/>
      <c r="Y83" s="48"/>
      <c r="Z83" s="48"/>
    </row>
    <row r="84" spans="1:26">
      <c r="A84" s="155" t="s">
        <v>431</v>
      </c>
      <c r="B84" s="248">
        <v>1948</v>
      </c>
      <c r="C84" s="250">
        <v>0.30299999999999999</v>
      </c>
      <c r="D84" s="220">
        <v>0.55100000000000005</v>
      </c>
      <c r="E84" s="215">
        <f t="shared" si="2"/>
        <v>38</v>
      </c>
      <c r="F84" s="220">
        <v>0.42799999999999999</v>
      </c>
      <c r="G84" s="215">
        <f t="shared" si="3"/>
        <v>54</v>
      </c>
      <c r="H84" s="250">
        <v>2.1000000000000001E-2</v>
      </c>
      <c r="I84" s="267"/>
      <c r="Q84" s="48"/>
      <c r="R84" s="248">
        <v>3446</v>
      </c>
      <c r="S84" s="220">
        <v>0.56000000000000005</v>
      </c>
      <c r="T84" s="220">
        <v>0.34599999999999997</v>
      </c>
      <c r="U84" s="220">
        <v>0.59499999999999997</v>
      </c>
      <c r="V84" s="220">
        <v>5.5E-2</v>
      </c>
      <c r="W84" s="48"/>
      <c r="X84" s="48"/>
      <c r="Y84" s="48"/>
      <c r="Z84" s="48"/>
    </row>
    <row r="85" spans="1:26">
      <c r="A85" s="155" t="s">
        <v>432</v>
      </c>
      <c r="B85" s="248">
        <v>1974</v>
      </c>
      <c r="C85" s="250">
        <v>0.48599999999999999</v>
      </c>
      <c r="D85" s="220">
        <v>0.56000000000000005</v>
      </c>
      <c r="E85" s="215">
        <f t="shared" si="2"/>
        <v>34</v>
      </c>
      <c r="F85" s="220">
        <v>0.41599999999999998</v>
      </c>
      <c r="G85" s="215">
        <f t="shared" si="3"/>
        <v>63</v>
      </c>
      <c r="H85" s="250">
        <v>2.3E-2</v>
      </c>
      <c r="I85" s="267"/>
      <c r="Q85" s="48"/>
      <c r="R85" s="248">
        <v>2951</v>
      </c>
      <c r="S85" s="220">
        <v>0.71299999999999997</v>
      </c>
      <c r="T85" s="220">
        <v>0.39200000000000002</v>
      </c>
      <c r="U85" s="220">
        <v>0.55100000000000005</v>
      </c>
      <c r="V85" s="220">
        <v>5.0999999999999997E-2</v>
      </c>
      <c r="W85" s="48"/>
      <c r="X85" s="48"/>
      <c r="Y85" s="48"/>
      <c r="Z85" s="48"/>
    </row>
    <row r="86" spans="1:26">
      <c r="A86" s="155" t="s">
        <v>433</v>
      </c>
      <c r="B86" s="248">
        <v>4859</v>
      </c>
      <c r="C86" s="250">
        <v>0.34499999999999997</v>
      </c>
      <c r="D86" s="220">
        <v>0.66500000000000004</v>
      </c>
      <c r="E86" s="215">
        <f t="shared" si="2"/>
        <v>4</v>
      </c>
      <c r="F86" s="220">
        <v>0.315</v>
      </c>
      <c r="G86" s="215">
        <f t="shared" si="3"/>
        <v>92</v>
      </c>
      <c r="H86" s="250">
        <v>0.02</v>
      </c>
      <c r="I86" s="267"/>
      <c r="Q86" s="48"/>
      <c r="R86" s="248">
        <v>8381</v>
      </c>
      <c r="S86" s="220">
        <v>0.625</v>
      </c>
      <c r="T86" s="220">
        <v>0.36899999999999999</v>
      </c>
      <c r="U86" s="220">
        <v>0.58499999999999996</v>
      </c>
      <c r="V86" s="220">
        <v>4.3999999999999997E-2</v>
      </c>
      <c r="W86" s="48"/>
      <c r="X86" s="48"/>
      <c r="Y86" s="48"/>
      <c r="Z86" s="48"/>
    </row>
    <row r="87" spans="1:26">
      <c r="A87" s="155" t="s">
        <v>434</v>
      </c>
      <c r="B87" s="248">
        <v>19863</v>
      </c>
      <c r="C87" s="250">
        <v>0.32900000000000001</v>
      </c>
      <c r="D87" s="220">
        <v>0.53600000000000003</v>
      </c>
      <c r="E87" s="215">
        <f t="shared" si="2"/>
        <v>46</v>
      </c>
      <c r="F87" s="220">
        <v>0.434</v>
      </c>
      <c r="G87" s="215">
        <f t="shared" si="3"/>
        <v>53</v>
      </c>
      <c r="H87" s="250">
        <v>2.8000000000000001E-2</v>
      </c>
      <c r="I87" s="267"/>
      <c r="Q87" s="48"/>
      <c r="R87" s="248">
        <v>33800</v>
      </c>
      <c r="S87" s="220">
        <v>0.57399999999999995</v>
      </c>
      <c r="T87" s="220">
        <v>0.34699999999999998</v>
      </c>
      <c r="U87" s="220">
        <v>0.57899999999999996</v>
      </c>
      <c r="V87" s="220">
        <v>6.6000000000000003E-2</v>
      </c>
      <c r="W87" s="48"/>
      <c r="X87" s="48"/>
      <c r="Y87" s="48"/>
      <c r="Z87" s="48"/>
    </row>
    <row r="88" spans="1:26">
      <c r="A88" s="155" t="s">
        <v>435</v>
      </c>
      <c r="B88" s="248">
        <v>7744</v>
      </c>
      <c r="C88" s="250">
        <v>0.315</v>
      </c>
      <c r="D88" s="220">
        <v>0.58199999999999996</v>
      </c>
      <c r="E88" s="215">
        <f t="shared" si="2"/>
        <v>24</v>
      </c>
      <c r="F88" s="220">
        <v>0.39300000000000002</v>
      </c>
      <c r="G88" s="215">
        <f t="shared" si="3"/>
        <v>74</v>
      </c>
      <c r="H88" s="250">
        <v>2.3E-2</v>
      </c>
      <c r="I88" s="267"/>
      <c r="Q88" s="48"/>
      <c r="R88" s="248">
        <v>13738</v>
      </c>
      <c r="S88" s="220">
        <v>0.56000000000000005</v>
      </c>
      <c r="T88" s="220">
        <v>0.315</v>
      </c>
      <c r="U88" s="220">
        <v>0.628</v>
      </c>
      <c r="V88" s="220">
        <v>5.0999999999999997E-2</v>
      </c>
      <c r="W88" s="48"/>
      <c r="X88" s="48"/>
      <c r="Y88" s="48"/>
      <c r="Z88" s="48"/>
    </row>
    <row r="89" spans="1:26">
      <c r="A89" s="155" t="s">
        <v>436</v>
      </c>
      <c r="B89" s="248">
        <v>15932</v>
      </c>
      <c r="C89" s="250">
        <v>0.36899999999999999</v>
      </c>
      <c r="D89" s="220">
        <v>0.47399999999999998</v>
      </c>
      <c r="E89" s="215">
        <f t="shared" si="2"/>
        <v>77</v>
      </c>
      <c r="F89" s="220">
        <v>0.49399999999999999</v>
      </c>
      <c r="G89" s="215">
        <f t="shared" si="3"/>
        <v>21</v>
      </c>
      <c r="H89" s="250">
        <v>3.1E-2</v>
      </c>
      <c r="I89" s="267"/>
      <c r="Q89" s="48"/>
      <c r="R89" s="248">
        <v>26042</v>
      </c>
      <c r="S89" s="220">
        <v>0.61</v>
      </c>
      <c r="T89" s="220">
        <v>0.26800000000000002</v>
      </c>
      <c r="U89" s="220">
        <v>0.65500000000000003</v>
      </c>
      <c r="V89" s="220">
        <v>7.0999999999999994E-2</v>
      </c>
      <c r="W89" s="48"/>
      <c r="X89" s="48"/>
      <c r="Y89" s="48"/>
      <c r="Z89" s="48"/>
    </row>
    <row r="90" spans="1:26">
      <c r="A90" s="155" t="s">
        <v>437</v>
      </c>
      <c r="B90" s="248">
        <v>18640</v>
      </c>
      <c r="C90" s="250">
        <v>0.35</v>
      </c>
      <c r="D90" s="220">
        <v>0.61099999999999999</v>
      </c>
      <c r="E90" s="215">
        <f t="shared" si="2"/>
        <v>9</v>
      </c>
      <c r="F90" s="220">
        <v>0.36799999999999999</v>
      </c>
      <c r="G90" s="215">
        <f t="shared" si="3"/>
        <v>83</v>
      </c>
      <c r="H90" s="250">
        <v>0.02</v>
      </c>
      <c r="I90" s="267"/>
      <c r="Q90" s="48"/>
      <c r="R90" s="248">
        <v>33818</v>
      </c>
      <c r="S90" s="220">
        <v>0.65800000000000003</v>
      </c>
      <c r="T90" s="220">
        <v>0.32100000000000001</v>
      </c>
      <c r="U90" s="220">
        <v>0.628</v>
      </c>
      <c r="V90" s="220">
        <v>4.8000000000000001E-2</v>
      </c>
      <c r="W90" s="48"/>
      <c r="X90" s="48"/>
      <c r="Y90" s="48"/>
      <c r="Z90" s="48"/>
    </row>
    <row r="91" spans="1:26">
      <c r="A91" s="155" t="s">
        <v>438</v>
      </c>
      <c r="B91" s="248">
        <v>75589</v>
      </c>
      <c r="C91" s="250">
        <v>0.316</v>
      </c>
      <c r="D91" s="220">
        <v>0.42099999999999999</v>
      </c>
      <c r="E91" s="215">
        <f t="shared" si="2"/>
        <v>93</v>
      </c>
      <c r="F91" s="220">
        <v>0.56000000000000005</v>
      </c>
      <c r="G91" s="215">
        <f t="shared" si="3"/>
        <v>4</v>
      </c>
      <c r="H91" s="250">
        <v>1.7999999999999999E-2</v>
      </c>
      <c r="I91" s="267"/>
      <c r="Q91" s="48"/>
      <c r="R91" s="248">
        <v>144677</v>
      </c>
      <c r="S91" s="220">
        <v>0.64</v>
      </c>
      <c r="T91" s="220">
        <v>0.161</v>
      </c>
      <c r="U91" s="220">
        <v>0.78200000000000003</v>
      </c>
      <c r="V91" s="220">
        <v>5.0999999999999997E-2</v>
      </c>
      <c r="W91" s="48"/>
      <c r="X91" s="48"/>
      <c r="Y91" s="48"/>
      <c r="Z91" s="48"/>
    </row>
    <row r="92" spans="1:26">
      <c r="A92" s="155" t="s">
        <v>439</v>
      </c>
      <c r="B92" s="248">
        <v>3953</v>
      </c>
      <c r="C92" s="250">
        <v>0.24</v>
      </c>
      <c r="D92" s="220">
        <v>0.61</v>
      </c>
      <c r="E92" s="215">
        <f t="shared" si="2"/>
        <v>10</v>
      </c>
      <c r="F92" s="220">
        <v>0.35199999999999998</v>
      </c>
      <c r="G92" s="215">
        <f t="shared" si="3"/>
        <v>87</v>
      </c>
      <c r="H92" s="250">
        <v>3.6999999999999998E-2</v>
      </c>
      <c r="I92" s="267"/>
      <c r="Q92" s="48"/>
      <c r="R92" s="248">
        <v>9117</v>
      </c>
      <c r="S92" s="220">
        <v>0.54800000000000004</v>
      </c>
      <c r="T92" s="220">
        <v>0.27300000000000002</v>
      </c>
      <c r="U92" s="220">
        <v>0.66400000000000003</v>
      </c>
      <c r="V92" s="220">
        <v>6.0999999999999999E-2</v>
      </c>
      <c r="W92" s="48"/>
      <c r="X92" s="48"/>
      <c r="Y92" s="48"/>
      <c r="Z92" s="48"/>
    </row>
    <row r="93" spans="1:26">
      <c r="A93" s="155" t="s">
        <v>440</v>
      </c>
      <c r="B93" s="248">
        <v>4368</v>
      </c>
      <c r="C93" s="250">
        <v>0.35699999999999998</v>
      </c>
      <c r="D93" s="220">
        <v>0.58799999999999997</v>
      </c>
      <c r="E93" s="215">
        <f t="shared" si="2"/>
        <v>18</v>
      </c>
      <c r="F93" s="220">
        <v>0.39700000000000002</v>
      </c>
      <c r="G93" s="215">
        <f t="shared" si="3"/>
        <v>72</v>
      </c>
      <c r="H93" s="250">
        <v>1.2999999999999999E-2</v>
      </c>
      <c r="I93" s="267"/>
      <c r="Q93" s="48"/>
      <c r="R93" s="248">
        <v>7281</v>
      </c>
      <c r="S93" s="220">
        <v>0.63100000000000001</v>
      </c>
      <c r="T93" s="220">
        <v>0.315</v>
      </c>
      <c r="U93" s="220">
        <v>0.64300000000000002</v>
      </c>
      <c r="V93" s="220">
        <v>3.7999999999999999E-2</v>
      </c>
      <c r="W93" s="48"/>
      <c r="X93" s="48"/>
      <c r="Y93" s="48"/>
      <c r="Z93" s="48"/>
    </row>
    <row r="94" spans="1:26">
      <c r="A94" s="155" t="s">
        <v>441</v>
      </c>
      <c r="B94" s="248">
        <v>22964</v>
      </c>
      <c r="C94" s="250">
        <v>0.308</v>
      </c>
      <c r="D94" s="220">
        <v>0.58299999999999996</v>
      </c>
      <c r="E94" s="215">
        <f t="shared" si="2"/>
        <v>22</v>
      </c>
      <c r="F94" s="220">
        <v>0.38600000000000001</v>
      </c>
      <c r="G94" s="215">
        <f t="shared" si="3"/>
        <v>78</v>
      </c>
      <c r="H94" s="250">
        <v>0.03</v>
      </c>
      <c r="I94" s="267"/>
      <c r="Q94" s="48"/>
      <c r="R94" s="248">
        <v>43757</v>
      </c>
      <c r="S94" s="220">
        <v>0.59299999999999997</v>
      </c>
      <c r="T94" s="220">
        <v>0.36799999999999999</v>
      </c>
      <c r="U94" s="220">
        <v>0.55200000000000005</v>
      </c>
      <c r="V94" s="220">
        <v>7.5999999999999998E-2</v>
      </c>
      <c r="W94" s="48"/>
      <c r="X94" s="48"/>
      <c r="Y94" s="48"/>
      <c r="Z94" s="48"/>
    </row>
    <row r="95" spans="1:26">
      <c r="A95" s="155" t="s">
        <v>442</v>
      </c>
      <c r="B95" s="248">
        <v>202651</v>
      </c>
      <c r="C95" s="250">
        <v>0.30599999999999999</v>
      </c>
      <c r="D95" s="220">
        <v>0.40100000000000002</v>
      </c>
      <c r="E95" s="215">
        <f t="shared" si="2"/>
        <v>94</v>
      </c>
      <c r="F95" s="220">
        <v>0.57899999999999996</v>
      </c>
      <c r="G95" s="215">
        <f t="shared" si="3"/>
        <v>1</v>
      </c>
      <c r="H95" s="250">
        <v>1.9E-2</v>
      </c>
      <c r="I95" s="267"/>
      <c r="Q95" s="48"/>
      <c r="R95" s="248">
        <v>384280</v>
      </c>
      <c r="S95" s="220">
        <v>0.57599999999999996</v>
      </c>
      <c r="T95" s="220">
        <v>0.14199999999999999</v>
      </c>
      <c r="U95" s="220">
        <v>0.78700000000000003</v>
      </c>
      <c r="V95" s="220">
        <v>6.4000000000000001E-2</v>
      </c>
      <c r="W95" s="48"/>
      <c r="X95" s="48"/>
      <c r="Y95" s="48"/>
      <c r="Z95" s="48"/>
    </row>
    <row r="96" spans="1:26">
      <c r="A96" s="155" t="s">
        <v>443</v>
      </c>
      <c r="B96" s="248">
        <v>5377</v>
      </c>
      <c r="C96" s="250">
        <v>0.35499999999999998</v>
      </c>
      <c r="D96" s="220">
        <v>0.54100000000000004</v>
      </c>
      <c r="E96" s="215">
        <f t="shared" si="2"/>
        <v>42</v>
      </c>
      <c r="F96" s="220">
        <v>0.44600000000000001</v>
      </c>
      <c r="G96" s="215">
        <f t="shared" si="3"/>
        <v>43</v>
      </c>
      <c r="H96" s="250">
        <v>1.2E-2</v>
      </c>
      <c r="I96" s="267"/>
      <c r="Q96" s="48"/>
      <c r="R96" s="248">
        <v>9104</v>
      </c>
      <c r="S96" s="220">
        <v>0.60799999999999998</v>
      </c>
      <c r="T96" s="220">
        <v>0.26900000000000002</v>
      </c>
      <c r="U96" s="220">
        <v>0.69299999999999995</v>
      </c>
      <c r="V96" s="220">
        <v>3.4000000000000002E-2</v>
      </c>
      <c r="W96" s="48"/>
      <c r="X96" s="48"/>
      <c r="Y96" s="48"/>
      <c r="Z96" s="48"/>
    </row>
    <row r="97" spans="1:26">
      <c r="A97" s="155" t="s">
        <v>444</v>
      </c>
      <c r="B97" s="248">
        <v>4039</v>
      </c>
      <c r="C97" s="250">
        <v>0.38700000000000001</v>
      </c>
      <c r="D97" s="220">
        <v>0.45300000000000001</v>
      </c>
      <c r="E97" s="215">
        <f t="shared" si="2"/>
        <v>83</v>
      </c>
      <c r="F97" s="220">
        <v>0.51700000000000002</v>
      </c>
      <c r="G97" s="215">
        <f t="shared" si="3"/>
        <v>13</v>
      </c>
      <c r="H97" s="250">
        <v>2.5000000000000001E-2</v>
      </c>
      <c r="I97" s="267"/>
      <c r="Q97" s="48"/>
      <c r="R97" s="248">
        <v>6329</v>
      </c>
      <c r="S97" s="220">
        <v>0.60799999999999998</v>
      </c>
      <c r="T97" s="220">
        <v>0.26900000000000002</v>
      </c>
      <c r="U97" s="220">
        <v>0.67800000000000005</v>
      </c>
      <c r="V97" s="220">
        <v>4.3999999999999997E-2</v>
      </c>
      <c r="W97" s="48"/>
      <c r="X97" s="48"/>
      <c r="Y97" s="48"/>
      <c r="Z97" s="48"/>
    </row>
    <row r="98" spans="1:26">
      <c r="A98" s="155" t="s">
        <v>445</v>
      </c>
      <c r="B98" s="248">
        <v>42416</v>
      </c>
      <c r="C98" s="250">
        <v>0.33600000000000002</v>
      </c>
      <c r="D98" s="220">
        <v>0.505</v>
      </c>
      <c r="E98" s="215">
        <f t="shared" si="2"/>
        <v>63</v>
      </c>
      <c r="F98" s="220">
        <v>0.46600000000000003</v>
      </c>
      <c r="G98" s="215">
        <f t="shared" si="3"/>
        <v>34</v>
      </c>
      <c r="H98" s="250">
        <v>2.7E-2</v>
      </c>
      <c r="I98" s="267"/>
      <c r="Q98" s="48"/>
      <c r="R98" s="248">
        <v>74946</v>
      </c>
      <c r="S98" s="220">
        <v>0.59799999999999998</v>
      </c>
      <c r="T98" s="220">
        <v>0.25600000000000001</v>
      </c>
      <c r="U98" s="220">
        <v>0.66700000000000004</v>
      </c>
      <c r="V98" s="220">
        <v>7.0999999999999994E-2</v>
      </c>
      <c r="W98" s="48"/>
      <c r="X98" s="48"/>
      <c r="Y98" s="48"/>
      <c r="Z98" s="48"/>
    </row>
    <row r="99" spans="1:26">
      <c r="A99" s="155" t="s">
        <v>446</v>
      </c>
      <c r="B99" s="248">
        <v>52895</v>
      </c>
      <c r="C99" s="250">
        <v>0.36899999999999999</v>
      </c>
      <c r="D99" s="220">
        <v>0.54900000000000004</v>
      </c>
      <c r="E99" s="215">
        <f t="shared" si="2"/>
        <v>40</v>
      </c>
      <c r="F99" s="220">
        <v>0.42</v>
      </c>
      <c r="G99" s="215">
        <f t="shared" si="3"/>
        <v>59</v>
      </c>
      <c r="H99" s="250">
        <v>0.03</v>
      </c>
      <c r="I99" s="267"/>
      <c r="Q99" s="48"/>
      <c r="R99" s="248">
        <v>93159</v>
      </c>
      <c r="S99" s="220">
        <v>0.68600000000000005</v>
      </c>
      <c r="T99" s="220">
        <v>0.28399999999999997</v>
      </c>
      <c r="U99" s="220">
        <v>0.627</v>
      </c>
      <c r="V99" s="220">
        <v>8.5000000000000006E-2</v>
      </c>
      <c r="W99" s="48"/>
      <c r="X99" s="48"/>
      <c r="Y99" s="48"/>
      <c r="Z99" s="48"/>
    </row>
    <row r="100" spans="1:26">
      <c r="A100" s="155" t="s">
        <v>447</v>
      </c>
      <c r="B100" s="248">
        <v>15151</v>
      </c>
      <c r="C100" s="250">
        <v>0.33300000000000002</v>
      </c>
      <c r="D100" s="220">
        <v>0.438</v>
      </c>
      <c r="E100" s="215">
        <f t="shared" si="2"/>
        <v>89</v>
      </c>
      <c r="F100" s="220">
        <v>0.54800000000000004</v>
      </c>
      <c r="G100" s="215">
        <f t="shared" si="3"/>
        <v>6</v>
      </c>
      <c r="H100" s="250">
        <v>1.2999999999999999E-2</v>
      </c>
      <c r="I100" s="267"/>
      <c r="Q100" s="48"/>
      <c r="R100" s="248">
        <v>27468</v>
      </c>
      <c r="S100" s="220">
        <v>0.59799999999999998</v>
      </c>
      <c r="T100" s="220">
        <v>0.19700000000000001</v>
      </c>
      <c r="U100" s="220">
        <v>0.76400000000000001</v>
      </c>
      <c r="V100" s="220">
        <v>3.2000000000000001E-2</v>
      </c>
      <c r="W100" s="48"/>
      <c r="X100" s="48"/>
      <c r="Y100" s="48"/>
      <c r="Z100" s="48"/>
    </row>
    <row r="101" spans="1:26">
      <c r="A101" s="155" t="s">
        <v>448</v>
      </c>
      <c r="B101" s="248">
        <v>2169</v>
      </c>
      <c r="C101" s="250">
        <v>0.23400000000000001</v>
      </c>
      <c r="D101" s="220">
        <v>0.53400000000000003</v>
      </c>
      <c r="E101" s="215">
        <f t="shared" si="2"/>
        <v>48</v>
      </c>
      <c r="F101" s="220">
        <v>0.44700000000000001</v>
      </c>
      <c r="G101" s="215">
        <f t="shared" si="3"/>
        <v>41</v>
      </c>
      <c r="H101" s="250">
        <v>1.7000000000000001E-2</v>
      </c>
      <c r="I101" s="267"/>
      <c r="Q101" s="48"/>
      <c r="R101" s="248">
        <v>4010</v>
      </c>
      <c r="S101" s="220">
        <v>0.48799999999999999</v>
      </c>
      <c r="T101" s="220">
        <v>0.23499999999999999</v>
      </c>
      <c r="U101" s="220">
        <v>0.72399999999999998</v>
      </c>
      <c r="V101" s="220">
        <v>3.5999999999999997E-2</v>
      </c>
      <c r="W101" s="48"/>
      <c r="X101" s="48"/>
      <c r="Y101" s="48"/>
      <c r="Z101" s="48"/>
    </row>
    <row r="102" spans="1:26">
      <c r="A102" s="155" t="s">
        <v>449</v>
      </c>
      <c r="B102" s="248">
        <v>5306</v>
      </c>
      <c r="C102" s="250">
        <v>0.36299999999999999</v>
      </c>
      <c r="D102" s="220">
        <v>0.45300000000000001</v>
      </c>
      <c r="E102" s="215">
        <f t="shared" si="2"/>
        <v>83</v>
      </c>
      <c r="F102" s="220">
        <v>0.52500000000000002</v>
      </c>
      <c r="G102" s="215">
        <f t="shared" si="3"/>
        <v>10</v>
      </c>
      <c r="H102" s="250">
        <v>2.1000000000000001E-2</v>
      </c>
      <c r="I102" s="267"/>
      <c r="Q102" s="48"/>
      <c r="R102" s="248">
        <v>8362</v>
      </c>
      <c r="S102" s="220">
        <v>0.58399999999999996</v>
      </c>
      <c r="T102" s="220">
        <v>0.25600000000000001</v>
      </c>
      <c r="U102" s="220">
        <v>0.68500000000000005</v>
      </c>
      <c r="V102" s="220">
        <v>5.2999999999999999E-2</v>
      </c>
      <c r="W102" s="48"/>
      <c r="X102" s="48"/>
      <c r="Y102" s="48"/>
      <c r="Z102" s="48"/>
    </row>
    <row r="103" spans="1:26">
      <c r="A103" s="155" t="s">
        <v>450</v>
      </c>
      <c r="B103" s="248">
        <v>4181</v>
      </c>
      <c r="C103" s="250">
        <v>0.27400000000000002</v>
      </c>
      <c r="D103" s="220">
        <v>0.71799999999999997</v>
      </c>
      <c r="E103" s="215">
        <f t="shared" si="2"/>
        <v>2</v>
      </c>
      <c r="F103" s="220">
        <v>0.23499999999999999</v>
      </c>
      <c r="G103" s="215">
        <f t="shared" si="3"/>
        <v>94</v>
      </c>
      <c r="H103" s="250">
        <v>4.7E-2</v>
      </c>
      <c r="I103" s="267"/>
      <c r="Q103" s="48"/>
      <c r="R103" s="248">
        <v>8159</v>
      </c>
      <c r="S103" s="220">
        <v>0.54</v>
      </c>
      <c r="T103" s="220">
        <v>0.501</v>
      </c>
      <c r="U103" s="220">
        <v>0.41199999999999998</v>
      </c>
      <c r="V103" s="220">
        <v>8.1000000000000003E-2</v>
      </c>
      <c r="W103" s="48"/>
      <c r="X103" s="48"/>
      <c r="Y103" s="48"/>
      <c r="Z103" s="48"/>
    </row>
    <row r="104" spans="1:26">
      <c r="A104" s="155" t="s">
        <v>451</v>
      </c>
      <c r="B104" s="248">
        <v>1932</v>
      </c>
      <c r="C104" s="250">
        <v>0.39300000000000002</v>
      </c>
      <c r="D104" s="220">
        <v>0.57399999999999995</v>
      </c>
      <c r="E104" s="215">
        <f t="shared" si="2"/>
        <v>26</v>
      </c>
      <c r="F104" s="220">
        <v>0.40899999999999997</v>
      </c>
      <c r="G104" s="215">
        <f t="shared" si="3"/>
        <v>67</v>
      </c>
      <c r="H104" s="250">
        <v>1.7000000000000001E-2</v>
      </c>
      <c r="I104" s="267"/>
      <c r="Q104" s="48"/>
      <c r="R104" s="248">
        <v>2922</v>
      </c>
      <c r="S104" s="220">
        <v>0.63</v>
      </c>
      <c r="T104" s="220">
        <v>0.36199999999999999</v>
      </c>
      <c r="U104" s="220">
        <v>0.59399999999999997</v>
      </c>
      <c r="V104" s="220">
        <v>4.1000000000000002E-2</v>
      </c>
      <c r="W104" s="48"/>
      <c r="X104" s="48"/>
      <c r="Y104" s="48"/>
      <c r="Z104" s="48"/>
    </row>
    <row r="105" spans="1:26">
      <c r="A105" s="155" t="s">
        <v>452</v>
      </c>
      <c r="B105" s="248">
        <v>8958</v>
      </c>
      <c r="C105" s="250">
        <v>0.30299999999999999</v>
      </c>
      <c r="D105" s="220">
        <v>0.5</v>
      </c>
      <c r="E105" s="215">
        <f t="shared" si="2"/>
        <v>66</v>
      </c>
      <c r="F105" s="220">
        <v>0.48499999999999999</v>
      </c>
      <c r="G105" s="215">
        <f t="shared" si="3"/>
        <v>26</v>
      </c>
      <c r="H105" s="250">
        <v>1.4999999999999999E-2</v>
      </c>
      <c r="I105" s="267"/>
      <c r="Q105" s="48"/>
      <c r="R105" s="248">
        <v>16110</v>
      </c>
      <c r="S105" s="220">
        <v>0.54800000000000004</v>
      </c>
      <c r="T105" s="220">
        <v>0.34</v>
      </c>
      <c r="U105" s="220">
        <v>0.61199999999999999</v>
      </c>
      <c r="V105" s="220">
        <v>4.4999999999999998E-2</v>
      </c>
      <c r="W105" s="48"/>
      <c r="X105" s="48"/>
      <c r="Y105" s="48"/>
      <c r="Z105" s="48"/>
    </row>
    <row r="106" spans="1:26">
      <c r="A106" s="155" t="s">
        <v>453</v>
      </c>
      <c r="B106" s="248">
        <v>35298</v>
      </c>
      <c r="C106" s="250">
        <v>0.33900000000000002</v>
      </c>
      <c r="D106" s="220">
        <v>0.47499999999999998</v>
      </c>
      <c r="E106" s="215">
        <f t="shared" si="2"/>
        <v>76</v>
      </c>
      <c r="F106" s="220">
        <v>0.48599999999999999</v>
      </c>
      <c r="G106" s="215">
        <f t="shared" si="3"/>
        <v>25</v>
      </c>
      <c r="H106" s="250">
        <v>3.7999999999999999E-2</v>
      </c>
      <c r="I106" s="267"/>
      <c r="Q106" s="48"/>
      <c r="R106" s="248">
        <v>60550</v>
      </c>
      <c r="S106" s="220">
        <v>0.60499999999999998</v>
      </c>
      <c r="T106" s="220">
        <v>0.28199999999999997</v>
      </c>
      <c r="U106" s="220">
        <v>0.61799999999999999</v>
      </c>
      <c r="V106" s="220">
        <v>9.2999999999999999E-2</v>
      </c>
      <c r="W106" s="48"/>
      <c r="X106" s="48"/>
      <c r="Y106" s="48"/>
      <c r="Z106" s="48"/>
    </row>
    <row r="107" spans="1:26">
      <c r="A107" s="155" t="s">
        <v>454</v>
      </c>
      <c r="B107" s="248">
        <v>3614</v>
      </c>
      <c r="C107" s="250">
        <v>0.26900000000000002</v>
      </c>
      <c r="D107" s="220">
        <v>0.57499999999999996</v>
      </c>
      <c r="E107" s="215">
        <f t="shared" si="2"/>
        <v>25</v>
      </c>
      <c r="F107" s="220">
        <v>0.40699999999999997</v>
      </c>
      <c r="G107" s="215">
        <f t="shared" si="3"/>
        <v>68</v>
      </c>
      <c r="H107" s="250">
        <v>1.7999999999999999E-2</v>
      </c>
      <c r="I107" s="267"/>
      <c r="Q107" s="48"/>
      <c r="R107" s="248">
        <v>6694</v>
      </c>
      <c r="S107" s="220">
        <v>0.49299999999999999</v>
      </c>
      <c r="T107" s="220">
        <v>0.39800000000000002</v>
      </c>
      <c r="U107" s="220">
        <v>0.55800000000000005</v>
      </c>
      <c r="V107" s="220">
        <v>4.2000000000000003E-2</v>
      </c>
      <c r="W107" s="48"/>
      <c r="X107" s="48"/>
      <c r="Y107" s="48"/>
      <c r="Z107" s="48"/>
    </row>
    <row r="108" spans="1:26">
      <c r="A108" s="155" t="s">
        <v>455</v>
      </c>
      <c r="B108" s="248">
        <v>8278</v>
      </c>
      <c r="C108" s="250">
        <v>0.315</v>
      </c>
      <c r="D108" s="220">
        <v>0.45300000000000001</v>
      </c>
      <c r="E108" s="215">
        <f t="shared" si="2"/>
        <v>83</v>
      </c>
      <c r="F108" s="220">
        <v>0.52900000000000003</v>
      </c>
      <c r="G108" s="215">
        <f t="shared" si="3"/>
        <v>9</v>
      </c>
      <c r="H108" s="250">
        <v>1.7999999999999999E-2</v>
      </c>
      <c r="I108" s="267"/>
      <c r="Q108" s="48"/>
      <c r="R108" s="248">
        <v>13839</v>
      </c>
      <c r="S108" s="220">
        <v>0.51800000000000002</v>
      </c>
      <c r="T108" s="220">
        <v>0.23</v>
      </c>
      <c r="U108" s="220">
        <v>0.71699999999999997</v>
      </c>
      <c r="V108" s="220">
        <v>4.8000000000000001E-2</v>
      </c>
      <c r="W108" s="48"/>
      <c r="X108" s="48"/>
      <c r="Y108" s="48"/>
      <c r="Z108" s="48"/>
    </row>
    <row r="109" spans="1:26">
      <c r="A109" s="155" t="s">
        <v>456</v>
      </c>
      <c r="B109" s="248">
        <v>7033</v>
      </c>
      <c r="C109" s="250">
        <v>0.33500000000000002</v>
      </c>
      <c r="D109" s="220">
        <v>0.53600000000000003</v>
      </c>
      <c r="E109" s="215">
        <f t="shared" si="2"/>
        <v>46</v>
      </c>
      <c r="F109" s="220">
        <v>0.437</v>
      </c>
      <c r="G109" s="215">
        <f t="shared" si="3"/>
        <v>51</v>
      </c>
      <c r="H109" s="250">
        <v>2.5999999999999999E-2</v>
      </c>
      <c r="I109" s="267"/>
      <c r="Q109" s="48"/>
      <c r="R109" s="248">
        <v>11929</v>
      </c>
      <c r="S109" s="220">
        <v>0.57599999999999996</v>
      </c>
      <c r="T109" s="220">
        <v>0.32900000000000001</v>
      </c>
      <c r="U109" s="220">
        <v>0.61</v>
      </c>
      <c r="V109" s="220">
        <v>5.7000000000000002E-2</v>
      </c>
      <c r="W109" s="48"/>
      <c r="X109" s="48"/>
      <c r="Y109" s="48"/>
      <c r="Z109" s="48"/>
    </row>
    <row r="110" spans="1:26">
      <c r="A110" s="155" t="s">
        <v>457</v>
      </c>
      <c r="B110" s="248">
        <v>86015</v>
      </c>
      <c r="C110" s="250">
        <v>0.51</v>
      </c>
      <c r="D110" s="220">
        <v>0.42599999999999999</v>
      </c>
      <c r="E110" s="215">
        <f t="shared" si="2"/>
        <v>91</v>
      </c>
      <c r="F110" s="220">
        <v>0.55300000000000005</v>
      </c>
      <c r="G110" s="215">
        <f t="shared" si="3"/>
        <v>5</v>
      </c>
      <c r="H110" s="250">
        <v>1.9E-2</v>
      </c>
      <c r="I110" s="267"/>
      <c r="Q110" s="48"/>
      <c r="R110" s="248">
        <v>140331</v>
      </c>
      <c r="S110" s="220">
        <v>0.89800000000000002</v>
      </c>
      <c r="T110" s="220">
        <v>0.122</v>
      </c>
      <c r="U110" s="220">
        <v>0.79400000000000004</v>
      </c>
      <c r="V110" s="220">
        <v>7.9000000000000001E-2</v>
      </c>
      <c r="W110" s="48"/>
      <c r="X110" s="48"/>
      <c r="Y110" s="48"/>
      <c r="Z110" s="48"/>
    </row>
    <row r="111" spans="1:26">
      <c r="A111" s="155" t="s">
        <v>458</v>
      </c>
      <c r="B111" s="248">
        <v>44835</v>
      </c>
      <c r="C111" s="250">
        <v>0.42</v>
      </c>
      <c r="D111" s="220">
        <v>0.45700000000000002</v>
      </c>
      <c r="E111" s="215">
        <f t="shared" si="2"/>
        <v>82</v>
      </c>
      <c r="F111" s="220">
        <v>0.52100000000000002</v>
      </c>
      <c r="G111" s="215">
        <f t="shared" si="3"/>
        <v>12</v>
      </c>
      <c r="H111" s="250">
        <v>2.1000000000000001E-2</v>
      </c>
      <c r="I111" s="267"/>
      <c r="Q111" s="48"/>
      <c r="R111" s="248">
        <v>74749</v>
      </c>
      <c r="S111" s="220">
        <v>0.73799999999999999</v>
      </c>
      <c r="T111" s="220">
        <v>0.16200000000000001</v>
      </c>
      <c r="U111" s="220">
        <v>0.77200000000000002</v>
      </c>
      <c r="V111" s="220">
        <v>6.0999999999999999E-2</v>
      </c>
      <c r="W111" s="48"/>
      <c r="X111" s="48"/>
      <c r="Y111" s="48"/>
      <c r="Z111" s="48"/>
    </row>
    <row r="112" spans="1:26">
      <c r="C112" s="106"/>
      <c r="E112" s="106"/>
      <c r="G112" s="106"/>
      <c r="H112" s="106"/>
      <c r="I112" s="97"/>
    </row>
    <row r="113" spans="1:22">
      <c r="A113" s="254" t="s">
        <v>3</v>
      </c>
      <c r="C113" s="487">
        <f>AVERAGE(C17:C111)</f>
        <v>0.3335052631578948</v>
      </c>
      <c r="D113" s="111">
        <f>AVERAGE(D17:D111)</f>
        <v>0.53474736842105275</v>
      </c>
      <c r="E113" s="234"/>
      <c r="F113" s="111">
        <f t="shared" ref="F113:H113" si="4">AVERAGE(F17:F111)</f>
        <v>0.43952631578947376</v>
      </c>
      <c r="G113" s="234"/>
      <c r="H113" s="234">
        <f t="shared" si="4"/>
        <v>2.4526315789473667E-2</v>
      </c>
      <c r="I113" s="486"/>
      <c r="S113" s="59">
        <f>AVERAGE(S17:S111)</f>
        <v>0.58566315789473689</v>
      </c>
      <c r="T113" s="59">
        <f t="shared" ref="T113:V113" si="5">AVERAGE(T17:T111)</f>
        <v>0.30624210526315793</v>
      </c>
      <c r="U113" s="59">
        <f t="shared" si="5"/>
        <v>0.63242105263157888</v>
      </c>
      <c r="V113" s="59">
        <f t="shared" si="5"/>
        <v>5.649473684210525E-2</v>
      </c>
    </row>
    <row r="115" spans="1:22" ht="51">
      <c r="B115" s="113" t="s">
        <v>720</v>
      </c>
      <c r="C115" s="113" t="s">
        <v>721</v>
      </c>
      <c r="D115" s="113" t="s">
        <v>722</v>
      </c>
      <c r="E115" s="113"/>
      <c r="F115" s="113" t="s">
        <v>723</v>
      </c>
      <c r="G115" s="113"/>
      <c r="H115" s="249" t="s">
        <v>724</v>
      </c>
      <c r="I115" s="251"/>
      <c r="R115" s="113" t="s">
        <v>720</v>
      </c>
      <c r="S115" s="113" t="s">
        <v>721</v>
      </c>
      <c r="T115" s="113" t="s">
        <v>722</v>
      </c>
      <c r="U115" s="113" t="s">
        <v>723</v>
      </c>
      <c r="V115" s="251" t="s">
        <v>724</v>
      </c>
    </row>
    <row r="116" spans="1:22">
      <c r="B116" s="658">
        <v>2022</v>
      </c>
      <c r="C116" s="658"/>
      <c r="D116" s="658"/>
      <c r="E116" s="658"/>
      <c r="F116" s="658"/>
      <c r="G116" s="658"/>
      <c r="H116" s="658"/>
      <c r="I116" s="421"/>
      <c r="R116" s="574">
        <v>2020</v>
      </c>
      <c r="S116" s="574"/>
      <c r="T116" s="574"/>
      <c r="U116" s="574"/>
      <c r="V116" s="574"/>
    </row>
  </sheetData>
  <mergeCells count="20">
    <mergeCell ref="R15:V15"/>
    <mergeCell ref="B116:H116"/>
    <mergeCell ref="R116:V116"/>
    <mergeCell ref="B1:D1"/>
    <mergeCell ref="B2:D2"/>
    <mergeCell ref="E9:I9"/>
    <mergeCell ref="B9:D9"/>
    <mergeCell ref="B10:D10"/>
    <mergeCell ref="E1:I1"/>
    <mergeCell ref="E2:I2"/>
    <mergeCell ref="E3:I7"/>
    <mergeCell ref="E8:I8"/>
    <mergeCell ref="B15:H15"/>
    <mergeCell ref="A11:A13"/>
    <mergeCell ref="B11:D13"/>
    <mergeCell ref="E10:I10"/>
    <mergeCell ref="E11:I13"/>
    <mergeCell ref="A3:A7"/>
    <mergeCell ref="B3:D7"/>
    <mergeCell ref="B8:D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BE94-405B-42DA-A0EE-866614DFFD50}">
  <sheetPr>
    <tabColor theme="4"/>
  </sheetPr>
  <dimension ref="A1:E113"/>
  <sheetViews>
    <sheetView workbookViewId="0">
      <selection activeCell="D16" sqref="D16"/>
    </sheetView>
  </sheetViews>
  <sheetFormatPr defaultRowHeight="12.75"/>
  <cols>
    <col min="1" max="1" width="18.7109375" customWidth="1"/>
    <col min="2" max="2" width="13.42578125" customWidth="1"/>
    <col min="3" max="3" width="13.140625" customWidth="1"/>
    <col min="4" max="4" width="13" customWidth="1"/>
  </cols>
  <sheetData>
    <row r="1" spans="1:5" ht="25.5">
      <c r="A1" s="168" t="s">
        <v>189</v>
      </c>
      <c r="B1" s="568" t="s">
        <v>704</v>
      </c>
      <c r="C1" s="569"/>
      <c r="D1" s="570"/>
    </row>
    <row r="2" spans="1:5">
      <c r="A2" s="168" t="s">
        <v>194</v>
      </c>
      <c r="B2" s="538" t="s">
        <v>71</v>
      </c>
      <c r="C2" s="566"/>
      <c r="D2" s="567"/>
    </row>
    <row r="3" spans="1:5">
      <c r="A3" s="579" t="s">
        <v>196</v>
      </c>
      <c r="B3" s="514" t="s">
        <v>725</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25.5">
      <c r="A8" s="169" t="s">
        <v>198</v>
      </c>
      <c r="B8" s="535" t="s">
        <v>726</v>
      </c>
      <c r="C8" s="590"/>
      <c r="D8" s="591"/>
    </row>
    <row r="9" spans="1:5" ht="44.25" customHeight="1">
      <c r="A9" s="323" t="s">
        <v>200</v>
      </c>
      <c r="B9" s="535" t="s">
        <v>717</v>
      </c>
      <c r="C9" s="590"/>
      <c r="D9" s="591"/>
    </row>
    <row r="10" spans="1:5">
      <c r="A10" s="338" t="s">
        <v>314</v>
      </c>
      <c r="B10" s="582">
        <v>2022</v>
      </c>
      <c r="C10" s="536"/>
      <c r="D10" s="537"/>
    </row>
    <row r="11" spans="1:5" ht="12.75" customHeight="1">
      <c r="A11" s="511" t="s">
        <v>202</v>
      </c>
      <c r="B11" s="571" t="s">
        <v>727</v>
      </c>
      <c r="C11" s="572"/>
      <c r="D11" s="573"/>
    </row>
    <row r="12" spans="1:5">
      <c r="A12" s="578"/>
      <c r="B12" s="652"/>
      <c r="C12" s="653"/>
      <c r="D12" s="654"/>
    </row>
    <row r="13" spans="1:5">
      <c r="A13" s="513"/>
      <c r="B13" s="655"/>
      <c r="C13" s="656"/>
      <c r="D13" s="657"/>
    </row>
    <row r="14" spans="1:5">
      <c r="A14" s="243"/>
      <c r="B14" s="327"/>
      <c r="C14" s="327"/>
      <c r="D14" s="327"/>
    </row>
    <row r="15" spans="1:5">
      <c r="A15" s="243"/>
      <c r="B15" s="327"/>
      <c r="C15" s="327"/>
      <c r="D15" s="327"/>
    </row>
    <row r="16" spans="1:5" s="105" customFormat="1" ht="42.75">
      <c r="B16" s="161" t="s">
        <v>728</v>
      </c>
      <c r="C16" s="432" t="s">
        <v>71</v>
      </c>
      <c r="D16" s="483" t="s">
        <v>927</v>
      </c>
      <c r="E16" s="161" t="s">
        <v>729</v>
      </c>
    </row>
    <row r="17" spans="1:5">
      <c r="A17" s="155" t="s">
        <v>364</v>
      </c>
      <c r="B17" s="209">
        <v>17</v>
      </c>
      <c r="C17" s="209">
        <v>8</v>
      </c>
      <c r="D17" s="209"/>
      <c r="E17" s="244">
        <v>0.47099999999999997</v>
      </c>
    </row>
    <row r="18" spans="1:5">
      <c r="A18" s="155" t="s">
        <v>365</v>
      </c>
      <c r="B18" s="209">
        <v>17</v>
      </c>
      <c r="C18" s="209">
        <v>11</v>
      </c>
      <c r="D18" s="209"/>
      <c r="E18" s="244">
        <v>0.64700000000000002</v>
      </c>
    </row>
    <row r="19" spans="1:5">
      <c r="A19" s="155" t="s">
        <v>366</v>
      </c>
      <c r="B19" s="209">
        <v>10</v>
      </c>
      <c r="C19" s="209">
        <v>10</v>
      </c>
      <c r="D19" s="209"/>
      <c r="E19" s="244">
        <v>1</v>
      </c>
    </row>
    <row r="20" spans="1:5">
      <c r="A20" s="155" t="s">
        <v>367</v>
      </c>
      <c r="B20" s="209">
        <v>0</v>
      </c>
      <c r="C20" s="209">
        <v>0</v>
      </c>
      <c r="D20" s="209"/>
      <c r="E20" s="244"/>
    </row>
    <row r="21" spans="1:5">
      <c r="A21" s="155" t="s">
        <v>368</v>
      </c>
      <c r="B21" s="209">
        <v>41</v>
      </c>
      <c r="C21" s="209">
        <v>23</v>
      </c>
      <c r="D21" s="209"/>
      <c r="E21" s="244">
        <v>0.56100000000000005</v>
      </c>
    </row>
    <row r="22" spans="1:5">
      <c r="A22" s="155" t="s">
        <v>369</v>
      </c>
      <c r="B22" s="209">
        <v>0</v>
      </c>
      <c r="C22" s="209">
        <v>0</v>
      </c>
      <c r="D22" s="209"/>
      <c r="E22" s="244"/>
    </row>
    <row r="23" spans="1:5">
      <c r="A23" s="155" t="s">
        <v>370</v>
      </c>
      <c r="B23" s="209">
        <v>0</v>
      </c>
      <c r="C23" s="209">
        <v>0</v>
      </c>
      <c r="D23" s="209"/>
      <c r="E23" s="244"/>
    </row>
    <row r="24" spans="1:5">
      <c r="A24" s="155" t="s">
        <v>371</v>
      </c>
      <c r="B24" s="209">
        <v>0</v>
      </c>
      <c r="C24" s="209">
        <v>0</v>
      </c>
      <c r="D24" s="209"/>
      <c r="E24" s="244"/>
    </row>
    <row r="25" spans="1:5">
      <c r="A25" s="155" t="s">
        <v>372</v>
      </c>
      <c r="B25" s="209">
        <v>9</v>
      </c>
      <c r="C25" s="209">
        <v>8</v>
      </c>
      <c r="D25" s="209"/>
      <c r="E25" s="244">
        <v>0.88900000000000001</v>
      </c>
    </row>
    <row r="26" spans="1:5">
      <c r="A26" s="155" t="s">
        <v>373</v>
      </c>
      <c r="B26" s="209">
        <v>2</v>
      </c>
      <c r="C26" s="209">
        <v>1</v>
      </c>
      <c r="D26" s="209"/>
      <c r="E26" s="244">
        <v>0.5</v>
      </c>
    </row>
    <row r="27" spans="1:5">
      <c r="A27" s="155" t="s">
        <v>374</v>
      </c>
      <c r="B27" s="209">
        <v>22</v>
      </c>
      <c r="C27" s="209">
        <v>14</v>
      </c>
      <c r="D27" s="209"/>
      <c r="E27" s="244">
        <v>0.63600000000000001</v>
      </c>
    </row>
    <row r="28" spans="1:5">
      <c r="A28" s="155" t="s">
        <v>375</v>
      </c>
      <c r="B28" s="209">
        <v>14</v>
      </c>
      <c r="C28" s="209">
        <v>8</v>
      </c>
      <c r="D28" s="209"/>
      <c r="E28" s="244">
        <v>0.57099999999999995</v>
      </c>
    </row>
    <row r="29" spans="1:5">
      <c r="A29" s="155" t="s">
        <v>376</v>
      </c>
      <c r="B29" s="209">
        <v>1</v>
      </c>
      <c r="C29" s="209">
        <v>0</v>
      </c>
      <c r="D29" s="209"/>
      <c r="E29" s="244">
        <v>0</v>
      </c>
    </row>
    <row r="30" spans="1:5">
      <c r="A30" s="155" t="s">
        <v>377</v>
      </c>
      <c r="B30" s="209">
        <v>5</v>
      </c>
      <c r="C30" s="209">
        <v>4</v>
      </c>
      <c r="D30" s="209"/>
      <c r="E30" s="244">
        <v>0.8</v>
      </c>
    </row>
    <row r="31" spans="1:5">
      <c r="A31" s="155" t="s">
        <v>378</v>
      </c>
      <c r="B31" s="209">
        <v>15</v>
      </c>
      <c r="C31" s="209">
        <v>10</v>
      </c>
      <c r="D31" s="209"/>
      <c r="E31" s="244">
        <v>0.66700000000000004</v>
      </c>
    </row>
    <row r="32" spans="1:5">
      <c r="A32" s="155" t="s">
        <v>379</v>
      </c>
      <c r="B32" s="209">
        <v>10</v>
      </c>
      <c r="C32" s="209">
        <v>8</v>
      </c>
      <c r="D32" s="209"/>
      <c r="E32" s="244">
        <v>0.8</v>
      </c>
    </row>
    <row r="33" spans="1:5">
      <c r="A33" s="155" t="s">
        <v>380</v>
      </c>
      <c r="B33" s="209">
        <v>0</v>
      </c>
      <c r="C33" s="209">
        <v>0</v>
      </c>
      <c r="D33" s="209"/>
      <c r="E33" s="244"/>
    </row>
    <row r="34" spans="1:5">
      <c r="A34" s="155" t="s">
        <v>381</v>
      </c>
      <c r="B34" s="209">
        <v>2</v>
      </c>
      <c r="C34" s="209">
        <v>1</v>
      </c>
      <c r="D34" s="209"/>
      <c r="E34" s="244">
        <v>0.5</v>
      </c>
    </row>
    <row r="35" spans="1:5">
      <c r="A35" s="155" t="s">
        <v>382</v>
      </c>
      <c r="B35" s="209">
        <v>983</v>
      </c>
      <c r="C35" s="209">
        <v>633</v>
      </c>
      <c r="D35" s="209"/>
      <c r="E35" s="244">
        <v>0.64400000000000002</v>
      </c>
    </row>
    <row r="36" spans="1:5">
      <c r="A36" s="155" t="s">
        <v>383</v>
      </c>
      <c r="B36" s="209">
        <v>0</v>
      </c>
      <c r="C36" s="209">
        <v>0</v>
      </c>
      <c r="D36" s="209"/>
      <c r="E36" s="244"/>
    </row>
    <row r="37" spans="1:5">
      <c r="A37" s="155" t="s">
        <v>384</v>
      </c>
      <c r="B37" s="209">
        <v>1</v>
      </c>
      <c r="C37" s="209">
        <v>0</v>
      </c>
      <c r="D37" s="209"/>
      <c r="E37" s="244">
        <v>0</v>
      </c>
    </row>
    <row r="38" spans="1:5">
      <c r="A38" s="155" t="s">
        <v>385</v>
      </c>
      <c r="B38" s="209">
        <v>12</v>
      </c>
      <c r="C38" s="209">
        <v>5</v>
      </c>
      <c r="D38" s="209"/>
      <c r="E38" s="244">
        <v>0.41699999999999998</v>
      </c>
    </row>
    <row r="39" spans="1:5">
      <c r="A39" s="155" t="s">
        <v>386</v>
      </c>
      <c r="B39" s="209">
        <v>6</v>
      </c>
      <c r="C39" s="209">
        <v>6</v>
      </c>
      <c r="D39" s="209"/>
      <c r="E39" s="244">
        <v>1</v>
      </c>
    </row>
    <row r="40" spans="1:5">
      <c r="A40" s="155" t="s">
        <v>387</v>
      </c>
      <c r="B40" s="209">
        <v>6</v>
      </c>
      <c r="C40" s="209">
        <v>2</v>
      </c>
      <c r="D40" s="209"/>
      <c r="E40" s="244">
        <v>0.33300000000000002</v>
      </c>
    </row>
    <row r="41" spans="1:5">
      <c r="A41" s="155" t="s">
        <v>388</v>
      </c>
      <c r="B41" s="209">
        <v>16</v>
      </c>
      <c r="C41" s="209">
        <v>11</v>
      </c>
      <c r="D41" s="209"/>
      <c r="E41" s="244">
        <v>0.68799999999999994</v>
      </c>
    </row>
    <row r="42" spans="1:5">
      <c r="A42" s="155" t="s">
        <v>389</v>
      </c>
      <c r="B42" s="209">
        <v>14</v>
      </c>
      <c r="C42" s="209">
        <v>13</v>
      </c>
      <c r="D42" s="209"/>
      <c r="E42" s="244">
        <v>0.92900000000000005</v>
      </c>
    </row>
    <row r="43" spans="1:5">
      <c r="A43" s="155" t="s">
        <v>390</v>
      </c>
      <c r="B43" s="209">
        <v>0</v>
      </c>
      <c r="C43" s="209">
        <v>0</v>
      </c>
      <c r="D43" s="209"/>
      <c r="E43" s="244"/>
    </row>
    <row r="44" spans="1:5">
      <c r="A44" s="155" t="s">
        <v>391</v>
      </c>
      <c r="B44" s="209">
        <v>0</v>
      </c>
      <c r="C44" s="209">
        <v>0</v>
      </c>
      <c r="D44" s="209"/>
      <c r="E44" s="244"/>
    </row>
    <row r="45" spans="1:5">
      <c r="A45" s="155" t="s">
        <v>392</v>
      </c>
      <c r="B45" s="209">
        <v>3</v>
      </c>
      <c r="C45" s="209">
        <v>1</v>
      </c>
      <c r="D45" s="209"/>
      <c r="E45" s="244">
        <v>0.33300000000000002</v>
      </c>
    </row>
    <row r="46" spans="1:5">
      <c r="A46" s="155" t="s">
        <v>393</v>
      </c>
      <c r="B46" s="209">
        <v>57</v>
      </c>
      <c r="C46" s="209">
        <v>45</v>
      </c>
      <c r="D46" s="209"/>
      <c r="E46" s="244">
        <v>0.78900000000000003</v>
      </c>
    </row>
    <row r="47" spans="1:5">
      <c r="A47" s="155" t="s">
        <v>394</v>
      </c>
      <c r="B47" s="209">
        <v>12</v>
      </c>
      <c r="C47" s="209">
        <v>10</v>
      </c>
      <c r="D47" s="209"/>
      <c r="E47" s="244">
        <v>0.83299999999999996</v>
      </c>
    </row>
    <row r="48" spans="1:5">
      <c r="A48" s="155" t="s">
        <v>395</v>
      </c>
      <c r="B48" s="209">
        <v>17</v>
      </c>
      <c r="C48" s="209">
        <v>10</v>
      </c>
      <c r="D48" s="209"/>
      <c r="E48" s="244">
        <v>0.58799999999999997</v>
      </c>
    </row>
    <row r="49" spans="1:5">
      <c r="A49" s="155" t="s">
        <v>396</v>
      </c>
      <c r="B49" s="209">
        <v>159</v>
      </c>
      <c r="C49" s="209">
        <v>90</v>
      </c>
      <c r="D49" s="209"/>
      <c r="E49" s="244">
        <v>0.56599999999999995</v>
      </c>
    </row>
    <row r="50" spans="1:5">
      <c r="A50" s="155" t="s">
        <v>397</v>
      </c>
      <c r="B50" s="209">
        <v>0</v>
      </c>
      <c r="C50" s="209">
        <v>0</v>
      </c>
      <c r="D50" s="209"/>
      <c r="E50" s="244"/>
    </row>
    <row r="51" spans="1:5">
      <c r="A51" s="155" t="s">
        <v>398</v>
      </c>
      <c r="B51" s="209">
        <v>5</v>
      </c>
      <c r="C51" s="209">
        <v>2</v>
      </c>
      <c r="D51" s="209"/>
      <c r="E51" s="244">
        <v>0.4</v>
      </c>
    </row>
    <row r="52" spans="1:5">
      <c r="A52" s="155" t="s">
        <v>399</v>
      </c>
      <c r="B52" s="209">
        <v>10</v>
      </c>
      <c r="C52" s="209">
        <v>8</v>
      </c>
      <c r="D52" s="209"/>
      <c r="E52" s="244">
        <v>0.8</v>
      </c>
    </row>
    <row r="53" spans="1:5">
      <c r="A53" s="155" t="s">
        <v>400</v>
      </c>
      <c r="B53" s="209">
        <v>40</v>
      </c>
      <c r="C53" s="209">
        <v>32</v>
      </c>
      <c r="D53" s="209"/>
      <c r="E53" s="244">
        <v>0.8</v>
      </c>
    </row>
    <row r="54" spans="1:5">
      <c r="A54" s="155" t="s">
        <v>401</v>
      </c>
      <c r="B54" s="209">
        <v>7</v>
      </c>
      <c r="C54" s="209">
        <v>5</v>
      </c>
      <c r="D54" s="209"/>
      <c r="E54" s="244">
        <v>0.71399999999999997</v>
      </c>
    </row>
    <row r="55" spans="1:5">
      <c r="A55" s="155" t="s">
        <v>402</v>
      </c>
      <c r="B55" s="209">
        <v>4</v>
      </c>
      <c r="C55" s="209">
        <v>4</v>
      </c>
      <c r="D55" s="209"/>
      <c r="E55" s="244">
        <v>1</v>
      </c>
    </row>
    <row r="56" spans="1:5">
      <c r="A56" s="155" t="s">
        <v>403</v>
      </c>
      <c r="B56" s="209">
        <v>8</v>
      </c>
      <c r="C56" s="209">
        <v>8</v>
      </c>
      <c r="D56" s="209"/>
      <c r="E56" s="244">
        <v>1</v>
      </c>
    </row>
    <row r="57" spans="1:5">
      <c r="A57" s="155" t="s">
        <v>404</v>
      </c>
      <c r="B57" s="209">
        <v>8</v>
      </c>
      <c r="C57" s="209">
        <v>8</v>
      </c>
      <c r="D57" s="209"/>
      <c r="E57" s="244">
        <v>1</v>
      </c>
    </row>
    <row r="58" spans="1:5">
      <c r="A58" s="155" t="s">
        <v>405</v>
      </c>
      <c r="B58" s="209">
        <v>12</v>
      </c>
      <c r="C58" s="209">
        <v>6</v>
      </c>
      <c r="D58" s="209"/>
      <c r="E58" s="244">
        <v>0.5</v>
      </c>
    </row>
    <row r="59" spans="1:5">
      <c r="A59" s="155" t="s">
        <v>406</v>
      </c>
      <c r="B59" s="209">
        <v>0</v>
      </c>
      <c r="C59" s="209">
        <v>0</v>
      </c>
      <c r="D59" s="209"/>
      <c r="E59" s="244"/>
    </row>
    <row r="60" spans="1:5">
      <c r="A60" s="155" t="s">
        <v>407</v>
      </c>
      <c r="B60" s="209">
        <v>12</v>
      </c>
      <c r="C60" s="209">
        <v>11</v>
      </c>
      <c r="D60" s="209"/>
      <c r="E60" s="244">
        <v>0.91700000000000004</v>
      </c>
    </row>
    <row r="61" spans="1:5">
      <c r="A61" s="155" t="s">
        <v>408</v>
      </c>
      <c r="B61" s="209">
        <v>25</v>
      </c>
      <c r="C61" s="209">
        <v>15</v>
      </c>
      <c r="D61" s="209"/>
      <c r="E61" s="244">
        <v>0.6</v>
      </c>
    </row>
    <row r="62" spans="1:5">
      <c r="A62" s="155" t="s">
        <v>409</v>
      </c>
      <c r="B62" s="209">
        <v>7</v>
      </c>
      <c r="C62" s="209">
        <v>1</v>
      </c>
      <c r="D62" s="209"/>
      <c r="E62" s="244">
        <v>0.14299999999999999</v>
      </c>
    </row>
    <row r="63" spans="1:5">
      <c r="A63" s="155" t="s">
        <v>410</v>
      </c>
      <c r="B63" s="209">
        <v>168</v>
      </c>
      <c r="C63" s="209">
        <v>110</v>
      </c>
      <c r="D63" s="209"/>
      <c r="E63" s="244">
        <v>0.65500000000000003</v>
      </c>
    </row>
    <row r="64" spans="1:5">
      <c r="A64" s="155" t="s">
        <v>411</v>
      </c>
      <c r="B64" s="209">
        <v>2</v>
      </c>
      <c r="C64" s="209">
        <v>2</v>
      </c>
      <c r="D64" s="209"/>
      <c r="E64" s="244">
        <v>1</v>
      </c>
    </row>
    <row r="65" spans="1:5">
      <c r="A65" s="155" t="s">
        <v>412</v>
      </c>
      <c r="B65" s="209">
        <v>0</v>
      </c>
      <c r="C65" s="209">
        <v>0</v>
      </c>
      <c r="D65" s="209"/>
      <c r="E65" s="244"/>
    </row>
    <row r="66" spans="1:5">
      <c r="A66" s="155" t="s">
        <v>413</v>
      </c>
      <c r="B66" s="209">
        <v>0</v>
      </c>
      <c r="C66" s="209">
        <v>0</v>
      </c>
      <c r="D66" s="209"/>
      <c r="E66" s="244"/>
    </row>
    <row r="67" spans="1:5">
      <c r="A67" s="155" t="s">
        <v>414</v>
      </c>
      <c r="B67" s="209">
        <v>9</v>
      </c>
      <c r="C67" s="209">
        <v>7</v>
      </c>
      <c r="D67" s="209"/>
      <c r="E67" s="244">
        <v>0.77800000000000002</v>
      </c>
    </row>
    <row r="68" spans="1:5">
      <c r="A68" s="155" t="s">
        <v>415</v>
      </c>
      <c r="B68" s="209">
        <v>19</v>
      </c>
      <c r="C68" s="209">
        <v>15</v>
      </c>
      <c r="D68" s="209"/>
      <c r="E68" s="244">
        <v>0.78900000000000003</v>
      </c>
    </row>
    <row r="69" spans="1:5">
      <c r="A69" s="155" t="s">
        <v>416</v>
      </c>
      <c r="B69" s="209">
        <v>5</v>
      </c>
      <c r="C69" s="209">
        <v>2</v>
      </c>
      <c r="D69" s="209"/>
      <c r="E69" s="244">
        <v>0.4</v>
      </c>
    </row>
    <row r="70" spans="1:5">
      <c r="A70" s="155" t="s">
        <v>417</v>
      </c>
      <c r="B70" s="209">
        <v>26</v>
      </c>
      <c r="C70" s="209">
        <v>17</v>
      </c>
      <c r="D70" s="209"/>
      <c r="E70" s="244">
        <v>0.65400000000000003</v>
      </c>
    </row>
    <row r="71" spans="1:5">
      <c r="A71" s="155" t="s">
        <v>418</v>
      </c>
      <c r="B71" s="209">
        <v>0</v>
      </c>
      <c r="C71" s="209">
        <v>0</v>
      </c>
      <c r="D71" s="209"/>
      <c r="E71" s="244"/>
    </row>
    <row r="72" spans="1:5">
      <c r="A72" s="155" t="s">
        <v>419</v>
      </c>
      <c r="B72" s="209">
        <v>3</v>
      </c>
      <c r="C72" s="209">
        <v>3</v>
      </c>
      <c r="D72" s="209"/>
      <c r="E72" s="244">
        <v>1</v>
      </c>
    </row>
    <row r="73" spans="1:5">
      <c r="A73" s="155" t="s">
        <v>420</v>
      </c>
      <c r="B73" s="209">
        <v>4</v>
      </c>
      <c r="C73" s="209">
        <v>4</v>
      </c>
      <c r="D73" s="209"/>
      <c r="E73" s="244">
        <v>1</v>
      </c>
    </row>
    <row r="74" spans="1:5">
      <c r="A74" s="155" t="s">
        <v>421</v>
      </c>
      <c r="B74" s="209">
        <v>51</v>
      </c>
      <c r="C74" s="209">
        <v>37</v>
      </c>
      <c r="D74" s="209"/>
      <c r="E74" s="244">
        <v>0.72499999999999998</v>
      </c>
    </row>
    <row r="75" spans="1:5">
      <c r="A75" s="155" t="s">
        <v>422</v>
      </c>
      <c r="B75" s="209">
        <v>3</v>
      </c>
      <c r="C75" s="209">
        <v>3</v>
      </c>
      <c r="D75" s="209"/>
      <c r="E75" s="244">
        <v>1</v>
      </c>
    </row>
    <row r="76" spans="1:5">
      <c r="A76" s="155" t="s">
        <v>423</v>
      </c>
      <c r="B76" s="209">
        <v>4</v>
      </c>
      <c r="C76" s="209">
        <v>3</v>
      </c>
      <c r="D76" s="209"/>
      <c r="E76" s="244">
        <v>0.75</v>
      </c>
    </row>
    <row r="77" spans="1:5">
      <c r="A77" s="155" t="s">
        <v>424</v>
      </c>
      <c r="B77" s="209">
        <v>8</v>
      </c>
      <c r="C77" s="209">
        <v>5</v>
      </c>
      <c r="D77" s="209"/>
      <c r="E77" s="244">
        <v>0.625</v>
      </c>
    </row>
    <row r="78" spans="1:5">
      <c r="A78" s="155" t="s">
        <v>425</v>
      </c>
      <c r="B78" s="209">
        <v>18</v>
      </c>
      <c r="C78" s="209">
        <v>16</v>
      </c>
      <c r="D78" s="209"/>
      <c r="E78" s="244">
        <v>0.88900000000000001</v>
      </c>
    </row>
    <row r="79" spans="1:5">
      <c r="A79" s="155" t="s">
        <v>426</v>
      </c>
      <c r="B79" s="209">
        <v>17</v>
      </c>
      <c r="C79" s="209">
        <v>14</v>
      </c>
      <c r="D79" s="209"/>
      <c r="E79" s="244">
        <v>0.82399999999999995</v>
      </c>
    </row>
    <row r="80" spans="1:5">
      <c r="A80" s="155" t="s">
        <v>427</v>
      </c>
      <c r="B80" s="209">
        <v>3</v>
      </c>
      <c r="C80" s="209">
        <v>1</v>
      </c>
      <c r="D80" s="209"/>
      <c r="E80" s="244">
        <v>0.33300000000000002</v>
      </c>
    </row>
    <row r="81" spans="1:5">
      <c r="A81" s="155" t="s">
        <v>428</v>
      </c>
      <c r="B81" s="209">
        <v>14</v>
      </c>
      <c r="C81" s="209">
        <v>2</v>
      </c>
      <c r="D81" s="209"/>
      <c r="E81" s="244">
        <v>0.14299999999999999</v>
      </c>
    </row>
    <row r="82" spans="1:5">
      <c r="A82" s="155" t="s">
        <v>429</v>
      </c>
      <c r="B82" s="209">
        <v>2</v>
      </c>
      <c r="C82" s="209">
        <v>1</v>
      </c>
      <c r="D82" s="209"/>
      <c r="E82" s="244">
        <v>0.5</v>
      </c>
    </row>
    <row r="83" spans="1:5">
      <c r="A83" s="155" t="s">
        <v>430</v>
      </c>
      <c r="B83" s="209">
        <v>4</v>
      </c>
      <c r="C83" s="209">
        <v>3</v>
      </c>
      <c r="D83" s="209"/>
      <c r="E83" s="244">
        <v>0.75</v>
      </c>
    </row>
    <row r="84" spans="1:5">
      <c r="A84" s="155" t="s">
        <v>431</v>
      </c>
      <c r="B84" s="209">
        <v>0</v>
      </c>
      <c r="C84" s="209">
        <v>0</v>
      </c>
      <c r="D84" s="209"/>
      <c r="E84" s="244"/>
    </row>
    <row r="85" spans="1:5">
      <c r="A85" s="155" t="s">
        <v>432</v>
      </c>
      <c r="B85" s="209">
        <v>4</v>
      </c>
      <c r="C85" s="209">
        <v>3</v>
      </c>
      <c r="D85" s="209"/>
      <c r="E85" s="244">
        <v>0.75</v>
      </c>
    </row>
    <row r="86" spans="1:5">
      <c r="A86" s="155" t="s">
        <v>433</v>
      </c>
      <c r="B86" s="209">
        <v>3</v>
      </c>
      <c r="C86" s="209">
        <v>3</v>
      </c>
      <c r="D86" s="209"/>
      <c r="E86" s="244">
        <v>1</v>
      </c>
    </row>
    <row r="87" spans="1:5">
      <c r="A87" s="155" t="s">
        <v>434</v>
      </c>
      <c r="B87" s="209">
        <v>51</v>
      </c>
      <c r="C87" s="209">
        <v>35</v>
      </c>
      <c r="D87" s="209"/>
      <c r="E87" s="244">
        <v>0.68600000000000005</v>
      </c>
    </row>
    <row r="88" spans="1:5">
      <c r="A88" s="155" t="s">
        <v>435</v>
      </c>
      <c r="B88" s="209">
        <v>12</v>
      </c>
      <c r="C88" s="209">
        <v>5</v>
      </c>
      <c r="D88" s="209"/>
      <c r="E88" s="244">
        <v>0.41699999999999998</v>
      </c>
    </row>
    <row r="89" spans="1:5">
      <c r="A89" s="155" t="s">
        <v>436</v>
      </c>
      <c r="B89" s="209">
        <v>8</v>
      </c>
      <c r="C89" s="209">
        <v>8</v>
      </c>
      <c r="D89" s="209"/>
      <c r="E89" s="244">
        <v>1</v>
      </c>
    </row>
    <row r="90" spans="1:5">
      <c r="A90" s="155" t="s">
        <v>437</v>
      </c>
      <c r="B90" s="209">
        <v>0</v>
      </c>
      <c r="C90" s="209">
        <v>0</v>
      </c>
      <c r="D90" s="209"/>
      <c r="E90" s="244"/>
    </row>
    <row r="91" spans="1:5">
      <c r="A91" s="155" t="s">
        <v>438</v>
      </c>
      <c r="B91" s="209">
        <v>112</v>
      </c>
      <c r="C91" s="209">
        <v>75</v>
      </c>
      <c r="D91" s="209"/>
      <c r="E91" s="244">
        <v>0.67</v>
      </c>
    </row>
    <row r="92" spans="1:5">
      <c r="A92" s="155" t="s">
        <v>439</v>
      </c>
      <c r="B92" s="209">
        <v>7</v>
      </c>
      <c r="C92" s="209">
        <v>7</v>
      </c>
      <c r="D92" s="209"/>
      <c r="E92" s="244">
        <v>1</v>
      </c>
    </row>
    <row r="93" spans="1:5">
      <c r="A93" s="155" t="s">
        <v>440</v>
      </c>
      <c r="B93" s="209">
        <v>10</v>
      </c>
      <c r="C93" s="209">
        <v>5</v>
      </c>
      <c r="D93" s="209"/>
      <c r="E93" s="244">
        <v>0.5</v>
      </c>
    </row>
    <row r="94" spans="1:5">
      <c r="A94" s="155" t="s">
        <v>441</v>
      </c>
      <c r="B94" s="209">
        <v>11</v>
      </c>
      <c r="C94" s="209">
        <v>8</v>
      </c>
      <c r="D94" s="209"/>
      <c r="E94" s="244">
        <v>0.72699999999999998</v>
      </c>
    </row>
    <row r="95" spans="1:5">
      <c r="A95" s="155" t="s">
        <v>442</v>
      </c>
      <c r="B95" s="209">
        <v>204</v>
      </c>
      <c r="C95" s="209">
        <v>120</v>
      </c>
      <c r="D95" s="209"/>
      <c r="E95" s="244">
        <v>0.58799999999999997</v>
      </c>
    </row>
    <row r="96" spans="1:5">
      <c r="A96" s="155" t="s">
        <v>443</v>
      </c>
      <c r="B96" s="209">
        <v>18</v>
      </c>
      <c r="C96" s="209">
        <v>13</v>
      </c>
      <c r="D96" s="209"/>
      <c r="E96" s="244">
        <v>0.72199999999999998</v>
      </c>
    </row>
    <row r="97" spans="1:5">
      <c r="A97" s="155" t="s">
        <v>444</v>
      </c>
      <c r="B97" s="209">
        <v>23</v>
      </c>
      <c r="C97" s="209">
        <v>15</v>
      </c>
      <c r="D97" s="209"/>
      <c r="E97" s="244">
        <v>0.65200000000000002</v>
      </c>
    </row>
    <row r="98" spans="1:5">
      <c r="A98" s="155" t="s">
        <v>445</v>
      </c>
      <c r="B98" s="209">
        <v>57</v>
      </c>
      <c r="C98" s="209">
        <v>28</v>
      </c>
      <c r="D98" s="209"/>
      <c r="E98" s="244">
        <v>0.49099999999999999</v>
      </c>
    </row>
    <row r="99" spans="1:5">
      <c r="A99" s="155" t="s">
        <v>446</v>
      </c>
      <c r="B99" s="209">
        <v>46</v>
      </c>
      <c r="C99" s="209">
        <v>21</v>
      </c>
      <c r="D99" s="209"/>
      <c r="E99" s="244">
        <v>0.45700000000000002</v>
      </c>
    </row>
    <row r="100" spans="1:5">
      <c r="A100" s="155" t="s">
        <v>447</v>
      </c>
      <c r="B100" s="209">
        <v>19</v>
      </c>
      <c r="C100" s="209">
        <v>15</v>
      </c>
      <c r="D100" s="209"/>
      <c r="E100" s="244">
        <v>0.78900000000000003</v>
      </c>
    </row>
    <row r="101" spans="1:5">
      <c r="A101" s="155" t="s">
        <v>448</v>
      </c>
      <c r="B101" s="209">
        <v>8</v>
      </c>
      <c r="C101" s="209">
        <v>5</v>
      </c>
      <c r="D101" s="209"/>
      <c r="E101" s="244">
        <v>0.625</v>
      </c>
    </row>
    <row r="102" spans="1:5">
      <c r="A102" s="155" t="s">
        <v>449</v>
      </c>
      <c r="B102" s="209">
        <v>4</v>
      </c>
      <c r="C102" s="209">
        <v>2</v>
      </c>
      <c r="D102" s="209"/>
      <c r="E102" s="244">
        <v>0.5</v>
      </c>
    </row>
    <row r="103" spans="1:5">
      <c r="A103" s="155" t="s">
        <v>450</v>
      </c>
      <c r="B103" s="209">
        <v>17</v>
      </c>
      <c r="C103" s="209">
        <v>15</v>
      </c>
      <c r="D103" s="209"/>
      <c r="E103" s="244">
        <v>0.88200000000000001</v>
      </c>
    </row>
    <row r="104" spans="1:5">
      <c r="A104" s="155" t="s">
        <v>451</v>
      </c>
      <c r="B104" s="209">
        <v>1</v>
      </c>
      <c r="C104" s="209">
        <v>1</v>
      </c>
      <c r="D104" s="209"/>
      <c r="E104" s="244">
        <v>1</v>
      </c>
    </row>
    <row r="105" spans="1:5">
      <c r="A105" s="155" t="s">
        <v>452</v>
      </c>
      <c r="B105" s="209">
        <v>4</v>
      </c>
      <c r="C105" s="209">
        <v>2</v>
      </c>
      <c r="D105" s="209"/>
      <c r="E105" s="244">
        <v>0.5</v>
      </c>
    </row>
    <row r="106" spans="1:5">
      <c r="A106" s="155" t="s">
        <v>453</v>
      </c>
      <c r="B106" s="209">
        <v>54</v>
      </c>
      <c r="C106" s="209">
        <v>47</v>
      </c>
      <c r="D106" s="209"/>
      <c r="E106" s="244">
        <v>0.87</v>
      </c>
    </row>
    <row r="107" spans="1:5">
      <c r="A107" s="155" t="s">
        <v>454</v>
      </c>
      <c r="B107" s="209">
        <v>0</v>
      </c>
      <c r="C107" s="209">
        <v>0</v>
      </c>
      <c r="D107" s="209"/>
      <c r="E107" s="244"/>
    </row>
    <row r="108" spans="1:5">
      <c r="A108" s="155" t="s">
        <v>455</v>
      </c>
      <c r="B108" s="209">
        <v>15</v>
      </c>
      <c r="C108" s="209">
        <v>9</v>
      </c>
      <c r="D108" s="209"/>
      <c r="E108" s="244">
        <v>0.6</v>
      </c>
    </row>
    <row r="109" spans="1:5">
      <c r="A109" s="155" t="s">
        <v>456</v>
      </c>
      <c r="B109" s="209">
        <v>11</v>
      </c>
      <c r="C109" s="209">
        <v>7</v>
      </c>
      <c r="D109" s="209"/>
      <c r="E109" s="244">
        <v>0.63600000000000001</v>
      </c>
    </row>
    <row r="110" spans="1:5">
      <c r="A110" s="155" t="s">
        <v>457</v>
      </c>
      <c r="B110" s="209">
        <v>38</v>
      </c>
      <c r="C110" s="209">
        <v>24</v>
      </c>
      <c r="D110" s="209"/>
      <c r="E110" s="244">
        <v>0.63200000000000001</v>
      </c>
    </row>
    <row r="111" spans="1:5">
      <c r="A111" s="155" t="s">
        <v>458</v>
      </c>
      <c r="B111" s="209">
        <v>169</v>
      </c>
      <c r="C111" s="209">
        <v>136</v>
      </c>
      <c r="D111" s="209"/>
      <c r="E111" s="244">
        <v>0.80500000000000005</v>
      </c>
    </row>
    <row r="113" spans="1:5">
      <c r="A113" s="245" t="s">
        <v>3</v>
      </c>
      <c r="B113" s="200">
        <f>AVERAGE(B17:B111)</f>
        <v>30.05263157894737</v>
      </c>
      <c r="C113" s="184">
        <f>AVERAGE(C17:C111)</f>
        <v>19.852631578947367</v>
      </c>
      <c r="D113" s="184"/>
      <c r="E113" s="229">
        <f>AVERAGE(E17:E111)</f>
        <v>0.67531645569620269</v>
      </c>
    </row>
  </sheetData>
  <mergeCells count="9">
    <mergeCell ref="B10:D10"/>
    <mergeCell ref="A11:A13"/>
    <mergeCell ref="B11:D13"/>
    <mergeCell ref="B1:D1"/>
    <mergeCell ref="B2:D2"/>
    <mergeCell ref="A3:A7"/>
    <mergeCell ref="B3:D7"/>
    <mergeCell ref="B8:D8"/>
    <mergeCell ref="B9:D9"/>
  </mergeCell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2A5C-F110-4B93-9AA8-65B6BAF4C372}">
  <sheetPr>
    <tabColor theme="4"/>
  </sheetPr>
  <dimension ref="A1:P113"/>
  <sheetViews>
    <sheetView topLeftCell="A9" workbookViewId="0">
      <selection activeCell="E16" sqref="E16"/>
    </sheetView>
  </sheetViews>
  <sheetFormatPr defaultRowHeight="12.75"/>
  <cols>
    <col min="1" max="1" width="18.140625" customWidth="1"/>
  </cols>
  <sheetData>
    <row r="1" spans="1:16" ht="25.5">
      <c r="A1" s="168" t="s">
        <v>189</v>
      </c>
      <c r="B1" s="568" t="s">
        <v>704</v>
      </c>
      <c r="C1" s="569"/>
      <c r="D1" s="570"/>
    </row>
    <row r="2" spans="1:16">
      <c r="A2" s="168" t="s">
        <v>194</v>
      </c>
      <c r="B2" s="538" t="s">
        <v>73</v>
      </c>
      <c r="C2" s="566"/>
      <c r="D2" s="567"/>
    </row>
    <row r="3" spans="1:16">
      <c r="A3" s="579" t="s">
        <v>196</v>
      </c>
      <c r="B3" s="514" t="s">
        <v>74</v>
      </c>
      <c r="C3" s="515"/>
      <c r="D3" s="516"/>
    </row>
    <row r="4" spans="1:16">
      <c r="A4" s="580"/>
      <c r="B4" s="517"/>
      <c r="C4" s="518"/>
      <c r="D4" s="519"/>
    </row>
    <row r="5" spans="1:16">
      <c r="A5" s="580"/>
      <c r="B5" s="517"/>
      <c r="C5" s="518"/>
      <c r="D5" s="519"/>
    </row>
    <row r="6" spans="1:16">
      <c r="A6" s="580"/>
      <c r="B6" s="517"/>
      <c r="C6" s="518"/>
      <c r="D6" s="519"/>
    </row>
    <row r="7" spans="1:16">
      <c r="A7" s="581"/>
      <c r="B7" s="520"/>
      <c r="C7" s="521"/>
      <c r="D7" s="522"/>
    </row>
    <row r="8" spans="1:16" ht="25.5">
      <c r="A8" s="169" t="s">
        <v>198</v>
      </c>
      <c r="B8" s="535" t="s">
        <v>199</v>
      </c>
      <c r="C8" s="590"/>
      <c r="D8" s="591"/>
    </row>
    <row r="9" spans="1:16" ht="40.5" customHeight="1">
      <c r="A9" s="323" t="s">
        <v>200</v>
      </c>
      <c r="B9" s="535" t="s">
        <v>717</v>
      </c>
      <c r="C9" s="590"/>
      <c r="D9" s="591"/>
    </row>
    <row r="10" spans="1:16">
      <c r="A10" s="338" t="s">
        <v>314</v>
      </c>
      <c r="B10" s="582">
        <v>2022</v>
      </c>
      <c r="C10" s="536"/>
      <c r="D10" s="537"/>
    </row>
    <row r="11" spans="1:16">
      <c r="A11" s="511" t="s">
        <v>202</v>
      </c>
      <c r="B11" s="571" t="s">
        <v>730</v>
      </c>
      <c r="C11" s="572"/>
      <c r="D11" s="573"/>
    </row>
    <row r="12" spans="1:16">
      <c r="A12" s="578"/>
      <c r="B12" s="652"/>
      <c r="C12" s="653"/>
      <c r="D12" s="654"/>
    </row>
    <row r="13" spans="1:16">
      <c r="A13" s="513"/>
      <c r="B13" s="655"/>
      <c r="C13" s="656"/>
      <c r="D13" s="657"/>
    </row>
    <row r="16" spans="1:16" ht="60">
      <c r="B16" s="161" t="s">
        <v>731</v>
      </c>
      <c r="C16" s="161" t="s">
        <v>732</v>
      </c>
      <c r="D16" s="161" t="s">
        <v>733</v>
      </c>
      <c r="E16" s="502" t="s">
        <v>73</v>
      </c>
      <c r="F16" s="432" t="s">
        <v>734</v>
      </c>
      <c r="P16" s="48"/>
    </row>
    <row r="17" spans="1:16">
      <c r="A17" s="155" t="s">
        <v>364</v>
      </c>
      <c r="B17" s="209">
        <v>182</v>
      </c>
      <c r="C17" s="209">
        <v>182</v>
      </c>
      <c r="D17" s="209">
        <v>21</v>
      </c>
      <c r="E17" s="209">
        <v>11</v>
      </c>
      <c r="F17" s="220">
        <v>0.06</v>
      </c>
      <c r="P17" s="48"/>
    </row>
    <row r="18" spans="1:16">
      <c r="A18" s="155" t="s">
        <v>365</v>
      </c>
      <c r="B18" s="209">
        <v>86</v>
      </c>
      <c r="C18" s="209">
        <v>86</v>
      </c>
      <c r="D18" s="209">
        <v>7</v>
      </c>
      <c r="E18" s="209">
        <v>5</v>
      </c>
      <c r="F18" s="220">
        <v>5.8000000000000003E-2</v>
      </c>
      <c r="P18" s="48"/>
    </row>
    <row r="19" spans="1:16">
      <c r="A19" s="155" t="s">
        <v>366</v>
      </c>
      <c r="B19" s="209">
        <v>34</v>
      </c>
      <c r="C19" s="209">
        <v>34</v>
      </c>
      <c r="D19" s="209">
        <v>5</v>
      </c>
      <c r="E19" s="209">
        <v>5</v>
      </c>
      <c r="F19" s="220">
        <v>0.14699999999999999</v>
      </c>
      <c r="P19" s="48"/>
    </row>
    <row r="20" spans="1:16">
      <c r="A20" s="155" t="s">
        <v>367</v>
      </c>
      <c r="B20" s="209">
        <v>72</v>
      </c>
      <c r="C20" s="209">
        <v>72</v>
      </c>
      <c r="D20" s="209">
        <v>5</v>
      </c>
      <c r="E20" s="209">
        <v>3</v>
      </c>
      <c r="F20" s="220">
        <v>4.2000000000000003E-2</v>
      </c>
      <c r="P20" s="48"/>
    </row>
    <row r="21" spans="1:16">
      <c r="A21" s="155" t="s">
        <v>368</v>
      </c>
      <c r="B21" s="209">
        <v>257</v>
      </c>
      <c r="C21" s="209">
        <v>257</v>
      </c>
      <c r="D21" s="209">
        <v>50</v>
      </c>
      <c r="E21" s="209">
        <v>25</v>
      </c>
      <c r="F21" s="220">
        <v>9.7000000000000003E-2</v>
      </c>
      <c r="P21" s="48"/>
    </row>
    <row r="22" spans="1:16">
      <c r="A22" s="155" t="s">
        <v>369</v>
      </c>
      <c r="B22" s="209">
        <v>106</v>
      </c>
      <c r="C22" s="209">
        <v>106</v>
      </c>
      <c r="D22" s="209">
        <v>21</v>
      </c>
      <c r="E22" s="209">
        <v>12</v>
      </c>
      <c r="F22" s="220">
        <v>0.113</v>
      </c>
      <c r="P22" s="48"/>
    </row>
    <row r="23" spans="1:16">
      <c r="A23" s="155" t="s">
        <v>370</v>
      </c>
      <c r="B23" s="209">
        <v>147</v>
      </c>
      <c r="C23" s="209">
        <v>135</v>
      </c>
      <c r="D23" s="209">
        <v>12</v>
      </c>
      <c r="E23" s="209">
        <v>20</v>
      </c>
      <c r="F23" s="220">
        <v>0.13600000000000001</v>
      </c>
      <c r="P23" s="48"/>
    </row>
    <row r="24" spans="1:16">
      <c r="A24" s="155" t="s">
        <v>371</v>
      </c>
      <c r="B24" s="209">
        <v>51</v>
      </c>
      <c r="C24" s="209">
        <v>51</v>
      </c>
      <c r="D24" s="209">
        <v>6</v>
      </c>
      <c r="E24" s="209">
        <v>0</v>
      </c>
      <c r="F24" s="220">
        <v>0</v>
      </c>
      <c r="P24" s="48"/>
    </row>
    <row r="25" spans="1:16">
      <c r="A25" s="155" t="s">
        <v>372</v>
      </c>
      <c r="B25" s="209">
        <v>91</v>
      </c>
      <c r="C25" s="209">
        <v>88</v>
      </c>
      <c r="D25" s="209">
        <v>10</v>
      </c>
      <c r="E25" s="209">
        <v>12</v>
      </c>
      <c r="F25" s="220">
        <v>0.13200000000000001</v>
      </c>
      <c r="P25" s="48"/>
    </row>
    <row r="26" spans="1:16">
      <c r="A26" s="155" t="s">
        <v>373</v>
      </c>
      <c r="B26" s="209">
        <v>145</v>
      </c>
      <c r="C26" s="209">
        <v>145</v>
      </c>
      <c r="D26" s="209">
        <v>16</v>
      </c>
      <c r="E26" s="209">
        <v>3</v>
      </c>
      <c r="F26" s="220">
        <v>2.1000000000000001E-2</v>
      </c>
      <c r="P26" s="48"/>
    </row>
    <row r="27" spans="1:16">
      <c r="A27" s="155" t="s">
        <v>374</v>
      </c>
      <c r="B27" s="209">
        <v>73</v>
      </c>
      <c r="C27" s="209">
        <v>73</v>
      </c>
      <c r="D27" s="209">
        <v>27</v>
      </c>
      <c r="E27" s="209">
        <v>11</v>
      </c>
      <c r="F27" s="220">
        <v>0.151</v>
      </c>
      <c r="P27" s="48"/>
    </row>
    <row r="28" spans="1:16">
      <c r="A28" s="155" t="s">
        <v>375</v>
      </c>
      <c r="B28" s="209">
        <v>60</v>
      </c>
      <c r="C28" s="209">
        <v>60</v>
      </c>
      <c r="D28" s="209">
        <v>19</v>
      </c>
      <c r="E28" s="209">
        <v>6</v>
      </c>
      <c r="F28" s="220">
        <v>0.1</v>
      </c>
      <c r="P28" s="48"/>
    </row>
    <row r="29" spans="1:16">
      <c r="A29" s="155" t="s">
        <v>376</v>
      </c>
      <c r="B29" s="209">
        <v>97</v>
      </c>
      <c r="C29" s="209">
        <v>85</v>
      </c>
      <c r="D29" s="209">
        <v>25</v>
      </c>
      <c r="E29" s="209">
        <v>5</v>
      </c>
      <c r="F29" s="220">
        <v>5.1999999999999998E-2</v>
      </c>
      <c r="P29" s="48"/>
    </row>
    <row r="30" spans="1:16">
      <c r="A30" s="155" t="s">
        <v>377</v>
      </c>
      <c r="B30" s="209">
        <v>39</v>
      </c>
      <c r="C30" s="209">
        <v>35</v>
      </c>
      <c r="D30" s="209">
        <v>10</v>
      </c>
      <c r="E30" s="209">
        <v>2</v>
      </c>
      <c r="F30" s="220">
        <v>5.0999999999999997E-2</v>
      </c>
      <c r="P30" s="48"/>
    </row>
    <row r="31" spans="1:16">
      <c r="A31" s="155" t="s">
        <v>378</v>
      </c>
      <c r="B31" s="209">
        <v>105</v>
      </c>
      <c r="C31" s="209">
        <v>100</v>
      </c>
      <c r="D31" s="209">
        <v>12</v>
      </c>
      <c r="E31" s="209">
        <v>2</v>
      </c>
      <c r="F31" s="220">
        <v>1.9E-2</v>
      </c>
      <c r="P31" s="48"/>
    </row>
    <row r="32" spans="1:16">
      <c r="A32" s="155" t="s">
        <v>379</v>
      </c>
      <c r="B32" s="209">
        <v>127</v>
      </c>
      <c r="C32" s="209">
        <v>127</v>
      </c>
      <c r="D32" s="209">
        <v>20</v>
      </c>
      <c r="E32" s="209">
        <v>12</v>
      </c>
      <c r="F32" s="220">
        <v>9.4E-2</v>
      </c>
      <c r="P32" s="48"/>
    </row>
    <row r="33" spans="1:16">
      <c r="A33" s="155" t="s">
        <v>380</v>
      </c>
      <c r="B33" s="209">
        <v>52</v>
      </c>
      <c r="C33" s="209">
        <v>51</v>
      </c>
      <c r="D33" s="209">
        <v>12</v>
      </c>
      <c r="E33" s="209">
        <v>4</v>
      </c>
      <c r="F33" s="220">
        <v>7.6999999999999999E-2</v>
      </c>
      <c r="P33" s="48"/>
    </row>
    <row r="34" spans="1:16">
      <c r="A34" s="155" t="s">
        <v>381</v>
      </c>
      <c r="B34" s="209">
        <v>164</v>
      </c>
      <c r="C34" s="209">
        <v>155</v>
      </c>
      <c r="D34" s="209">
        <v>9</v>
      </c>
      <c r="E34" s="209">
        <v>21</v>
      </c>
      <c r="F34" s="220">
        <v>0.128</v>
      </c>
      <c r="P34" s="48"/>
    </row>
    <row r="35" spans="1:16">
      <c r="A35" s="155" t="s">
        <v>382</v>
      </c>
      <c r="B35" s="209">
        <v>1192</v>
      </c>
      <c r="C35" s="209">
        <v>1192</v>
      </c>
      <c r="D35" s="209">
        <v>176</v>
      </c>
      <c r="E35" s="209">
        <v>104</v>
      </c>
      <c r="F35" s="220">
        <v>8.6999999999999994E-2</v>
      </c>
      <c r="P35" s="48"/>
    </row>
    <row r="36" spans="1:16">
      <c r="A36" s="155" t="s">
        <v>383</v>
      </c>
      <c r="B36" s="209">
        <v>45</v>
      </c>
      <c r="C36" s="209">
        <v>45</v>
      </c>
      <c r="D36" s="209">
        <v>3</v>
      </c>
      <c r="E36" s="209">
        <v>7</v>
      </c>
      <c r="F36" s="220">
        <v>0.156</v>
      </c>
      <c r="P36" s="48"/>
    </row>
    <row r="37" spans="1:16">
      <c r="A37" s="155" t="s">
        <v>384</v>
      </c>
      <c r="B37" s="209">
        <v>67</v>
      </c>
      <c r="C37" s="209">
        <v>67</v>
      </c>
      <c r="D37" s="209">
        <v>14</v>
      </c>
      <c r="E37" s="209">
        <v>6</v>
      </c>
      <c r="F37" s="220">
        <v>0.09</v>
      </c>
      <c r="P37" s="48"/>
    </row>
    <row r="38" spans="1:16">
      <c r="A38" s="155" t="s">
        <v>385</v>
      </c>
      <c r="B38" s="209">
        <v>90</v>
      </c>
      <c r="C38" s="209">
        <v>89</v>
      </c>
      <c r="D38" s="209">
        <v>13</v>
      </c>
      <c r="E38" s="209">
        <v>8</v>
      </c>
      <c r="F38" s="220">
        <v>8.8999999999999996E-2</v>
      </c>
      <c r="P38" s="48"/>
    </row>
    <row r="39" spans="1:16">
      <c r="A39" s="155" t="s">
        <v>386</v>
      </c>
      <c r="B39" s="209">
        <v>98</v>
      </c>
      <c r="C39" s="209">
        <v>98</v>
      </c>
      <c r="D39" s="209">
        <v>23</v>
      </c>
      <c r="E39" s="209">
        <v>9</v>
      </c>
      <c r="F39" s="220">
        <v>9.1999999999999998E-2</v>
      </c>
      <c r="P39" s="48"/>
    </row>
    <row r="40" spans="1:16">
      <c r="A40" s="155" t="s">
        <v>387</v>
      </c>
      <c r="B40" s="209">
        <v>159</v>
      </c>
      <c r="C40" s="209">
        <v>159</v>
      </c>
      <c r="D40" s="209">
        <v>15</v>
      </c>
      <c r="E40" s="209">
        <v>10</v>
      </c>
      <c r="F40" s="220">
        <v>6.3E-2</v>
      </c>
      <c r="P40" s="48"/>
    </row>
    <row r="41" spans="1:16">
      <c r="A41" s="155" t="s">
        <v>388</v>
      </c>
      <c r="B41" s="209">
        <v>87</v>
      </c>
      <c r="C41" s="209">
        <v>87</v>
      </c>
      <c r="D41" s="209">
        <v>18</v>
      </c>
      <c r="E41" s="209">
        <v>9</v>
      </c>
      <c r="F41" s="220">
        <v>0.10299999999999999</v>
      </c>
      <c r="P41" s="48"/>
    </row>
    <row r="42" spans="1:16">
      <c r="A42" s="155" t="s">
        <v>389</v>
      </c>
      <c r="B42" s="209">
        <v>117</v>
      </c>
      <c r="C42" s="209">
        <v>109</v>
      </c>
      <c r="D42" s="209">
        <v>11</v>
      </c>
      <c r="E42" s="209">
        <v>3</v>
      </c>
      <c r="F42" s="220">
        <v>2.5999999999999999E-2</v>
      </c>
      <c r="P42" s="48"/>
    </row>
    <row r="43" spans="1:16">
      <c r="A43" s="155" t="s">
        <v>390</v>
      </c>
      <c r="B43" s="209">
        <v>134</v>
      </c>
      <c r="C43" s="209">
        <v>125</v>
      </c>
      <c r="D43" s="209">
        <v>26</v>
      </c>
      <c r="E43" s="209">
        <v>7</v>
      </c>
      <c r="F43" s="220">
        <v>5.1999999999999998E-2</v>
      </c>
      <c r="P43" s="48"/>
    </row>
    <row r="44" spans="1:16">
      <c r="A44" s="155" t="s">
        <v>391</v>
      </c>
      <c r="B44" s="209">
        <v>111</v>
      </c>
      <c r="C44" s="209">
        <v>111</v>
      </c>
      <c r="D44" s="209">
        <v>3</v>
      </c>
      <c r="E44" s="209">
        <v>15</v>
      </c>
      <c r="F44" s="220">
        <v>0.13500000000000001</v>
      </c>
      <c r="P44" s="48"/>
    </row>
    <row r="45" spans="1:16">
      <c r="A45" s="155" t="s">
        <v>392</v>
      </c>
      <c r="B45" s="209">
        <v>68</v>
      </c>
      <c r="C45" s="209">
        <v>65</v>
      </c>
      <c r="D45" s="209">
        <v>11</v>
      </c>
      <c r="E45" s="209">
        <v>1</v>
      </c>
      <c r="F45" s="220">
        <v>1.4999999999999999E-2</v>
      </c>
      <c r="P45" s="48"/>
    </row>
    <row r="46" spans="1:16">
      <c r="A46" s="155" t="s">
        <v>393</v>
      </c>
      <c r="B46" s="209">
        <v>159</v>
      </c>
      <c r="C46" s="209">
        <v>151</v>
      </c>
      <c r="D46" s="209">
        <v>19</v>
      </c>
      <c r="E46" s="209">
        <v>12</v>
      </c>
      <c r="F46" s="220">
        <v>7.4999999999999997E-2</v>
      </c>
      <c r="P46" s="48"/>
    </row>
    <row r="47" spans="1:16">
      <c r="A47" s="155" t="s">
        <v>394</v>
      </c>
      <c r="B47" s="209">
        <v>46</v>
      </c>
      <c r="C47" s="209">
        <v>44</v>
      </c>
      <c r="D47" s="209">
        <v>8</v>
      </c>
      <c r="E47" s="209">
        <v>10</v>
      </c>
      <c r="F47" s="220">
        <v>0.217</v>
      </c>
      <c r="P47" s="48"/>
    </row>
    <row r="48" spans="1:16">
      <c r="A48" s="155" t="s">
        <v>395</v>
      </c>
      <c r="B48" s="209">
        <v>100</v>
      </c>
      <c r="C48" s="209">
        <v>96</v>
      </c>
      <c r="D48" s="209">
        <v>4</v>
      </c>
      <c r="E48" s="209">
        <v>1</v>
      </c>
      <c r="F48" s="220">
        <v>0.01</v>
      </c>
      <c r="P48" s="48"/>
    </row>
    <row r="49" spans="1:16">
      <c r="A49" s="155" t="s">
        <v>396</v>
      </c>
      <c r="B49" s="209">
        <v>959</v>
      </c>
      <c r="C49" s="209">
        <v>959</v>
      </c>
      <c r="D49" s="209">
        <v>48</v>
      </c>
      <c r="E49" s="209">
        <v>168</v>
      </c>
      <c r="F49" s="220">
        <v>0.17499999999999999</v>
      </c>
      <c r="P49" s="48"/>
    </row>
    <row r="50" spans="1:16">
      <c r="A50" s="155" t="s">
        <v>397</v>
      </c>
      <c r="B50" s="209">
        <v>47</v>
      </c>
      <c r="C50" s="209">
        <v>46</v>
      </c>
      <c r="D50" s="209">
        <v>3</v>
      </c>
      <c r="E50" s="209">
        <v>1</v>
      </c>
      <c r="F50" s="220">
        <v>2.1000000000000001E-2</v>
      </c>
      <c r="P50" s="48"/>
    </row>
    <row r="51" spans="1:16">
      <c r="A51" s="155" t="s">
        <v>398</v>
      </c>
      <c r="B51" s="209">
        <v>76</v>
      </c>
      <c r="C51" s="209">
        <v>76</v>
      </c>
      <c r="D51" s="209">
        <v>5</v>
      </c>
      <c r="E51" s="209">
        <v>18</v>
      </c>
      <c r="F51" s="220">
        <v>0.23699999999999999</v>
      </c>
      <c r="P51" s="48"/>
    </row>
    <row r="52" spans="1:16">
      <c r="A52" s="155" t="s">
        <v>399</v>
      </c>
      <c r="B52" s="209">
        <v>86</v>
      </c>
      <c r="C52" s="209">
        <v>86</v>
      </c>
      <c r="D52" s="209">
        <v>7</v>
      </c>
      <c r="E52" s="209">
        <v>4</v>
      </c>
      <c r="F52" s="220">
        <v>4.7E-2</v>
      </c>
      <c r="P52" s="48"/>
    </row>
    <row r="53" spans="1:16">
      <c r="A53" s="155" t="s">
        <v>400</v>
      </c>
      <c r="B53" s="209">
        <v>130</v>
      </c>
      <c r="C53" s="209">
        <v>130</v>
      </c>
      <c r="D53" s="209">
        <v>23</v>
      </c>
      <c r="E53" s="209">
        <v>25</v>
      </c>
      <c r="F53" s="220">
        <v>0.192</v>
      </c>
      <c r="P53" s="48"/>
    </row>
    <row r="54" spans="1:16">
      <c r="A54" s="155" t="s">
        <v>401</v>
      </c>
      <c r="B54" s="209">
        <v>59</v>
      </c>
      <c r="C54" s="209">
        <v>59</v>
      </c>
      <c r="D54" s="209">
        <v>15</v>
      </c>
      <c r="E54" s="209">
        <v>3</v>
      </c>
      <c r="F54" s="220">
        <v>5.0999999999999997E-2</v>
      </c>
      <c r="P54" s="48"/>
    </row>
    <row r="55" spans="1:16">
      <c r="A55" s="155" t="s">
        <v>402</v>
      </c>
      <c r="B55" s="209">
        <v>81</v>
      </c>
      <c r="C55" s="209">
        <v>81</v>
      </c>
      <c r="D55" s="209">
        <v>8</v>
      </c>
      <c r="E55" s="209">
        <v>0</v>
      </c>
      <c r="F55" s="220">
        <v>0</v>
      </c>
      <c r="P55" s="48"/>
    </row>
    <row r="56" spans="1:16">
      <c r="A56" s="155" t="s">
        <v>403</v>
      </c>
      <c r="B56" s="209">
        <v>64</v>
      </c>
      <c r="C56" s="209">
        <v>64</v>
      </c>
      <c r="D56" s="209">
        <v>8</v>
      </c>
      <c r="E56" s="209">
        <v>4</v>
      </c>
      <c r="F56" s="220">
        <v>6.3E-2</v>
      </c>
      <c r="P56" s="48"/>
    </row>
    <row r="57" spans="1:16">
      <c r="A57" s="155" t="s">
        <v>404</v>
      </c>
      <c r="B57" s="209">
        <v>75</v>
      </c>
      <c r="C57" s="209">
        <v>75</v>
      </c>
      <c r="D57" s="209">
        <v>10</v>
      </c>
      <c r="E57" s="209">
        <v>2</v>
      </c>
      <c r="F57" s="220">
        <v>2.7E-2</v>
      </c>
      <c r="P57" s="48"/>
    </row>
    <row r="58" spans="1:16">
      <c r="A58" s="155" t="s">
        <v>405</v>
      </c>
      <c r="B58" s="209">
        <v>46</v>
      </c>
      <c r="C58" s="209">
        <v>45</v>
      </c>
      <c r="D58" s="209">
        <v>21</v>
      </c>
      <c r="E58" s="209">
        <v>9</v>
      </c>
      <c r="F58" s="220">
        <v>0.19600000000000001</v>
      </c>
      <c r="P58" s="48"/>
    </row>
    <row r="59" spans="1:16">
      <c r="A59" s="155" t="s">
        <v>406</v>
      </c>
      <c r="B59" s="209">
        <v>67</v>
      </c>
      <c r="C59" s="209">
        <v>67</v>
      </c>
      <c r="D59" s="209">
        <v>2</v>
      </c>
      <c r="E59" s="209">
        <v>17</v>
      </c>
      <c r="F59" s="220">
        <v>0.254</v>
      </c>
      <c r="P59" s="48"/>
    </row>
    <row r="60" spans="1:16">
      <c r="A60" s="155" t="s">
        <v>407</v>
      </c>
      <c r="B60" s="209">
        <v>72</v>
      </c>
      <c r="C60" s="209">
        <v>72</v>
      </c>
      <c r="D60" s="209">
        <v>3</v>
      </c>
      <c r="E60" s="209">
        <v>4</v>
      </c>
      <c r="F60" s="220">
        <v>5.6000000000000001E-2</v>
      </c>
      <c r="P60" s="48"/>
    </row>
    <row r="61" spans="1:16">
      <c r="A61" s="155" t="s">
        <v>408</v>
      </c>
      <c r="B61" s="209">
        <v>91</v>
      </c>
      <c r="C61" s="209">
        <v>91</v>
      </c>
      <c r="D61" s="209">
        <v>30</v>
      </c>
      <c r="E61" s="209">
        <v>6</v>
      </c>
      <c r="F61" s="220">
        <v>6.6000000000000003E-2</v>
      </c>
      <c r="P61" s="48"/>
    </row>
    <row r="62" spans="1:16">
      <c r="A62" s="155" t="s">
        <v>409</v>
      </c>
      <c r="B62" s="209">
        <v>85</v>
      </c>
      <c r="C62" s="209">
        <v>85</v>
      </c>
      <c r="D62" s="209">
        <v>9</v>
      </c>
      <c r="E62" s="209">
        <v>8</v>
      </c>
      <c r="F62" s="220">
        <v>9.4E-2</v>
      </c>
      <c r="P62" s="48"/>
    </row>
    <row r="63" spans="1:16">
      <c r="A63" s="155" t="s">
        <v>410</v>
      </c>
      <c r="B63" s="209">
        <v>701</v>
      </c>
      <c r="C63" s="209">
        <v>681</v>
      </c>
      <c r="D63" s="209">
        <v>164</v>
      </c>
      <c r="E63" s="209">
        <v>174</v>
      </c>
      <c r="F63" s="220">
        <v>0.248</v>
      </c>
      <c r="P63" s="48"/>
    </row>
    <row r="64" spans="1:16">
      <c r="A64" s="155" t="s">
        <v>411</v>
      </c>
      <c r="B64" s="209">
        <v>23</v>
      </c>
      <c r="C64" s="209">
        <v>23</v>
      </c>
      <c r="D64" s="209">
        <v>12</v>
      </c>
      <c r="E64" s="209">
        <v>3</v>
      </c>
      <c r="F64" s="220">
        <v>0.13</v>
      </c>
      <c r="P64" s="48"/>
    </row>
    <row r="65" spans="1:16">
      <c r="A65" s="155" t="s">
        <v>412</v>
      </c>
      <c r="B65" s="209">
        <v>74</v>
      </c>
      <c r="C65" s="209">
        <v>73</v>
      </c>
      <c r="D65" s="209">
        <v>10</v>
      </c>
      <c r="E65" s="209">
        <v>6</v>
      </c>
      <c r="F65" s="220">
        <v>8.1000000000000003E-2</v>
      </c>
      <c r="P65" s="48"/>
    </row>
    <row r="66" spans="1:16">
      <c r="A66" s="155" t="s">
        <v>413</v>
      </c>
      <c r="B66" s="209">
        <v>148</v>
      </c>
      <c r="C66" s="209">
        <v>140</v>
      </c>
      <c r="D66" s="209">
        <v>8</v>
      </c>
      <c r="E66" s="209">
        <v>10</v>
      </c>
      <c r="F66" s="220">
        <v>6.8000000000000005E-2</v>
      </c>
      <c r="P66" s="48"/>
    </row>
    <row r="67" spans="1:16">
      <c r="A67" s="155" t="s">
        <v>414</v>
      </c>
      <c r="B67" s="209">
        <v>61</v>
      </c>
      <c r="C67" s="209">
        <v>61</v>
      </c>
      <c r="D67" s="209">
        <v>4</v>
      </c>
      <c r="E67" s="209">
        <v>4</v>
      </c>
      <c r="F67" s="220">
        <v>6.6000000000000003E-2</v>
      </c>
      <c r="P67" s="48"/>
    </row>
    <row r="68" spans="1:16">
      <c r="A68" s="155" t="s">
        <v>415</v>
      </c>
      <c r="B68" s="209">
        <v>193</v>
      </c>
      <c r="C68" s="209">
        <v>182</v>
      </c>
      <c r="D68" s="209">
        <v>32</v>
      </c>
      <c r="E68" s="209">
        <v>20</v>
      </c>
      <c r="F68" s="220">
        <v>0.104</v>
      </c>
      <c r="P68" s="48"/>
    </row>
    <row r="69" spans="1:16">
      <c r="A69" s="155" t="s">
        <v>416</v>
      </c>
      <c r="B69" s="209">
        <v>135</v>
      </c>
      <c r="C69" s="209">
        <v>135</v>
      </c>
      <c r="D69" s="209">
        <v>49</v>
      </c>
      <c r="E69" s="209">
        <v>25</v>
      </c>
      <c r="F69" s="220">
        <v>0.185</v>
      </c>
      <c r="P69" s="48"/>
    </row>
    <row r="70" spans="1:16">
      <c r="A70" s="155" t="s">
        <v>417</v>
      </c>
      <c r="B70" s="209">
        <v>137</v>
      </c>
      <c r="C70" s="209">
        <v>134</v>
      </c>
      <c r="D70" s="209">
        <v>31</v>
      </c>
      <c r="E70" s="209">
        <v>12</v>
      </c>
      <c r="F70" s="220">
        <v>8.7999999999999995E-2</v>
      </c>
      <c r="P70" s="48"/>
    </row>
    <row r="71" spans="1:16">
      <c r="A71" s="155" t="s">
        <v>418</v>
      </c>
      <c r="B71" s="209">
        <v>73</v>
      </c>
      <c r="C71" s="209">
        <v>68</v>
      </c>
      <c r="D71" s="209">
        <v>5</v>
      </c>
      <c r="E71" s="209">
        <v>4</v>
      </c>
      <c r="F71" s="220">
        <v>5.5E-2</v>
      </c>
      <c r="P71" s="48"/>
    </row>
    <row r="72" spans="1:16">
      <c r="A72" s="155" t="s">
        <v>419</v>
      </c>
      <c r="B72" s="209">
        <v>50</v>
      </c>
      <c r="C72" s="209">
        <v>44</v>
      </c>
      <c r="D72" s="209">
        <v>9</v>
      </c>
      <c r="E72" s="209">
        <v>5</v>
      </c>
      <c r="F72" s="220">
        <v>0.1</v>
      </c>
      <c r="P72" s="48"/>
    </row>
    <row r="73" spans="1:16">
      <c r="A73" s="155" t="s">
        <v>420</v>
      </c>
      <c r="B73" s="209">
        <v>235</v>
      </c>
      <c r="C73" s="209">
        <v>235</v>
      </c>
      <c r="D73" s="209">
        <v>25</v>
      </c>
      <c r="E73" s="209">
        <v>0</v>
      </c>
      <c r="F73" s="220">
        <v>0</v>
      </c>
      <c r="P73" s="48"/>
    </row>
    <row r="74" spans="1:16">
      <c r="A74" s="155" t="s">
        <v>421</v>
      </c>
      <c r="B74" s="209">
        <v>93</v>
      </c>
      <c r="C74" s="209">
        <v>93</v>
      </c>
      <c r="D74" s="209">
        <v>23</v>
      </c>
      <c r="E74" s="209">
        <v>10</v>
      </c>
      <c r="F74" s="220">
        <v>0.108</v>
      </c>
      <c r="P74" s="48"/>
    </row>
    <row r="75" spans="1:16">
      <c r="A75" s="155" t="s">
        <v>422</v>
      </c>
      <c r="B75" s="209">
        <v>76</v>
      </c>
      <c r="C75" s="209">
        <v>76</v>
      </c>
      <c r="D75" s="209">
        <v>13</v>
      </c>
      <c r="E75" s="209">
        <v>11</v>
      </c>
      <c r="F75" s="220">
        <v>0.14499999999999999</v>
      </c>
      <c r="P75" s="48"/>
    </row>
    <row r="76" spans="1:16">
      <c r="A76" s="155" t="s">
        <v>423</v>
      </c>
      <c r="B76" s="209">
        <v>204</v>
      </c>
      <c r="C76" s="209">
        <v>204</v>
      </c>
      <c r="D76" s="209">
        <v>19</v>
      </c>
      <c r="E76" s="209">
        <v>15</v>
      </c>
      <c r="F76" s="220">
        <v>7.3999999999999996E-2</v>
      </c>
      <c r="P76" s="48"/>
    </row>
    <row r="77" spans="1:16">
      <c r="A77" s="155" t="s">
        <v>424</v>
      </c>
      <c r="B77" s="209">
        <v>48</v>
      </c>
      <c r="C77" s="209">
        <v>48</v>
      </c>
      <c r="D77" s="209">
        <v>9</v>
      </c>
      <c r="E77" s="209">
        <v>2</v>
      </c>
      <c r="F77" s="220">
        <v>4.2000000000000003E-2</v>
      </c>
      <c r="P77" s="48"/>
    </row>
    <row r="78" spans="1:16">
      <c r="A78" s="155" t="s">
        <v>425</v>
      </c>
      <c r="B78" s="209">
        <v>78</v>
      </c>
      <c r="C78" s="209">
        <v>68</v>
      </c>
      <c r="D78" s="209">
        <v>10</v>
      </c>
      <c r="E78" s="209">
        <v>12</v>
      </c>
      <c r="F78" s="220">
        <v>0.154</v>
      </c>
      <c r="P78" s="48"/>
    </row>
    <row r="79" spans="1:16">
      <c r="A79" s="155" t="s">
        <v>426</v>
      </c>
      <c r="B79" s="209">
        <v>370</v>
      </c>
      <c r="C79" s="209">
        <v>370</v>
      </c>
      <c r="D79" s="209">
        <v>31</v>
      </c>
      <c r="E79" s="209">
        <v>61</v>
      </c>
      <c r="F79" s="220">
        <v>0.16500000000000001</v>
      </c>
      <c r="P79" s="48"/>
    </row>
    <row r="80" spans="1:16">
      <c r="A80" s="155" t="s">
        <v>427</v>
      </c>
      <c r="B80" s="209">
        <v>20</v>
      </c>
      <c r="C80" s="209">
        <v>20</v>
      </c>
      <c r="D80" s="209">
        <v>3</v>
      </c>
      <c r="E80" s="209">
        <v>0</v>
      </c>
      <c r="F80" s="220">
        <v>0</v>
      </c>
      <c r="P80" s="48"/>
    </row>
    <row r="81" spans="1:16">
      <c r="A81" s="155" t="s">
        <v>428</v>
      </c>
      <c r="B81" s="209">
        <v>75</v>
      </c>
      <c r="C81" s="209">
        <v>75</v>
      </c>
      <c r="D81" s="209">
        <v>14</v>
      </c>
      <c r="E81" s="209">
        <v>8</v>
      </c>
      <c r="F81" s="220">
        <v>0.107</v>
      </c>
      <c r="P81" s="48"/>
    </row>
    <row r="82" spans="1:16">
      <c r="A82" s="155" t="s">
        <v>429</v>
      </c>
      <c r="B82" s="209">
        <v>66</v>
      </c>
      <c r="C82" s="209">
        <v>66</v>
      </c>
      <c r="D82" s="209">
        <v>6</v>
      </c>
      <c r="E82" s="209">
        <v>6</v>
      </c>
      <c r="F82" s="220">
        <v>9.0999999999999998E-2</v>
      </c>
      <c r="P82" s="48"/>
    </row>
    <row r="83" spans="1:16">
      <c r="A83" s="155" t="s">
        <v>430</v>
      </c>
      <c r="B83" s="209">
        <v>66</v>
      </c>
      <c r="C83" s="209">
        <v>65</v>
      </c>
      <c r="D83" s="209">
        <v>9</v>
      </c>
      <c r="E83" s="209">
        <v>4</v>
      </c>
      <c r="F83" s="220">
        <v>6.0999999999999999E-2</v>
      </c>
      <c r="P83" s="48"/>
    </row>
    <row r="84" spans="1:16">
      <c r="A84" s="155" t="s">
        <v>431</v>
      </c>
      <c r="B84" s="209">
        <v>42</v>
      </c>
      <c r="C84" s="209">
        <v>40</v>
      </c>
      <c r="D84" s="209">
        <v>4</v>
      </c>
      <c r="E84" s="209">
        <v>4</v>
      </c>
      <c r="F84" s="220">
        <v>9.5000000000000001E-2</v>
      </c>
      <c r="P84" s="48"/>
    </row>
    <row r="85" spans="1:16">
      <c r="A85" s="155" t="s">
        <v>432</v>
      </c>
      <c r="B85" s="209">
        <v>42</v>
      </c>
      <c r="C85" s="209">
        <v>38</v>
      </c>
      <c r="D85" s="209">
        <v>7</v>
      </c>
      <c r="E85" s="209">
        <v>0</v>
      </c>
      <c r="F85" s="220">
        <v>0</v>
      </c>
      <c r="P85" s="48"/>
    </row>
    <row r="86" spans="1:16">
      <c r="A86" s="155" t="s">
        <v>433</v>
      </c>
      <c r="B86" s="209">
        <v>45</v>
      </c>
      <c r="C86" s="209">
        <v>45</v>
      </c>
      <c r="D86" s="209">
        <v>7</v>
      </c>
      <c r="E86" s="209">
        <v>1</v>
      </c>
      <c r="F86" s="220">
        <v>2.1999999999999999E-2</v>
      </c>
      <c r="P86" s="48"/>
    </row>
    <row r="87" spans="1:16">
      <c r="A87" s="155" t="s">
        <v>434</v>
      </c>
      <c r="B87" s="209">
        <v>193</v>
      </c>
      <c r="C87" s="209">
        <v>184</v>
      </c>
      <c r="D87" s="209">
        <v>33</v>
      </c>
      <c r="E87" s="209">
        <v>7</v>
      </c>
      <c r="F87" s="220">
        <v>3.5999999999999997E-2</v>
      </c>
      <c r="P87" s="48"/>
    </row>
    <row r="88" spans="1:16">
      <c r="A88" s="155" t="s">
        <v>435</v>
      </c>
      <c r="B88" s="209">
        <v>78</v>
      </c>
      <c r="C88" s="209">
        <v>78</v>
      </c>
      <c r="D88" s="209">
        <v>17</v>
      </c>
      <c r="E88" s="209">
        <v>4</v>
      </c>
      <c r="F88" s="220">
        <v>5.0999999999999997E-2</v>
      </c>
      <c r="P88" s="48"/>
    </row>
    <row r="89" spans="1:16">
      <c r="A89" s="155" t="s">
        <v>436</v>
      </c>
      <c r="B89" s="209">
        <v>124</v>
      </c>
      <c r="C89" s="209">
        <v>122</v>
      </c>
      <c r="D89" s="209">
        <v>24</v>
      </c>
      <c r="E89" s="209">
        <v>11</v>
      </c>
      <c r="F89" s="220">
        <v>8.8999999999999996E-2</v>
      </c>
      <c r="P89" s="48"/>
    </row>
    <row r="90" spans="1:16">
      <c r="A90" s="155" t="s">
        <v>437</v>
      </c>
      <c r="B90" s="209">
        <v>153</v>
      </c>
      <c r="C90" s="209">
        <v>146</v>
      </c>
      <c r="D90" s="209">
        <v>7</v>
      </c>
      <c r="E90" s="209">
        <v>5</v>
      </c>
      <c r="F90" s="220">
        <v>3.3000000000000002E-2</v>
      </c>
      <c r="P90" s="48"/>
    </row>
    <row r="91" spans="1:16">
      <c r="A91" s="155" t="s">
        <v>438</v>
      </c>
      <c r="B91" s="209">
        <v>354</v>
      </c>
      <c r="C91" s="209">
        <v>282</v>
      </c>
      <c r="D91" s="209">
        <v>72</v>
      </c>
      <c r="E91" s="209">
        <v>79</v>
      </c>
      <c r="F91" s="220">
        <v>0.223</v>
      </c>
      <c r="P91" s="48"/>
    </row>
    <row r="92" spans="1:16">
      <c r="A92" s="155" t="s">
        <v>439</v>
      </c>
      <c r="B92" s="209">
        <v>74</v>
      </c>
      <c r="C92" s="209">
        <v>74</v>
      </c>
      <c r="D92" s="209">
        <v>13</v>
      </c>
      <c r="E92" s="209">
        <v>9</v>
      </c>
      <c r="F92" s="220">
        <v>0.122</v>
      </c>
      <c r="P92" s="48"/>
    </row>
    <row r="93" spans="1:16">
      <c r="A93" s="155" t="s">
        <v>440</v>
      </c>
      <c r="B93" s="209">
        <v>68</v>
      </c>
      <c r="C93" s="209">
        <v>67</v>
      </c>
      <c r="D93" s="209">
        <v>10</v>
      </c>
      <c r="E93" s="209">
        <v>5</v>
      </c>
      <c r="F93" s="220">
        <v>7.3999999999999996E-2</v>
      </c>
      <c r="P93" s="48"/>
    </row>
    <row r="94" spans="1:16">
      <c r="A94" s="155" t="s">
        <v>441</v>
      </c>
      <c r="B94" s="209">
        <v>199</v>
      </c>
      <c r="C94" s="209">
        <v>180</v>
      </c>
      <c r="D94" s="209">
        <v>19</v>
      </c>
      <c r="E94" s="209">
        <v>13</v>
      </c>
      <c r="F94" s="220">
        <v>6.5000000000000002E-2</v>
      </c>
      <c r="P94" s="48"/>
    </row>
    <row r="95" spans="1:16">
      <c r="A95" s="155" t="s">
        <v>442</v>
      </c>
      <c r="B95" s="209">
        <v>1355</v>
      </c>
      <c r="C95" s="209">
        <v>1348</v>
      </c>
      <c r="D95" s="209">
        <v>250</v>
      </c>
      <c r="E95" s="209">
        <v>174</v>
      </c>
      <c r="F95" s="220">
        <v>0.128</v>
      </c>
      <c r="P95" s="48"/>
    </row>
    <row r="96" spans="1:16">
      <c r="A96" s="155" t="s">
        <v>443</v>
      </c>
      <c r="B96" s="209">
        <v>68</v>
      </c>
      <c r="C96" s="209">
        <v>68</v>
      </c>
      <c r="D96" s="209">
        <v>22</v>
      </c>
      <c r="E96" s="209">
        <v>11</v>
      </c>
      <c r="F96" s="220">
        <v>0.16200000000000001</v>
      </c>
      <c r="P96" s="48"/>
    </row>
    <row r="97" spans="1:16">
      <c r="A97" s="155" t="s">
        <v>444</v>
      </c>
      <c r="B97" s="209">
        <v>30</v>
      </c>
      <c r="C97" s="209">
        <v>28</v>
      </c>
      <c r="D97" s="209">
        <v>5</v>
      </c>
      <c r="E97" s="209">
        <v>10</v>
      </c>
      <c r="F97" s="220">
        <v>0.33300000000000002</v>
      </c>
      <c r="P97" s="48"/>
    </row>
    <row r="98" spans="1:16">
      <c r="A98" s="155" t="s">
        <v>445</v>
      </c>
      <c r="B98" s="209">
        <v>204</v>
      </c>
      <c r="C98" s="209">
        <v>204</v>
      </c>
      <c r="D98" s="209">
        <v>49</v>
      </c>
      <c r="E98" s="209">
        <v>15</v>
      </c>
      <c r="F98" s="220">
        <v>7.3999999999999996E-2</v>
      </c>
      <c r="P98" s="48"/>
    </row>
    <row r="99" spans="1:16">
      <c r="A99" s="155" t="s">
        <v>446</v>
      </c>
      <c r="B99" s="209">
        <v>316</v>
      </c>
      <c r="C99" s="209">
        <v>316</v>
      </c>
      <c r="D99" s="209">
        <v>60</v>
      </c>
      <c r="E99" s="209">
        <v>58</v>
      </c>
      <c r="F99" s="220">
        <v>0.184</v>
      </c>
      <c r="P99" s="48"/>
    </row>
    <row r="100" spans="1:16">
      <c r="A100" s="155" t="s">
        <v>447</v>
      </c>
      <c r="B100" s="209">
        <v>177</v>
      </c>
      <c r="C100" s="209">
        <v>91</v>
      </c>
      <c r="D100" s="209">
        <v>140</v>
      </c>
      <c r="E100" s="209">
        <v>6</v>
      </c>
      <c r="F100" s="220">
        <v>3.4000000000000002E-2</v>
      </c>
      <c r="P100" s="48"/>
    </row>
    <row r="101" spans="1:16">
      <c r="A101" s="155" t="s">
        <v>448</v>
      </c>
      <c r="B101" s="209">
        <v>58</v>
      </c>
      <c r="C101" s="209">
        <v>57</v>
      </c>
      <c r="D101" s="209">
        <v>3</v>
      </c>
      <c r="E101" s="209">
        <v>5</v>
      </c>
      <c r="F101" s="220">
        <v>8.5999999999999993E-2</v>
      </c>
      <c r="P101" s="48"/>
    </row>
    <row r="102" spans="1:16">
      <c r="A102" s="155" t="s">
        <v>449</v>
      </c>
      <c r="B102" s="209">
        <v>66</v>
      </c>
      <c r="C102" s="209">
        <v>66</v>
      </c>
      <c r="D102" s="209">
        <v>6</v>
      </c>
      <c r="E102" s="209">
        <v>4</v>
      </c>
      <c r="F102" s="220">
        <v>6.0999999999999999E-2</v>
      </c>
      <c r="P102" s="48"/>
    </row>
    <row r="103" spans="1:16">
      <c r="A103" s="155" t="s">
        <v>450</v>
      </c>
      <c r="B103" s="209">
        <v>65</v>
      </c>
      <c r="C103" s="209">
        <v>65</v>
      </c>
      <c r="D103" s="209">
        <v>8</v>
      </c>
      <c r="E103" s="209">
        <v>14</v>
      </c>
      <c r="F103" s="220">
        <v>0.215</v>
      </c>
      <c r="P103" s="48"/>
    </row>
    <row r="104" spans="1:16">
      <c r="A104" s="155" t="s">
        <v>451</v>
      </c>
      <c r="B104" s="209">
        <v>39</v>
      </c>
      <c r="C104" s="209">
        <v>39</v>
      </c>
      <c r="D104" s="209">
        <v>17</v>
      </c>
      <c r="E104" s="209">
        <v>0</v>
      </c>
      <c r="F104" s="220">
        <v>0</v>
      </c>
      <c r="P104" s="48"/>
    </row>
    <row r="105" spans="1:16">
      <c r="A105" s="155" t="s">
        <v>452</v>
      </c>
      <c r="B105" s="209">
        <v>113</v>
      </c>
      <c r="C105" s="209">
        <v>113</v>
      </c>
      <c r="D105" s="209">
        <v>28</v>
      </c>
      <c r="E105" s="209">
        <v>8</v>
      </c>
      <c r="F105" s="220">
        <v>7.0999999999999994E-2</v>
      </c>
      <c r="P105" s="48"/>
    </row>
    <row r="106" spans="1:16">
      <c r="A106" s="155" t="s">
        <v>453</v>
      </c>
      <c r="B106" s="209">
        <v>167</v>
      </c>
      <c r="C106" s="209">
        <v>167</v>
      </c>
      <c r="D106" s="209">
        <v>41</v>
      </c>
      <c r="E106" s="209">
        <v>26</v>
      </c>
      <c r="F106" s="220">
        <v>0.156</v>
      </c>
      <c r="P106" s="48"/>
    </row>
    <row r="107" spans="1:16">
      <c r="A107" s="155" t="s">
        <v>454</v>
      </c>
      <c r="B107" s="209">
        <v>67</v>
      </c>
      <c r="C107" s="209">
        <v>63</v>
      </c>
      <c r="D107" s="209">
        <v>6</v>
      </c>
      <c r="E107" s="209">
        <v>4</v>
      </c>
      <c r="F107" s="220">
        <v>0.06</v>
      </c>
      <c r="P107" s="48"/>
    </row>
    <row r="108" spans="1:16">
      <c r="A108" s="155" t="s">
        <v>455</v>
      </c>
      <c r="B108" s="209">
        <v>61</v>
      </c>
      <c r="C108" s="209">
        <v>58</v>
      </c>
      <c r="D108" s="209">
        <v>49</v>
      </c>
      <c r="E108" s="209">
        <v>13</v>
      </c>
      <c r="F108" s="220">
        <v>0.21299999999999999</v>
      </c>
      <c r="P108" s="48"/>
    </row>
    <row r="109" spans="1:16">
      <c r="A109" s="155" t="s">
        <v>456</v>
      </c>
      <c r="B109" s="209">
        <v>92</v>
      </c>
      <c r="C109" s="209">
        <v>92</v>
      </c>
      <c r="D109" s="209">
        <v>10</v>
      </c>
      <c r="E109" s="209">
        <v>5</v>
      </c>
      <c r="F109" s="220">
        <v>5.3999999999999999E-2</v>
      </c>
      <c r="P109" s="48"/>
    </row>
    <row r="110" spans="1:16">
      <c r="A110" s="155" t="s">
        <v>457</v>
      </c>
      <c r="B110" s="209">
        <v>268</v>
      </c>
      <c r="C110" s="209">
        <v>268</v>
      </c>
      <c r="D110" s="209">
        <v>113</v>
      </c>
      <c r="E110" s="209">
        <v>24</v>
      </c>
      <c r="F110" s="220">
        <v>0.09</v>
      </c>
      <c r="P110" s="48"/>
    </row>
    <row r="111" spans="1:16">
      <c r="A111" s="155" t="s">
        <v>458</v>
      </c>
      <c r="B111" s="209">
        <v>235</v>
      </c>
      <c r="C111" s="209">
        <v>235</v>
      </c>
      <c r="D111" s="209">
        <v>119</v>
      </c>
      <c r="E111" s="209">
        <v>19</v>
      </c>
      <c r="F111" s="220">
        <v>8.1000000000000003E-2</v>
      </c>
    </row>
    <row r="112" spans="1:16">
      <c r="B112" s="209"/>
      <c r="C112" s="209"/>
      <c r="D112" s="209"/>
      <c r="E112" s="209"/>
      <c r="F112" s="209"/>
    </row>
    <row r="113" spans="1:6">
      <c r="A113" s="155" t="s">
        <v>3</v>
      </c>
      <c r="B113" s="246"/>
      <c r="C113" s="246"/>
      <c r="D113" s="246"/>
      <c r="E113" s="246">
        <f t="shared" ref="E113" si="0">AVERAGE(E17:E111)</f>
        <v>16.378947368421052</v>
      </c>
      <c r="F113" s="247">
        <f>AVERAGE(F17:F111)</f>
        <v>9.5273684210526316E-2</v>
      </c>
    </row>
  </sheetData>
  <mergeCells count="9">
    <mergeCell ref="B10:D10"/>
    <mergeCell ref="A11:A13"/>
    <mergeCell ref="B11:D13"/>
    <mergeCell ref="B1:D1"/>
    <mergeCell ref="B2:D2"/>
    <mergeCell ref="A3:A7"/>
    <mergeCell ref="B3:D7"/>
    <mergeCell ref="B8:D8"/>
    <mergeCell ref="B9: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14CC5-D54B-4CA4-81F5-3F8EF01A35E3}">
  <sheetPr codeName="Sheet150">
    <tabColor theme="6"/>
  </sheetPr>
  <dimension ref="A1:M119"/>
  <sheetViews>
    <sheetView topLeftCell="A4" workbookViewId="0">
      <selection activeCell="G15" sqref="G15"/>
    </sheetView>
  </sheetViews>
  <sheetFormatPr defaultColWidth="8.7109375" defaultRowHeight="14.25"/>
  <cols>
    <col min="1" max="1" width="24.5703125" style="114" bestFit="1" customWidth="1"/>
    <col min="2" max="2" width="13.7109375" style="114" customWidth="1"/>
    <col min="3" max="3" width="15" style="114" customWidth="1"/>
    <col min="4" max="4" width="10.5703125" style="114" customWidth="1"/>
    <col min="5" max="5" width="10.5703125" style="114" bestFit="1" customWidth="1"/>
    <col min="6" max="6" width="11.7109375" style="114" bestFit="1" customWidth="1"/>
    <col min="7" max="8" width="14.28515625" style="114" bestFit="1" customWidth="1"/>
    <col min="9" max="9" width="12.42578125" style="114" bestFit="1" customWidth="1"/>
    <col min="10" max="11" width="15.140625" style="114" bestFit="1" customWidth="1"/>
    <col min="12" max="12" width="21.85546875" style="114" bestFit="1" customWidth="1"/>
    <col min="13" max="13" width="26.28515625" style="114" bestFit="1" customWidth="1"/>
    <col min="14" max="14" width="29.85546875" style="114" bestFit="1" customWidth="1"/>
    <col min="15" max="16384" width="8.7109375" style="114"/>
  </cols>
  <sheetData>
    <row r="1" spans="1:13">
      <c r="A1" s="122" t="s">
        <v>189</v>
      </c>
      <c r="B1" s="541" t="s">
        <v>193</v>
      </c>
      <c r="C1" s="542"/>
      <c r="D1" s="543"/>
      <c r="E1" s="153"/>
    </row>
    <row r="2" spans="1:13">
      <c r="A2" s="122" t="s">
        <v>194</v>
      </c>
      <c r="B2" s="544" t="s">
        <v>32</v>
      </c>
      <c r="C2" s="545"/>
      <c r="D2" s="546"/>
      <c r="E2" s="154"/>
    </row>
    <row r="3" spans="1:13">
      <c r="A3" s="523" t="s">
        <v>196</v>
      </c>
      <c r="B3" s="514" t="s">
        <v>323</v>
      </c>
      <c r="C3" s="515"/>
      <c r="D3" s="516"/>
      <c r="E3" s="322"/>
    </row>
    <row r="4" spans="1:13">
      <c r="A4" s="524"/>
      <c r="B4" s="517"/>
      <c r="C4" s="518"/>
      <c r="D4" s="519"/>
      <c r="E4" s="322"/>
    </row>
    <row r="5" spans="1:13">
      <c r="A5" s="524"/>
      <c r="B5" s="517"/>
      <c r="C5" s="518"/>
      <c r="D5" s="519"/>
      <c r="E5" s="322"/>
    </row>
    <row r="6" spans="1:13">
      <c r="A6" s="524"/>
      <c r="B6" s="517"/>
      <c r="C6" s="518"/>
      <c r="D6" s="519"/>
      <c r="E6" s="322"/>
    </row>
    <row r="7" spans="1:13" ht="15">
      <c r="A7" s="525"/>
      <c r="B7" s="520"/>
      <c r="C7" s="521"/>
      <c r="D7" s="522"/>
      <c r="E7" s="322"/>
      <c r="F7" s="116"/>
      <c r="G7" s="116"/>
      <c r="H7" s="116"/>
      <c r="I7" s="116"/>
      <c r="J7" s="116"/>
      <c r="K7" s="116"/>
      <c r="L7" s="116"/>
      <c r="M7" s="116"/>
    </row>
    <row r="8" spans="1:13">
      <c r="A8" s="123" t="s">
        <v>198</v>
      </c>
      <c r="B8" s="535" t="s">
        <v>199</v>
      </c>
      <c r="C8" s="536"/>
      <c r="D8" s="537"/>
      <c r="E8" s="322"/>
      <c r="F8" s="117"/>
      <c r="G8" s="117"/>
      <c r="H8" s="117"/>
      <c r="I8" s="117"/>
      <c r="J8" s="117"/>
      <c r="K8" s="117"/>
      <c r="L8" s="117"/>
      <c r="M8" s="117"/>
    </row>
    <row r="9" spans="1:13" s="115" customFormat="1" ht="28.5" customHeight="1">
      <c r="A9" s="323" t="s">
        <v>200</v>
      </c>
      <c r="B9" s="551" t="s">
        <v>324</v>
      </c>
      <c r="C9" s="552"/>
      <c r="D9" s="553"/>
      <c r="E9" s="324"/>
      <c r="F9" s="151"/>
      <c r="G9" s="151"/>
      <c r="H9" s="151"/>
      <c r="I9" s="151"/>
      <c r="J9" s="151"/>
      <c r="K9" s="151"/>
      <c r="L9" s="152"/>
      <c r="M9" s="152"/>
    </row>
    <row r="10" spans="1:13">
      <c r="A10" s="511" t="s">
        <v>202</v>
      </c>
      <c r="B10" s="514" t="s">
        <v>325</v>
      </c>
      <c r="C10" s="515"/>
      <c r="D10" s="516"/>
      <c r="E10" s="322"/>
      <c r="F10" s="117"/>
      <c r="G10" s="117"/>
      <c r="H10" s="117"/>
      <c r="I10" s="117"/>
      <c r="J10" s="117"/>
      <c r="K10" s="117"/>
      <c r="L10" s="118"/>
      <c r="M10" s="118"/>
    </row>
    <row r="11" spans="1:13">
      <c r="A11" s="512"/>
      <c r="B11" s="517"/>
      <c r="C11" s="518"/>
      <c r="D11" s="519"/>
      <c r="E11" s="322"/>
      <c r="F11" s="117"/>
      <c r="G11" s="117"/>
      <c r="H11" s="117"/>
      <c r="I11" s="117"/>
      <c r="J11" s="117"/>
      <c r="K11" s="117"/>
      <c r="L11" s="118"/>
      <c r="M11" s="118"/>
    </row>
    <row r="12" spans="1:13">
      <c r="A12" s="513"/>
      <c r="B12" s="520"/>
      <c r="C12" s="521"/>
      <c r="D12" s="522"/>
      <c r="E12" s="322"/>
      <c r="F12" s="117"/>
      <c r="G12" s="117"/>
      <c r="H12" s="117"/>
      <c r="I12" s="117"/>
      <c r="J12" s="117"/>
      <c r="K12" s="117"/>
      <c r="L12" s="118"/>
      <c r="M12" s="118"/>
    </row>
    <row r="13" spans="1:13">
      <c r="A13" s="101"/>
      <c r="B13" s="322"/>
      <c r="C13" s="322"/>
      <c r="D13" s="322"/>
      <c r="E13" s="322"/>
      <c r="F13" s="117"/>
      <c r="G13" s="117"/>
      <c r="H13" s="117"/>
      <c r="I13" s="117"/>
      <c r="J13" s="117"/>
      <c r="K13" s="117"/>
      <c r="L13" s="118"/>
      <c r="M13" s="118"/>
    </row>
    <row r="14" spans="1:13" ht="45">
      <c r="A14" s="161" t="s">
        <v>207</v>
      </c>
      <c r="B14" s="161" t="s">
        <v>326</v>
      </c>
      <c r="C14" s="161" t="s">
        <v>327</v>
      </c>
      <c r="D14" s="161" t="s">
        <v>328</v>
      </c>
      <c r="E14" s="162" t="s">
        <v>329</v>
      </c>
      <c r="F14" s="161" t="s">
        <v>330</v>
      </c>
      <c r="G14" s="502" t="s">
        <v>1604</v>
      </c>
      <c r="H14" s="432" t="s">
        <v>331</v>
      </c>
      <c r="I14" s="472" t="s">
        <v>1579</v>
      </c>
      <c r="J14" s="117"/>
      <c r="K14" s="117"/>
      <c r="L14" s="118"/>
      <c r="M14" s="118"/>
    </row>
    <row r="15" spans="1:13">
      <c r="A15" s="155" t="s">
        <v>216</v>
      </c>
      <c r="B15" s="156">
        <v>75129</v>
      </c>
      <c r="C15" s="156">
        <v>77123</v>
      </c>
      <c r="D15" s="157">
        <v>1994</v>
      </c>
      <c r="E15" s="163">
        <v>2.7E-2</v>
      </c>
      <c r="F15" s="158">
        <v>78913</v>
      </c>
      <c r="G15" s="157">
        <v>1346</v>
      </c>
      <c r="H15" s="159">
        <v>1.7000000000000001E-2</v>
      </c>
      <c r="I15" s="150">
        <f>RANK(H15,$H$15:$H$109)</f>
        <v>25</v>
      </c>
      <c r="J15"/>
      <c r="K15"/>
      <c r="M15"/>
    </row>
    <row r="16" spans="1:13">
      <c r="A16" s="155" t="s">
        <v>217</v>
      </c>
      <c r="B16" s="156">
        <v>45058</v>
      </c>
      <c r="C16" s="156">
        <v>50237</v>
      </c>
      <c r="D16" s="157">
        <v>5179</v>
      </c>
      <c r="E16" s="163">
        <v>0.115</v>
      </c>
      <c r="F16" s="158">
        <v>51950</v>
      </c>
      <c r="G16" s="157">
        <v>793</v>
      </c>
      <c r="H16" s="159">
        <v>1.6E-2</v>
      </c>
      <c r="I16" s="150">
        <f t="shared" ref="I16:I79" si="0">RANK(H16,$H$15:$H$109)</f>
        <v>30</v>
      </c>
      <c r="J16"/>
      <c r="K16"/>
      <c r="M16"/>
    </row>
    <row r="17" spans="1:13">
      <c r="A17" s="155" t="s">
        <v>218</v>
      </c>
      <c r="B17" s="156">
        <v>16489</v>
      </c>
      <c r="C17" s="156">
        <v>15864</v>
      </c>
      <c r="D17" s="157">
        <v>-625</v>
      </c>
      <c r="E17" s="163">
        <v>-3.7999999999999999E-2</v>
      </c>
      <c r="F17" s="158">
        <v>16002</v>
      </c>
      <c r="G17" s="157">
        <v>163</v>
      </c>
      <c r="H17" s="159">
        <v>0.01</v>
      </c>
      <c r="I17" s="150">
        <f t="shared" si="0"/>
        <v>53</v>
      </c>
      <c r="J17"/>
      <c r="K17"/>
      <c r="M17"/>
    </row>
    <row r="18" spans="1:13">
      <c r="A18" s="155" t="s">
        <v>219</v>
      </c>
      <c r="B18" s="156">
        <v>12876</v>
      </c>
      <c r="C18" s="156">
        <v>14913</v>
      </c>
      <c r="D18" s="157">
        <v>2037</v>
      </c>
      <c r="E18" s="163">
        <v>0.158</v>
      </c>
      <c r="F18" s="158">
        <v>14798</v>
      </c>
      <c r="G18" s="157">
        <v>-46</v>
      </c>
      <c r="H18" s="159">
        <v>-3.0000000000000001E-3</v>
      </c>
      <c r="I18" s="150">
        <f t="shared" si="0"/>
        <v>85</v>
      </c>
      <c r="J18"/>
      <c r="K18"/>
      <c r="M18"/>
    </row>
    <row r="19" spans="1:13">
      <c r="A19" s="155" t="s">
        <v>220</v>
      </c>
      <c r="B19" s="156">
        <v>123010</v>
      </c>
      <c r="C19" s="156">
        <v>135280</v>
      </c>
      <c r="D19" s="157">
        <v>12270</v>
      </c>
      <c r="E19" s="163">
        <v>0.1</v>
      </c>
      <c r="F19" s="158">
        <v>139958</v>
      </c>
      <c r="G19" s="157">
        <v>2309</v>
      </c>
      <c r="H19" s="159">
        <v>1.7000000000000001E-2</v>
      </c>
      <c r="I19" s="150">
        <f t="shared" si="0"/>
        <v>25</v>
      </c>
      <c r="J19"/>
      <c r="K19"/>
      <c r="M19"/>
    </row>
    <row r="20" spans="1:13">
      <c r="A20" s="155" t="s">
        <v>221</v>
      </c>
      <c r="B20" s="156">
        <v>98963</v>
      </c>
      <c r="C20" s="156">
        <v>108620</v>
      </c>
      <c r="D20" s="157">
        <v>9657</v>
      </c>
      <c r="E20" s="163">
        <v>9.8000000000000004E-2</v>
      </c>
      <c r="F20" s="158">
        <v>110616</v>
      </c>
      <c r="G20" s="157">
        <v>847</v>
      </c>
      <c r="H20" s="159">
        <v>8.0000000000000002E-3</v>
      </c>
      <c r="I20" s="150">
        <f t="shared" si="0"/>
        <v>59</v>
      </c>
      <c r="J20"/>
      <c r="K20"/>
      <c r="M20"/>
    </row>
    <row r="21" spans="1:13">
      <c r="A21" s="155" t="s">
        <v>223</v>
      </c>
      <c r="B21" s="156">
        <v>40716</v>
      </c>
      <c r="C21" s="156">
        <v>39272</v>
      </c>
      <c r="D21" s="157">
        <v>-1444</v>
      </c>
      <c r="E21" s="163">
        <v>-3.5999999999999997E-2</v>
      </c>
      <c r="F21" s="158">
        <v>39584</v>
      </c>
      <c r="G21" s="157">
        <v>175</v>
      </c>
      <c r="H21" s="159">
        <v>4.0000000000000001E-3</v>
      </c>
      <c r="I21" s="150">
        <f t="shared" si="0"/>
        <v>78</v>
      </c>
      <c r="J21"/>
      <c r="K21"/>
      <c r="M21"/>
    </row>
    <row r="22" spans="1:13">
      <c r="A22" s="155" t="s">
        <v>224</v>
      </c>
      <c r="B22" s="156">
        <v>13801</v>
      </c>
      <c r="C22" s="156">
        <v>14506</v>
      </c>
      <c r="D22" s="157">
        <v>705</v>
      </c>
      <c r="E22" s="163">
        <v>5.0999999999999997E-2</v>
      </c>
      <c r="F22" s="158">
        <v>14788</v>
      </c>
      <c r="G22" s="157">
        <v>253</v>
      </c>
      <c r="H22" s="159">
        <v>1.7000000000000001E-2</v>
      </c>
      <c r="I22" s="150">
        <f t="shared" si="0"/>
        <v>25</v>
      </c>
      <c r="J22"/>
      <c r="K22"/>
      <c r="M22"/>
    </row>
    <row r="23" spans="1:13">
      <c r="A23" s="155" t="s">
        <v>225</v>
      </c>
      <c r="B23" s="156">
        <v>28522</v>
      </c>
      <c r="C23" s="156">
        <v>28440</v>
      </c>
      <c r="D23" s="157">
        <v>-82</v>
      </c>
      <c r="E23" s="163">
        <v>-3.0000000000000001E-3</v>
      </c>
      <c r="F23" s="158">
        <v>28458</v>
      </c>
      <c r="G23" s="157">
        <v>171</v>
      </c>
      <c r="H23" s="159">
        <v>6.0000000000000001E-3</v>
      </c>
      <c r="I23" s="150">
        <f t="shared" si="0"/>
        <v>67</v>
      </c>
      <c r="J23"/>
      <c r="K23"/>
      <c r="M23"/>
    </row>
    <row r="24" spans="1:13">
      <c r="A24" s="155" t="s">
        <v>226</v>
      </c>
      <c r="B24" s="156">
        <v>57424</v>
      </c>
      <c r="C24" s="156">
        <v>56356</v>
      </c>
      <c r="D24" s="157">
        <v>-1068</v>
      </c>
      <c r="E24" s="163">
        <v>-1.9E-2</v>
      </c>
      <c r="F24" s="158">
        <v>56410</v>
      </c>
      <c r="G24" s="157">
        <v>350</v>
      </c>
      <c r="H24" s="159">
        <v>6.0000000000000001E-3</v>
      </c>
      <c r="I24" s="150">
        <f t="shared" si="0"/>
        <v>67</v>
      </c>
      <c r="J24"/>
      <c r="K24"/>
      <c r="M24"/>
    </row>
    <row r="25" spans="1:13">
      <c r="A25" s="155" t="s">
        <v>227</v>
      </c>
      <c r="B25" s="156">
        <v>39105</v>
      </c>
      <c r="C25" s="156">
        <v>41072</v>
      </c>
      <c r="D25" s="157">
        <v>1967</v>
      </c>
      <c r="E25" s="163">
        <v>0.05</v>
      </c>
      <c r="F25" s="158">
        <v>41830</v>
      </c>
      <c r="G25" s="157">
        <v>283</v>
      </c>
      <c r="H25" s="159">
        <v>7.0000000000000001E-3</v>
      </c>
      <c r="I25" s="150">
        <f t="shared" si="0"/>
        <v>62</v>
      </c>
      <c r="J25"/>
      <c r="K25"/>
      <c r="M25"/>
    </row>
    <row r="26" spans="1:13">
      <c r="A26" s="155" t="s">
        <v>228</v>
      </c>
      <c r="B26" s="156">
        <v>17131</v>
      </c>
      <c r="C26" s="156">
        <v>17341</v>
      </c>
      <c r="D26" s="157">
        <v>210</v>
      </c>
      <c r="E26" s="163">
        <v>1.2E-2</v>
      </c>
      <c r="F26" s="158">
        <v>17609</v>
      </c>
      <c r="G26" s="157">
        <v>130</v>
      </c>
      <c r="H26" s="159">
        <v>7.0000000000000001E-3</v>
      </c>
      <c r="I26" s="150">
        <f t="shared" si="0"/>
        <v>62</v>
      </c>
      <c r="J26"/>
      <c r="K26"/>
      <c r="M26"/>
    </row>
    <row r="27" spans="1:13">
      <c r="A27" s="155" t="s">
        <v>229</v>
      </c>
      <c r="B27" s="156">
        <v>32213</v>
      </c>
      <c r="C27" s="156">
        <v>32043</v>
      </c>
      <c r="D27" s="157">
        <v>-170</v>
      </c>
      <c r="E27" s="163">
        <v>-5.0000000000000001E-3</v>
      </c>
      <c r="F27" s="158">
        <v>32431</v>
      </c>
      <c r="G27" s="157">
        <v>285</v>
      </c>
      <c r="H27" s="159">
        <v>8.9999999999999993E-3</v>
      </c>
      <c r="I27" s="150">
        <f t="shared" si="0"/>
        <v>58</v>
      </c>
      <c r="J27"/>
      <c r="K27"/>
      <c r="M27"/>
    </row>
    <row r="28" spans="1:13">
      <c r="A28" s="155" t="s">
        <v>230</v>
      </c>
      <c r="B28" s="156">
        <v>7861</v>
      </c>
      <c r="C28" s="156">
        <v>7581</v>
      </c>
      <c r="D28" s="157">
        <v>-280</v>
      </c>
      <c r="E28" s="163">
        <v>-3.5999999999999997E-2</v>
      </c>
      <c r="F28" s="158">
        <v>7620</v>
      </c>
      <c r="G28" s="157">
        <v>48</v>
      </c>
      <c r="H28" s="159">
        <v>6.0000000000000001E-3</v>
      </c>
      <c r="I28" s="150">
        <f t="shared" si="0"/>
        <v>67</v>
      </c>
      <c r="J28"/>
      <c r="K28"/>
      <c r="M28"/>
    </row>
    <row r="29" spans="1:13">
      <c r="A29" s="155" t="s">
        <v>231</v>
      </c>
      <c r="B29" s="156">
        <v>35662</v>
      </c>
      <c r="C29" s="156">
        <v>35999</v>
      </c>
      <c r="D29" s="157">
        <v>337</v>
      </c>
      <c r="E29" s="163">
        <v>8.9999999999999993E-3</v>
      </c>
      <c r="F29" s="158">
        <v>36879</v>
      </c>
      <c r="G29" s="157">
        <v>509</v>
      </c>
      <c r="H29" s="159">
        <v>1.4E-2</v>
      </c>
      <c r="I29" s="150">
        <f t="shared" si="0"/>
        <v>43</v>
      </c>
      <c r="J29"/>
      <c r="K29"/>
      <c r="M29"/>
    </row>
    <row r="30" spans="1:13">
      <c r="A30" s="155" t="s">
        <v>232</v>
      </c>
      <c r="B30" s="156">
        <v>52796</v>
      </c>
      <c r="C30" s="156">
        <v>57889</v>
      </c>
      <c r="D30" s="157">
        <v>5093</v>
      </c>
      <c r="E30" s="163">
        <v>9.7000000000000003E-2</v>
      </c>
      <c r="F30" s="158">
        <v>59728</v>
      </c>
      <c r="G30" s="157">
        <v>795</v>
      </c>
      <c r="H30" s="159">
        <v>1.2999999999999999E-2</v>
      </c>
      <c r="I30" s="150">
        <f t="shared" si="0"/>
        <v>47</v>
      </c>
      <c r="J30"/>
      <c r="K30"/>
      <c r="M30"/>
    </row>
    <row r="31" spans="1:13">
      <c r="A31" s="155" t="s">
        <v>233</v>
      </c>
      <c r="B31" s="156">
        <v>14586</v>
      </c>
      <c r="C31" s="156">
        <v>13911</v>
      </c>
      <c r="D31" s="157">
        <v>-675</v>
      </c>
      <c r="E31" s="163">
        <v>-4.5999999999999999E-2</v>
      </c>
      <c r="F31" s="158">
        <v>13888</v>
      </c>
      <c r="G31" s="157">
        <v>-105</v>
      </c>
      <c r="H31" s="159">
        <v>-8.0000000000000002E-3</v>
      </c>
      <c r="I31" s="150">
        <f t="shared" si="0"/>
        <v>91</v>
      </c>
      <c r="J31"/>
      <c r="K31"/>
      <c r="M31"/>
    </row>
    <row r="32" spans="1:13">
      <c r="A32" s="155" t="s">
        <v>234</v>
      </c>
      <c r="B32" s="156">
        <v>56053</v>
      </c>
      <c r="C32" s="156">
        <v>61145</v>
      </c>
      <c r="D32" s="157">
        <v>5092</v>
      </c>
      <c r="E32" s="163">
        <v>9.0999999999999998E-2</v>
      </c>
      <c r="F32" s="158">
        <v>63522</v>
      </c>
      <c r="G32" s="157">
        <v>1091</v>
      </c>
      <c r="H32" s="159">
        <v>1.7000000000000001E-2</v>
      </c>
      <c r="I32" s="150">
        <f t="shared" si="0"/>
        <v>25</v>
      </c>
      <c r="J32"/>
      <c r="K32"/>
      <c r="M32"/>
    </row>
    <row r="33" spans="1:13">
      <c r="A33" s="155" t="s">
        <v>235</v>
      </c>
      <c r="B33" s="156">
        <v>626681</v>
      </c>
      <c r="C33" s="156">
        <v>715884</v>
      </c>
      <c r="D33" s="157">
        <v>89203</v>
      </c>
      <c r="E33" s="163">
        <v>0.14199999999999999</v>
      </c>
      <c r="F33" s="158">
        <v>708144</v>
      </c>
      <c r="G33" s="157">
        <v>4772</v>
      </c>
      <c r="H33" s="159">
        <v>7.0000000000000001E-3</v>
      </c>
      <c r="I33" s="150">
        <f t="shared" si="0"/>
        <v>62</v>
      </c>
      <c r="J33"/>
      <c r="K33"/>
      <c r="M33"/>
    </row>
    <row r="34" spans="1:13">
      <c r="A34" s="155" t="s">
        <v>236</v>
      </c>
      <c r="B34" s="156">
        <v>11757</v>
      </c>
      <c r="C34" s="156">
        <v>11435</v>
      </c>
      <c r="D34" s="157">
        <v>-322</v>
      </c>
      <c r="E34" s="163">
        <v>-2.7E-2</v>
      </c>
      <c r="F34" s="158">
        <v>11564</v>
      </c>
      <c r="G34" s="157">
        <v>151</v>
      </c>
      <c r="H34" s="159">
        <v>1.2999999999999999E-2</v>
      </c>
      <c r="I34" s="150">
        <f t="shared" si="0"/>
        <v>47</v>
      </c>
      <c r="J34"/>
      <c r="K34"/>
      <c r="M34"/>
    </row>
    <row r="35" spans="1:13">
      <c r="A35" s="155" t="s">
        <v>237</v>
      </c>
      <c r="B35" s="156">
        <v>18723</v>
      </c>
      <c r="C35" s="156">
        <v>20080</v>
      </c>
      <c r="D35" s="157">
        <v>1357</v>
      </c>
      <c r="E35" s="163">
        <v>7.2999999999999995E-2</v>
      </c>
      <c r="F35" s="158">
        <v>21003</v>
      </c>
      <c r="G35" s="157">
        <v>525</v>
      </c>
      <c r="H35" s="159">
        <v>2.5999999999999999E-2</v>
      </c>
      <c r="I35" s="150">
        <f t="shared" si="0"/>
        <v>8</v>
      </c>
      <c r="J35"/>
      <c r="K35"/>
      <c r="M35"/>
    </row>
    <row r="36" spans="1:13">
      <c r="A36" s="155" t="s">
        <v>238</v>
      </c>
      <c r="B36" s="156">
        <v>49666</v>
      </c>
      <c r="C36" s="156">
        <v>54315</v>
      </c>
      <c r="D36" s="157">
        <v>4649</v>
      </c>
      <c r="E36" s="163">
        <v>9.4E-2</v>
      </c>
      <c r="F36" s="158">
        <v>55761</v>
      </c>
      <c r="G36" s="157">
        <v>587</v>
      </c>
      <c r="H36" s="159">
        <v>1.0999999999999999E-2</v>
      </c>
      <c r="I36" s="150">
        <f t="shared" si="0"/>
        <v>51</v>
      </c>
      <c r="J36"/>
      <c r="K36"/>
      <c r="M36"/>
    </row>
    <row r="37" spans="1:13">
      <c r="A37" s="155" t="s">
        <v>239</v>
      </c>
      <c r="B37" s="156">
        <v>38335</v>
      </c>
      <c r="C37" s="156">
        <v>36801</v>
      </c>
      <c r="D37" s="157">
        <v>-1534</v>
      </c>
      <c r="E37" s="163">
        <v>-0.04</v>
      </c>
      <c r="F37" s="158">
        <v>36410</v>
      </c>
      <c r="G37" s="157">
        <v>-176</v>
      </c>
      <c r="H37" s="159">
        <v>-5.0000000000000001E-3</v>
      </c>
      <c r="I37" s="150">
        <f t="shared" si="0"/>
        <v>87</v>
      </c>
      <c r="J37"/>
      <c r="K37"/>
      <c r="M37"/>
    </row>
    <row r="38" spans="1:13">
      <c r="A38" s="155" t="s">
        <v>240</v>
      </c>
      <c r="B38" s="156">
        <v>38413</v>
      </c>
      <c r="C38" s="156">
        <v>41990</v>
      </c>
      <c r="D38" s="157">
        <v>3577</v>
      </c>
      <c r="E38" s="163">
        <v>9.2999999999999999E-2</v>
      </c>
      <c r="F38" s="158">
        <v>43630</v>
      </c>
      <c r="G38" s="157">
        <v>731</v>
      </c>
      <c r="H38" s="159">
        <v>1.7000000000000001E-2</v>
      </c>
      <c r="I38" s="150">
        <f t="shared" si="0"/>
        <v>25</v>
      </c>
      <c r="J38"/>
      <c r="K38"/>
      <c r="M38"/>
    </row>
    <row r="39" spans="1:13">
      <c r="A39" s="155" t="s">
        <v>241</v>
      </c>
      <c r="B39" s="156">
        <v>17959</v>
      </c>
      <c r="C39" s="156">
        <v>18489</v>
      </c>
      <c r="D39" s="157">
        <v>530</v>
      </c>
      <c r="E39" s="163">
        <v>0.03</v>
      </c>
      <c r="F39" s="158">
        <v>19332</v>
      </c>
      <c r="G39" s="157">
        <v>495</v>
      </c>
      <c r="H39" s="159">
        <v>2.5999999999999999E-2</v>
      </c>
      <c r="I39" s="150">
        <f t="shared" si="0"/>
        <v>8</v>
      </c>
      <c r="J39"/>
      <c r="K39"/>
      <c r="M39"/>
    </row>
    <row r="40" spans="1:13">
      <c r="A40" s="155" t="s">
        <v>242</v>
      </c>
      <c r="B40" s="156">
        <v>41052</v>
      </c>
      <c r="C40" s="156">
        <v>42774</v>
      </c>
      <c r="D40" s="157">
        <v>1722</v>
      </c>
      <c r="E40" s="163">
        <v>4.2000000000000003E-2</v>
      </c>
      <c r="F40" s="158">
        <v>43942</v>
      </c>
      <c r="G40" s="157">
        <v>695</v>
      </c>
      <c r="H40" s="159">
        <v>1.6E-2</v>
      </c>
      <c r="I40" s="150">
        <f t="shared" si="0"/>
        <v>30</v>
      </c>
      <c r="J40"/>
      <c r="K40"/>
      <c r="M40"/>
    </row>
    <row r="41" spans="1:13">
      <c r="A41" s="155" t="s">
        <v>243</v>
      </c>
      <c r="B41" s="156">
        <v>49683</v>
      </c>
      <c r="C41" s="156">
        <v>50429</v>
      </c>
      <c r="D41" s="157">
        <v>746</v>
      </c>
      <c r="E41" s="163">
        <v>1.4999999999999999E-2</v>
      </c>
      <c r="F41" s="158">
        <v>50837</v>
      </c>
      <c r="G41" s="157">
        <v>300</v>
      </c>
      <c r="H41" s="159">
        <v>6.0000000000000001E-3</v>
      </c>
      <c r="I41" s="150">
        <f t="shared" si="0"/>
        <v>67</v>
      </c>
      <c r="J41"/>
      <c r="K41"/>
      <c r="M41"/>
    </row>
    <row r="42" spans="1:13">
      <c r="A42" s="155" t="s">
        <v>244</v>
      </c>
      <c r="B42" s="156">
        <v>29485</v>
      </c>
      <c r="C42" s="156">
        <v>30346</v>
      </c>
      <c r="D42" s="157">
        <v>861</v>
      </c>
      <c r="E42" s="163">
        <v>2.9000000000000001E-2</v>
      </c>
      <c r="F42" s="158">
        <v>30554</v>
      </c>
      <c r="G42" s="157">
        <v>151</v>
      </c>
      <c r="H42" s="159">
        <v>5.0000000000000001E-3</v>
      </c>
      <c r="I42" s="150">
        <f t="shared" si="0"/>
        <v>75</v>
      </c>
      <c r="J42"/>
      <c r="K42"/>
      <c r="M42"/>
    </row>
    <row r="43" spans="1:13">
      <c r="A43" s="155" t="s">
        <v>245</v>
      </c>
      <c r="B43" s="156">
        <v>22657</v>
      </c>
      <c r="C43" s="156">
        <v>23527</v>
      </c>
      <c r="D43" s="157">
        <v>870</v>
      </c>
      <c r="E43" s="163">
        <v>3.7999999999999999E-2</v>
      </c>
      <c r="F43" s="158">
        <v>24277</v>
      </c>
      <c r="G43" s="157">
        <v>444</v>
      </c>
      <c r="H43" s="159">
        <v>1.9E-2</v>
      </c>
      <c r="I43" s="150">
        <f t="shared" si="0"/>
        <v>18</v>
      </c>
      <c r="J43"/>
      <c r="K43"/>
      <c r="M43"/>
    </row>
    <row r="44" spans="1:13">
      <c r="A44" s="155" t="s">
        <v>246</v>
      </c>
      <c r="B44" s="156">
        <v>68831</v>
      </c>
      <c r="C44" s="156">
        <v>70152</v>
      </c>
      <c r="D44" s="157">
        <v>1321</v>
      </c>
      <c r="E44" s="163">
        <v>1.9E-2</v>
      </c>
      <c r="F44" s="158">
        <v>71405</v>
      </c>
      <c r="G44" s="157">
        <v>802</v>
      </c>
      <c r="H44" s="159">
        <v>1.0999999999999999E-2</v>
      </c>
      <c r="I44" s="150">
        <f t="shared" si="0"/>
        <v>51</v>
      </c>
      <c r="J44"/>
      <c r="K44"/>
      <c r="M44"/>
    </row>
    <row r="45" spans="1:13">
      <c r="A45" s="155" t="s">
        <v>247</v>
      </c>
      <c r="B45" s="156">
        <v>13703</v>
      </c>
      <c r="C45" s="156">
        <v>13529</v>
      </c>
      <c r="D45" s="157">
        <v>-174</v>
      </c>
      <c r="E45" s="163">
        <v>-1.2999999999999999E-2</v>
      </c>
      <c r="F45" s="158">
        <v>13783</v>
      </c>
      <c r="G45" s="157">
        <v>197</v>
      </c>
      <c r="H45" s="159">
        <v>1.4999999999999999E-2</v>
      </c>
      <c r="I45" s="150">
        <f t="shared" si="0"/>
        <v>36</v>
      </c>
      <c r="J45"/>
      <c r="K45"/>
      <c r="M45"/>
    </row>
    <row r="46" spans="1:13">
      <c r="A46" s="155" t="s">
        <v>248</v>
      </c>
      <c r="B46" s="156">
        <v>62544</v>
      </c>
      <c r="C46" s="156">
        <v>64499</v>
      </c>
      <c r="D46" s="157">
        <v>1955</v>
      </c>
      <c r="E46" s="163">
        <v>3.1E-2</v>
      </c>
      <c r="F46" s="158">
        <v>65168</v>
      </c>
      <c r="G46" s="157">
        <v>778</v>
      </c>
      <c r="H46" s="159">
        <v>1.2E-2</v>
      </c>
      <c r="I46" s="150">
        <f t="shared" si="0"/>
        <v>49</v>
      </c>
      <c r="J46"/>
      <c r="K46"/>
      <c r="M46"/>
    </row>
    <row r="47" spans="1:13">
      <c r="A47" s="155" t="s">
        <v>249</v>
      </c>
      <c r="B47" s="156">
        <v>336463</v>
      </c>
      <c r="C47" s="156">
        <v>366207</v>
      </c>
      <c r="D47" s="157">
        <v>29744</v>
      </c>
      <c r="E47" s="163">
        <v>8.7999999999999995E-2</v>
      </c>
      <c r="F47" s="158">
        <v>374682</v>
      </c>
      <c r="G47" s="157">
        <v>5655</v>
      </c>
      <c r="H47" s="159">
        <v>1.4999999999999999E-2</v>
      </c>
      <c r="I47" s="150">
        <f t="shared" si="0"/>
        <v>36</v>
      </c>
      <c r="J47"/>
      <c r="K47"/>
      <c r="M47"/>
    </row>
    <row r="48" spans="1:13">
      <c r="A48" s="155" t="s">
        <v>250</v>
      </c>
      <c r="B48" s="156">
        <v>6819</v>
      </c>
      <c r="C48" s="156">
        <v>6662</v>
      </c>
      <c r="D48" s="157">
        <v>-157</v>
      </c>
      <c r="E48" s="163">
        <v>-2.3E-2</v>
      </c>
      <c r="F48" s="158">
        <v>6845</v>
      </c>
      <c r="G48" s="157">
        <v>68</v>
      </c>
      <c r="H48" s="159">
        <v>0.01</v>
      </c>
      <c r="I48" s="150">
        <f t="shared" si="0"/>
        <v>53</v>
      </c>
      <c r="J48"/>
      <c r="K48"/>
      <c r="M48"/>
    </row>
    <row r="49" spans="1:13">
      <c r="A49" s="155" t="s">
        <v>251</v>
      </c>
      <c r="B49" s="156">
        <v>27253</v>
      </c>
      <c r="C49" s="156">
        <v>25462</v>
      </c>
      <c r="D49" s="157">
        <v>-1791</v>
      </c>
      <c r="E49" s="163">
        <v>-6.6000000000000003E-2</v>
      </c>
      <c r="F49" s="158">
        <v>25529</v>
      </c>
      <c r="G49" s="157">
        <v>253</v>
      </c>
      <c r="H49" s="159">
        <v>0.01</v>
      </c>
      <c r="I49" s="150">
        <f t="shared" si="0"/>
        <v>53</v>
      </c>
      <c r="J49"/>
      <c r="K49"/>
      <c r="M49"/>
    </row>
    <row r="50" spans="1:13">
      <c r="A50" s="155" t="s">
        <v>252</v>
      </c>
      <c r="B50" s="156">
        <v>26026</v>
      </c>
      <c r="C50" s="156">
        <v>26831</v>
      </c>
      <c r="D50" s="157">
        <v>805</v>
      </c>
      <c r="E50" s="163">
        <v>3.1E-2</v>
      </c>
      <c r="F50" s="158">
        <v>27077</v>
      </c>
      <c r="G50" s="157">
        <v>199</v>
      </c>
      <c r="H50" s="159">
        <v>7.0000000000000001E-3</v>
      </c>
      <c r="I50" s="150">
        <f t="shared" si="0"/>
        <v>62</v>
      </c>
      <c r="J50"/>
      <c r="K50"/>
      <c r="M50"/>
    </row>
    <row r="51" spans="1:13">
      <c r="A51" s="155" t="s">
        <v>253</v>
      </c>
      <c r="B51" s="156">
        <v>56833</v>
      </c>
      <c r="C51" s="156">
        <v>56721</v>
      </c>
      <c r="D51" s="157">
        <v>-112</v>
      </c>
      <c r="E51" s="163">
        <v>-2E-3</v>
      </c>
      <c r="F51" s="158">
        <v>58043</v>
      </c>
      <c r="G51" s="157">
        <v>786</v>
      </c>
      <c r="H51" s="159">
        <v>1.4E-2</v>
      </c>
      <c r="I51" s="150">
        <f t="shared" si="0"/>
        <v>43</v>
      </c>
      <c r="J51"/>
      <c r="K51"/>
      <c r="M51"/>
    </row>
    <row r="52" spans="1:13">
      <c r="A52" s="155" t="s">
        <v>254</v>
      </c>
      <c r="B52" s="156">
        <v>18787</v>
      </c>
      <c r="C52" s="156">
        <v>17864</v>
      </c>
      <c r="D52" s="157">
        <v>-923</v>
      </c>
      <c r="E52" s="163">
        <v>-4.9000000000000002E-2</v>
      </c>
      <c r="F52" s="158">
        <v>17550</v>
      </c>
      <c r="G52" s="157">
        <v>-165</v>
      </c>
      <c r="H52" s="159">
        <v>-8.9999999999999993E-3</v>
      </c>
      <c r="I52" s="150">
        <f t="shared" si="0"/>
        <v>94</v>
      </c>
      <c r="J52"/>
      <c r="K52"/>
      <c r="M52"/>
    </row>
    <row r="53" spans="1:13">
      <c r="A53" s="155" t="s">
        <v>255</v>
      </c>
      <c r="B53" s="156">
        <v>27769</v>
      </c>
      <c r="C53" s="156">
        <v>27842</v>
      </c>
      <c r="D53" s="157">
        <v>73</v>
      </c>
      <c r="E53" s="163">
        <v>3.0000000000000001E-3</v>
      </c>
      <c r="F53" s="158">
        <v>27929</v>
      </c>
      <c r="G53" s="157">
        <v>13</v>
      </c>
      <c r="H53" s="159">
        <v>0</v>
      </c>
      <c r="I53" s="150">
        <f t="shared" si="0"/>
        <v>82</v>
      </c>
      <c r="J53"/>
      <c r="K53"/>
      <c r="M53"/>
    </row>
    <row r="54" spans="1:13">
      <c r="A54" s="155" t="s">
        <v>256</v>
      </c>
      <c r="B54" s="156">
        <v>32330</v>
      </c>
      <c r="C54" s="156">
        <v>32199</v>
      </c>
      <c r="D54" s="157">
        <v>-131</v>
      </c>
      <c r="E54" s="163">
        <v>-4.0000000000000001E-3</v>
      </c>
      <c r="F54" s="158">
        <v>32379</v>
      </c>
      <c r="G54" s="157">
        <v>129</v>
      </c>
      <c r="H54" s="159">
        <v>4.0000000000000001E-3</v>
      </c>
      <c r="I54" s="150">
        <f t="shared" si="0"/>
        <v>78</v>
      </c>
      <c r="J54"/>
      <c r="K54"/>
      <c r="M54"/>
    </row>
    <row r="55" spans="1:13">
      <c r="A55" s="155" t="s">
        <v>257</v>
      </c>
      <c r="B55" s="156">
        <v>24690</v>
      </c>
      <c r="C55" s="156">
        <v>24925</v>
      </c>
      <c r="D55" s="157">
        <v>235</v>
      </c>
      <c r="E55" s="163">
        <v>0.01</v>
      </c>
      <c r="F55" s="158">
        <v>25455</v>
      </c>
      <c r="G55" s="157">
        <v>370</v>
      </c>
      <c r="H55" s="159">
        <v>1.4999999999999999E-2</v>
      </c>
      <c r="I55" s="150">
        <f t="shared" si="0"/>
        <v>36</v>
      </c>
      <c r="J55"/>
      <c r="K55"/>
      <c r="M55"/>
    </row>
    <row r="56" spans="1:13">
      <c r="A56" s="155" t="s">
        <v>258</v>
      </c>
      <c r="B56" s="156">
        <v>8426</v>
      </c>
      <c r="C56" s="156">
        <v>8283</v>
      </c>
      <c r="D56" s="157">
        <v>-143</v>
      </c>
      <c r="E56" s="163">
        <v>-1.7000000000000001E-2</v>
      </c>
      <c r="F56" s="158">
        <v>8219</v>
      </c>
      <c r="G56" s="157">
        <v>-63</v>
      </c>
      <c r="H56" s="159">
        <v>-8.0000000000000002E-3</v>
      </c>
      <c r="I56" s="150">
        <f t="shared" si="0"/>
        <v>91</v>
      </c>
      <c r="J56"/>
      <c r="K56"/>
      <c r="M56"/>
    </row>
    <row r="57" spans="1:13">
      <c r="A57" s="155" t="s">
        <v>259</v>
      </c>
      <c r="B57" s="156">
        <v>18538</v>
      </c>
      <c r="C57" s="156">
        <v>18990</v>
      </c>
      <c r="D57" s="157">
        <v>452</v>
      </c>
      <c r="E57" s="163">
        <v>2.4E-2</v>
      </c>
      <c r="F57" s="158">
        <v>19106</v>
      </c>
      <c r="G57" s="157">
        <v>-94</v>
      </c>
      <c r="H57" s="159">
        <v>-5.0000000000000001E-3</v>
      </c>
      <c r="I57" s="150">
        <f t="shared" si="0"/>
        <v>87</v>
      </c>
      <c r="J57"/>
      <c r="K57"/>
      <c r="M57"/>
    </row>
    <row r="58" spans="1:13">
      <c r="A58" s="155" t="s">
        <v>260</v>
      </c>
      <c r="B58" s="156">
        <v>11638</v>
      </c>
      <c r="C58" s="156">
        <v>11617</v>
      </c>
      <c r="D58" s="157">
        <v>-21</v>
      </c>
      <c r="E58" s="163">
        <v>-2E-3</v>
      </c>
      <c r="F58" s="158">
        <v>11989</v>
      </c>
      <c r="G58" s="157">
        <v>212</v>
      </c>
      <c r="H58" s="159">
        <v>1.7999999999999999E-2</v>
      </c>
      <c r="I58" s="150">
        <f t="shared" si="0"/>
        <v>22</v>
      </c>
      <c r="J58"/>
      <c r="K58"/>
      <c r="M58"/>
    </row>
    <row r="59" spans="1:13">
      <c r="A59" s="155" t="s">
        <v>261</v>
      </c>
      <c r="B59" s="156">
        <v>51407</v>
      </c>
      <c r="C59" s="156">
        <v>54683</v>
      </c>
      <c r="D59" s="157">
        <v>3276</v>
      </c>
      <c r="E59" s="163">
        <v>6.4000000000000001E-2</v>
      </c>
      <c r="F59" s="158">
        <v>56727</v>
      </c>
      <c r="G59" s="157">
        <v>1165</v>
      </c>
      <c r="H59" s="160">
        <v>2.1000000000000001E-2</v>
      </c>
      <c r="I59" s="150">
        <f t="shared" si="0"/>
        <v>15</v>
      </c>
      <c r="J59"/>
      <c r="K59"/>
      <c r="M59"/>
    </row>
    <row r="60" spans="1:13">
      <c r="A60" s="155" t="s">
        <v>262</v>
      </c>
      <c r="B60" s="156">
        <v>18244</v>
      </c>
      <c r="C60" s="156">
        <v>17948</v>
      </c>
      <c r="D60" s="157">
        <v>-296</v>
      </c>
      <c r="E60" s="163">
        <v>-1.6E-2</v>
      </c>
      <c r="F60" s="158">
        <v>18086</v>
      </c>
      <c r="G60" s="157">
        <v>30</v>
      </c>
      <c r="H60" s="160">
        <v>2E-3</v>
      </c>
      <c r="I60" s="150">
        <f t="shared" si="0"/>
        <v>81</v>
      </c>
      <c r="J60"/>
      <c r="K60"/>
      <c r="M60"/>
    </row>
    <row r="61" spans="1:13">
      <c r="A61" s="155" t="s">
        <v>263</v>
      </c>
      <c r="B61" s="156">
        <v>432226</v>
      </c>
      <c r="C61" s="156">
        <v>478971</v>
      </c>
      <c r="D61" s="157">
        <v>46745</v>
      </c>
      <c r="E61" s="163">
        <v>0.108</v>
      </c>
      <c r="F61" s="158">
        <v>494574</v>
      </c>
      <c r="G61" s="157">
        <v>7762</v>
      </c>
      <c r="H61" s="160">
        <v>1.6E-2</v>
      </c>
      <c r="I61" s="150">
        <f t="shared" si="0"/>
        <v>30</v>
      </c>
      <c r="J61"/>
      <c r="K61"/>
      <c r="M61"/>
    </row>
    <row r="62" spans="1:13">
      <c r="A62" s="155" t="s">
        <v>264</v>
      </c>
      <c r="B62" s="156">
        <v>7832</v>
      </c>
      <c r="C62" s="156">
        <v>7005</v>
      </c>
      <c r="D62" s="157">
        <v>-827</v>
      </c>
      <c r="E62" s="163">
        <v>-0.106</v>
      </c>
      <c r="F62" s="158">
        <v>6507</v>
      </c>
      <c r="G62" s="157">
        <v>-90</v>
      </c>
      <c r="H62" s="160">
        <v>-1.4E-2</v>
      </c>
      <c r="I62" s="150">
        <f t="shared" si="0"/>
        <v>95</v>
      </c>
      <c r="J62"/>
      <c r="K62"/>
      <c r="M62"/>
    </row>
    <row r="63" spans="1:13">
      <c r="A63" s="155" t="s">
        <v>265</v>
      </c>
      <c r="B63" s="156">
        <v>27815</v>
      </c>
      <c r="C63" s="156">
        <v>25143</v>
      </c>
      <c r="D63" s="157">
        <v>-2672</v>
      </c>
      <c r="E63" s="163">
        <v>-9.6000000000000002E-2</v>
      </c>
      <c r="F63" s="158">
        <v>24793</v>
      </c>
      <c r="G63" s="157">
        <v>-129</v>
      </c>
      <c r="H63" s="160">
        <v>-5.0000000000000001E-3</v>
      </c>
      <c r="I63" s="150">
        <f t="shared" si="0"/>
        <v>87</v>
      </c>
      <c r="J63"/>
      <c r="K63"/>
      <c r="M63"/>
    </row>
    <row r="64" spans="1:13">
      <c r="A64" s="155" t="s">
        <v>266</v>
      </c>
      <c r="B64" s="156">
        <v>41869</v>
      </c>
      <c r="C64" s="156">
        <v>44159</v>
      </c>
      <c r="D64" s="157">
        <v>2290</v>
      </c>
      <c r="E64" s="163">
        <v>5.5E-2</v>
      </c>
      <c r="F64" s="158">
        <v>45415</v>
      </c>
      <c r="G64" s="157">
        <v>686</v>
      </c>
      <c r="H64" s="160">
        <v>1.4999999999999999E-2</v>
      </c>
      <c r="I64" s="150">
        <f t="shared" si="0"/>
        <v>36</v>
      </c>
      <c r="J64"/>
      <c r="K64"/>
      <c r="M64"/>
    </row>
    <row r="65" spans="1:13">
      <c r="A65" s="155" t="s">
        <v>267</v>
      </c>
      <c r="B65" s="156">
        <v>12161</v>
      </c>
      <c r="C65" s="156">
        <v>12582</v>
      </c>
      <c r="D65" s="157">
        <v>421</v>
      </c>
      <c r="E65" s="163">
        <v>3.5000000000000003E-2</v>
      </c>
      <c r="F65" s="158">
        <v>12957</v>
      </c>
      <c r="G65" s="157">
        <v>103</v>
      </c>
      <c r="H65" s="160">
        <v>8.0000000000000002E-3</v>
      </c>
      <c r="I65" s="150">
        <f t="shared" si="0"/>
        <v>59</v>
      </c>
      <c r="J65"/>
      <c r="K65"/>
      <c r="M65"/>
    </row>
    <row r="66" spans="1:13">
      <c r="A66" s="155" t="s">
        <v>268</v>
      </c>
      <c r="B66" s="156">
        <v>33361</v>
      </c>
      <c r="C66" s="156">
        <v>35319</v>
      </c>
      <c r="D66" s="157">
        <v>1958</v>
      </c>
      <c r="E66" s="163">
        <v>5.8999999999999997E-2</v>
      </c>
      <c r="F66" s="158">
        <v>36004</v>
      </c>
      <c r="G66" s="157">
        <v>553</v>
      </c>
      <c r="H66" s="160">
        <v>1.6E-2</v>
      </c>
      <c r="I66" s="150">
        <f t="shared" si="0"/>
        <v>30</v>
      </c>
      <c r="J66"/>
      <c r="K66"/>
      <c r="M66"/>
    </row>
    <row r="67" spans="1:13">
      <c r="A67" s="155" t="s">
        <v>269</v>
      </c>
      <c r="B67" s="156">
        <v>48556</v>
      </c>
      <c r="C67" s="156">
        <v>54886</v>
      </c>
      <c r="D67" s="157">
        <v>6330</v>
      </c>
      <c r="E67" s="163">
        <v>0.13</v>
      </c>
      <c r="F67" s="158">
        <v>58181</v>
      </c>
      <c r="G67" s="157">
        <v>1509</v>
      </c>
      <c r="H67" s="160">
        <v>2.7E-2</v>
      </c>
      <c r="I67" s="150">
        <f t="shared" si="0"/>
        <v>6</v>
      </c>
      <c r="J67"/>
      <c r="K67"/>
      <c r="M67"/>
    </row>
    <row r="68" spans="1:13">
      <c r="A68" s="155" t="s">
        <v>270</v>
      </c>
      <c r="B68" s="156">
        <v>52266</v>
      </c>
      <c r="C68" s="156">
        <v>53276</v>
      </c>
      <c r="D68" s="157">
        <v>1010</v>
      </c>
      <c r="E68" s="163">
        <v>1.9E-2</v>
      </c>
      <c r="F68" s="158">
        <v>54719</v>
      </c>
      <c r="G68" s="157">
        <v>812</v>
      </c>
      <c r="H68" s="160">
        <v>1.4999999999999999E-2</v>
      </c>
      <c r="I68" s="150">
        <f t="shared" si="0"/>
        <v>36</v>
      </c>
      <c r="J68"/>
      <c r="K68"/>
      <c r="M68"/>
    </row>
    <row r="69" spans="1:13">
      <c r="A69" s="155" t="s">
        <v>271</v>
      </c>
      <c r="B69" s="156">
        <v>26075</v>
      </c>
      <c r="C69" s="156">
        <v>25866</v>
      </c>
      <c r="D69" s="157">
        <v>-209</v>
      </c>
      <c r="E69" s="163">
        <v>-8.0000000000000002E-3</v>
      </c>
      <c r="F69" s="158">
        <v>25988</v>
      </c>
      <c r="G69" s="157">
        <v>134</v>
      </c>
      <c r="H69" s="160">
        <v>5.0000000000000001E-3</v>
      </c>
      <c r="I69" s="150">
        <f t="shared" si="0"/>
        <v>75</v>
      </c>
      <c r="J69"/>
      <c r="K69"/>
      <c r="M69"/>
    </row>
    <row r="70" spans="1:13">
      <c r="A70" s="155" t="s">
        <v>272</v>
      </c>
      <c r="B70" s="156">
        <v>22248</v>
      </c>
      <c r="C70" s="156">
        <v>25216</v>
      </c>
      <c r="D70" s="157">
        <v>2968</v>
      </c>
      <c r="E70" s="163">
        <v>0.13300000000000001</v>
      </c>
      <c r="F70" s="158">
        <v>26229</v>
      </c>
      <c r="G70" s="157">
        <v>547</v>
      </c>
      <c r="H70" s="160">
        <v>2.1000000000000001E-2</v>
      </c>
      <c r="I70" s="150">
        <f t="shared" si="0"/>
        <v>15</v>
      </c>
      <c r="J70"/>
      <c r="K70"/>
      <c r="M70"/>
    </row>
    <row r="71" spans="1:13">
      <c r="A71" s="155" t="s">
        <v>273</v>
      </c>
      <c r="B71" s="156">
        <v>98294</v>
      </c>
      <c r="C71" s="156">
        <v>98823</v>
      </c>
      <c r="D71" s="157">
        <v>529</v>
      </c>
      <c r="E71" s="163">
        <v>5.0000000000000001E-3</v>
      </c>
      <c r="F71" s="158">
        <v>99245</v>
      </c>
      <c r="G71" s="157">
        <v>660</v>
      </c>
      <c r="H71" s="160">
        <v>7.0000000000000001E-3</v>
      </c>
      <c r="I71" s="150">
        <f t="shared" si="0"/>
        <v>62</v>
      </c>
      <c r="J71"/>
      <c r="K71"/>
      <c r="M71"/>
    </row>
    <row r="72" spans="1:13">
      <c r="A72" s="155" t="s">
        <v>274</v>
      </c>
      <c r="B72" s="156">
        <v>28237</v>
      </c>
      <c r="C72" s="156">
        <v>28837</v>
      </c>
      <c r="D72" s="157">
        <v>600</v>
      </c>
      <c r="E72" s="163">
        <v>2.1000000000000001E-2</v>
      </c>
      <c r="F72" s="158">
        <v>29094</v>
      </c>
      <c r="G72" s="157">
        <v>167</v>
      </c>
      <c r="H72" s="160">
        <v>6.0000000000000001E-3</v>
      </c>
      <c r="I72" s="150">
        <f t="shared" si="0"/>
        <v>67</v>
      </c>
      <c r="J72"/>
      <c r="K72"/>
      <c r="M72"/>
    </row>
    <row r="73" spans="1:13">
      <c r="A73" s="155" t="s">
        <v>275</v>
      </c>
      <c r="B73" s="156">
        <v>30617</v>
      </c>
      <c r="C73" s="156">
        <v>34318</v>
      </c>
      <c r="D73" s="157">
        <v>3701</v>
      </c>
      <c r="E73" s="163">
        <v>0.121</v>
      </c>
      <c r="F73" s="158">
        <v>35878</v>
      </c>
      <c r="G73" s="157">
        <v>846</v>
      </c>
      <c r="H73" s="160">
        <v>2.4E-2</v>
      </c>
      <c r="I73" s="150">
        <f t="shared" si="0"/>
        <v>11</v>
      </c>
      <c r="J73"/>
      <c r="K73"/>
      <c r="M73"/>
    </row>
    <row r="74" spans="1:13">
      <c r="A74" s="155" t="s">
        <v>276</v>
      </c>
      <c r="B74" s="156">
        <v>80956</v>
      </c>
      <c r="C74" s="156">
        <v>100974</v>
      </c>
      <c r="D74" s="157">
        <v>20018</v>
      </c>
      <c r="E74" s="163">
        <v>0.247</v>
      </c>
      <c r="F74" s="158">
        <v>108159</v>
      </c>
      <c r="G74" s="157">
        <v>3156</v>
      </c>
      <c r="H74" s="160">
        <v>0.03</v>
      </c>
      <c r="I74" s="150">
        <f t="shared" si="0"/>
        <v>4</v>
      </c>
      <c r="J74"/>
      <c r="K74"/>
      <c r="M74"/>
    </row>
    <row r="75" spans="1:13">
      <c r="A75" s="155" t="s">
        <v>277</v>
      </c>
      <c r="B75" s="156">
        <v>11753</v>
      </c>
      <c r="C75" s="156">
        <v>12758</v>
      </c>
      <c r="D75" s="157">
        <v>1005</v>
      </c>
      <c r="E75" s="163">
        <v>8.5999999999999993E-2</v>
      </c>
      <c r="F75" s="158">
        <v>13272</v>
      </c>
      <c r="G75" s="157">
        <v>243</v>
      </c>
      <c r="H75" s="160">
        <v>1.9E-2</v>
      </c>
      <c r="I75" s="150">
        <f t="shared" si="0"/>
        <v>18</v>
      </c>
      <c r="J75"/>
      <c r="K75"/>
      <c r="M75"/>
    </row>
    <row r="76" spans="1:13">
      <c r="A76" s="155" t="s">
        <v>278</v>
      </c>
      <c r="B76" s="156">
        <v>44519</v>
      </c>
      <c r="C76" s="156">
        <v>46250</v>
      </c>
      <c r="D76" s="157">
        <v>1731</v>
      </c>
      <c r="E76" s="163">
        <v>3.9E-2</v>
      </c>
      <c r="F76" s="158">
        <v>47740</v>
      </c>
      <c r="G76" s="157">
        <v>1072</v>
      </c>
      <c r="H76" s="160">
        <v>2.3E-2</v>
      </c>
      <c r="I76" s="150">
        <f t="shared" si="0"/>
        <v>13</v>
      </c>
      <c r="J76"/>
      <c r="K76"/>
      <c r="M76"/>
    </row>
    <row r="77" spans="1:13">
      <c r="A77" s="155" t="s">
        <v>279</v>
      </c>
      <c r="B77" s="156">
        <v>172331</v>
      </c>
      <c r="C77" s="156">
        <v>220069</v>
      </c>
      <c r="D77" s="157">
        <v>47738</v>
      </c>
      <c r="E77" s="163">
        <v>0.27700000000000002</v>
      </c>
      <c r="F77" s="158">
        <v>235201</v>
      </c>
      <c r="G77" s="157">
        <v>7360</v>
      </c>
      <c r="H77" s="160">
        <v>3.2000000000000001E-2</v>
      </c>
      <c r="I77" s="150">
        <f t="shared" si="0"/>
        <v>3</v>
      </c>
      <c r="J77"/>
      <c r="K77"/>
      <c r="M77"/>
    </row>
    <row r="78" spans="1:13">
      <c r="A78" s="155" t="s">
        <v>280</v>
      </c>
      <c r="B78" s="156">
        <v>6362</v>
      </c>
      <c r="C78" s="156">
        <v>6461</v>
      </c>
      <c r="D78" s="157">
        <v>99</v>
      </c>
      <c r="E78" s="163">
        <v>1.6E-2</v>
      </c>
      <c r="F78" s="158">
        <v>6742</v>
      </c>
      <c r="G78" s="157">
        <v>90</v>
      </c>
      <c r="H78" s="160">
        <v>1.4E-2</v>
      </c>
      <c r="I78" s="150">
        <f t="shared" si="0"/>
        <v>43</v>
      </c>
      <c r="J78"/>
      <c r="K78"/>
      <c r="M78"/>
    </row>
    <row r="79" spans="1:13">
      <c r="A79" s="155" t="s">
        <v>281</v>
      </c>
      <c r="B79" s="156">
        <v>21987</v>
      </c>
      <c r="C79" s="156">
        <v>21035</v>
      </c>
      <c r="D79" s="157">
        <v>-952</v>
      </c>
      <c r="E79" s="163">
        <v>-4.2999999999999997E-2</v>
      </c>
      <c r="F79" s="158">
        <v>21224</v>
      </c>
      <c r="G79" s="157">
        <v>123</v>
      </c>
      <c r="H79" s="160">
        <v>6.0000000000000001E-3</v>
      </c>
      <c r="I79" s="150">
        <f t="shared" si="0"/>
        <v>67</v>
      </c>
      <c r="J79"/>
      <c r="K79"/>
      <c r="M79"/>
    </row>
    <row r="80" spans="1:13">
      <c r="A80" s="155" t="s">
        <v>282</v>
      </c>
      <c r="B80" s="156">
        <v>31807</v>
      </c>
      <c r="C80" s="156">
        <v>30787</v>
      </c>
      <c r="D80" s="157">
        <v>-1020</v>
      </c>
      <c r="E80" s="163">
        <v>-3.2000000000000001E-2</v>
      </c>
      <c r="F80" s="158">
        <v>30394</v>
      </c>
      <c r="G80" s="157">
        <v>-104</v>
      </c>
      <c r="H80" s="160">
        <v>-3.0000000000000001E-3</v>
      </c>
      <c r="I80" s="150">
        <f t="shared" ref="I80:I109" si="1">RANK(H80,$H$15:$H$109)</f>
        <v>85</v>
      </c>
      <c r="J80"/>
      <c r="K80"/>
      <c r="M80"/>
    </row>
    <row r="81" spans="1:13">
      <c r="A81" s="155" t="s">
        <v>283</v>
      </c>
      <c r="B81" s="156">
        <v>22083</v>
      </c>
      <c r="C81" s="156">
        <v>22511</v>
      </c>
      <c r="D81" s="157">
        <v>428</v>
      </c>
      <c r="E81" s="163">
        <v>1.9E-2</v>
      </c>
      <c r="F81" s="158">
        <v>23044</v>
      </c>
      <c r="G81" s="157">
        <v>188</v>
      </c>
      <c r="H81" s="160">
        <v>8.0000000000000002E-3</v>
      </c>
      <c r="I81" s="150">
        <f t="shared" si="1"/>
        <v>59</v>
      </c>
      <c r="J81"/>
      <c r="K81"/>
      <c r="M81"/>
    </row>
    <row r="82" spans="1:13">
      <c r="A82" s="155" t="s">
        <v>284</v>
      </c>
      <c r="B82" s="156">
        <v>7915</v>
      </c>
      <c r="C82" s="156">
        <v>8366</v>
      </c>
      <c r="D82" s="157">
        <v>451</v>
      </c>
      <c r="E82" s="163">
        <v>5.7000000000000002E-2</v>
      </c>
      <c r="F82" s="158">
        <v>8685</v>
      </c>
      <c r="G82" s="157">
        <v>212</v>
      </c>
      <c r="H82" s="160">
        <v>2.5000000000000001E-2</v>
      </c>
      <c r="I82" s="150">
        <f t="shared" si="1"/>
        <v>10</v>
      </c>
      <c r="J82"/>
      <c r="K82"/>
      <c r="M82"/>
    </row>
    <row r="83" spans="1:13">
      <c r="A83" s="155" t="s">
        <v>285</v>
      </c>
      <c r="B83" s="156">
        <v>5077</v>
      </c>
      <c r="C83" s="156">
        <v>5001</v>
      </c>
      <c r="D83" s="157">
        <v>-76</v>
      </c>
      <c r="E83" s="163">
        <v>-1.4999999999999999E-2</v>
      </c>
      <c r="F83" s="158">
        <v>5107</v>
      </c>
      <c r="G83" s="157">
        <v>25</v>
      </c>
      <c r="H83" s="160">
        <v>5.0000000000000001E-3</v>
      </c>
      <c r="I83" s="150">
        <f t="shared" si="1"/>
        <v>75</v>
      </c>
      <c r="J83"/>
      <c r="K83"/>
      <c r="M83"/>
    </row>
    <row r="84" spans="1:13">
      <c r="A84" s="155" t="s">
        <v>286</v>
      </c>
      <c r="B84" s="156">
        <v>16825</v>
      </c>
      <c r="C84" s="156">
        <v>17544</v>
      </c>
      <c r="D84" s="157">
        <v>719</v>
      </c>
      <c r="E84" s="163">
        <v>4.2999999999999997E-2</v>
      </c>
      <c r="F84" s="158">
        <v>17863</v>
      </c>
      <c r="G84" s="157">
        <v>79</v>
      </c>
      <c r="H84" s="160">
        <v>4.0000000000000001E-3</v>
      </c>
      <c r="I84" s="150">
        <f t="shared" si="1"/>
        <v>78</v>
      </c>
      <c r="J84"/>
      <c r="K84"/>
      <c r="M84"/>
    </row>
    <row r="85" spans="1:13">
      <c r="A85" s="155" t="s">
        <v>287</v>
      </c>
      <c r="B85" s="156">
        <v>72321</v>
      </c>
      <c r="C85" s="156">
        <v>79854</v>
      </c>
      <c r="D85" s="157">
        <v>7533</v>
      </c>
      <c r="E85" s="163">
        <v>0.104</v>
      </c>
      <c r="F85" s="158">
        <v>82382</v>
      </c>
      <c r="G85" s="157">
        <v>1127</v>
      </c>
      <c r="H85" s="160">
        <v>1.4E-2</v>
      </c>
      <c r="I85" s="150">
        <f t="shared" si="1"/>
        <v>43</v>
      </c>
      <c r="J85"/>
      <c r="K85"/>
      <c r="M85"/>
    </row>
    <row r="86" spans="1:13">
      <c r="A86" s="155" t="s">
        <v>288</v>
      </c>
      <c r="B86" s="156">
        <v>31809</v>
      </c>
      <c r="C86" s="156">
        <v>32870</v>
      </c>
      <c r="D86" s="157">
        <v>1061</v>
      </c>
      <c r="E86" s="163">
        <v>3.3000000000000002E-2</v>
      </c>
      <c r="F86" s="158">
        <v>33730</v>
      </c>
      <c r="G86" s="157">
        <v>525</v>
      </c>
      <c r="H86" s="160">
        <v>1.6E-2</v>
      </c>
      <c r="I86" s="150">
        <f t="shared" si="1"/>
        <v>30</v>
      </c>
      <c r="J86"/>
      <c r="K86"/>
      <c r="M86"/>
    </row>
    <row r="87" spans="1:13">
      <c r="A87" s="155" t="s">
        <v>289</v>
      </c>
      <c r="B87" s="156">
        <v>54181</v>
      </c>
      <c r="C87" s="156">
        <v>53404</v>
      </c>
      <c r="D87" s="157">
        <v>-777</v>
      </c>
      <c r="E87" s="163">
        <v>-1.4E-2</v>
      </c>
      <c r="F87" s="158">
        <v>55082</v>
      </c>
      <c r="G87" s="157">
        <v>1026</v>
      </c>
      <c r="H87" s="160">
        <v>1.9E-2</v>
      </c>
      <c r="I87" s="150">
        <f t="shared" si="1"/>
        <v>18</v>
      </c>
      <c r="J87"/>
      <c r="K87"/>
      <c r="M87"/>
    </row>
    <row r="88" spans="1:13">
      <c r="A88" s="155" t="s">
        <v>290</v>
      </c>
      <c r="B88" s="156">
        <v>66283</v>
      </c>
      <c r="C88" s="156">
        <v>72803</v>
      </c>
      <c r="D88" s="157">
        <v>6520</v>
      </c>
      <c r="E88" s="163">
        <v>9.8000000000000004E-2</v>
      </c>
      <c r="F88" s="158">
        <v>75470</v>
      </c>
      <c r="G88" s="157">
        <v>1382</v>
      </c>
      <c r="H88" s="160">
        <v>1.9E-2</v>
      </c>
      <c r="I88" s="150">
        <f t="shared" si="1"/>
        <v>18</v>
      </c>
      <c r="J88"/>
      <c r="K88"/>
      <c r="M88"/>
    </row>
    <row r="89" spans="1:13">
      <c r="A89" s="155" t="s">
        <v>291</v>
      </c>
      <c r="B89" s="156">
        <v>262604</v>
      </c>
      <c r="C89" s="156">
        <v>341486</v>
      </c>
      <c r="D89" s="157">
        <v>78882</v>
      </c>
      <c r="E89" s="163">
        <v>0.3</v>
      </c>
      <c r="F89" s="158">
        <v>360619</v>
      </c>
      <c r="G89" s="157">
        <v>9417</v>
      </c>
      <c r="H89" s="160">
        <v>2.7E-2</v>
      </c>
      <c r="I89" s="150">
        <f t="shared" si="1"/>
        <v>6</v>
      </c>
      <c r="J89"/>
      <c r="K89"/>
      <c r="M89"/>
    </row>
    <row r="90" spans="1:13">
      <c r="A90" s="155" t="s">
        <v>292</v>
      </c>
      <c r="B90" s="156">
        <v>22228</v>
      </c>
      <c r="C90" s="156">
        <v>21850</v>
      </c>
      <c r="D90" s="157">
        <v>-378</v>
      </c>
      <c r="E90" s="163">
        <v>-1.7000000000000001E-2</v>
      </c>
      <c r="F90" s="158">
        <v>22035</v>
      </c>
      <c r="G90" s="157">
        <v>140</v>
      </c>
      <c r="H90" s="160">
        <v>6.0000000000000001E-3</v>
      </c>
      <c r="I90" s="150">
        <f t="shared" si="1"/>
        <v>67</v>
      </c>
      <c r="J90"/>
      <c r="K90"/>
      <c r="M90"/>
    </row>
    <row r="91" spans="1:13">
      <c r="A91" s="155" t="s">
        <v>293</v>
      </c>
      <c r="B91" s="156">
        <v>14112</v>
      </c>
      <c r="C91" s="156">
        <v>15826</v>
      </c>
      <c r="D91" s="157">
        <v>1714</v>
      </c>
      <c r="E91" s="163">
        <v>0.122</v>
      </c>
      <c r="F91" s="158">
        <v>16909</v>
      </c>
      <c r="G91" s="157">
        <v>464</v>
      </c>
      <c r="H91" s="160">
        <v>2.8000000000000001E-2</v>
      </c>
      <c r="I91" s="150">
        <f t="shared" si="1"/>
        <v>5</v>
      </c>
      <c r="J91"/>
      <c r="K91"/>
      <c r="M91"/>
    </row>
    <row r="92" spans="1:13">
      <c r="A92" s="155" t="s">
        <v>294</v>
      </c>
      <c r="B92" s="156">
        <v>89889</v>
      </c>
      <c r="C92" s="156">
        <v>98380</v>
      </c>
      <c r="D92" s="157">
        <v>8491</v>
      </c>
      <c r="E92" s="163">
        <v>9.5000000000000001E-2</v>
      </c>
      <c r="F92" s="158">
        <v>98789</v>
      </c>
      <c r="G92" s="157">
        <v>-646</v>
      </c>
      <c r="H92" s="160">
        <v>-6.0000000000000001E-3</v>
      </c>
      <c r="I92" s="150">
        <f t="shared" si="1"/>
        <v>90</v>
      </c>
      <c r="J92"/>
      <c r="K92"/>
      <c r="M92"/>
    </row>
    <row r="93" spans="1:13">
      <c r="A93" s="155" t="s">
        <v>295</v>
      </c>
      <c r="B93" s="156">
        <v>927644</v>
      </c>
      <c r="C93" s="156">
        <v>929744</v>
      </c>
      <c r="D93" s="157">
        <v>2100</v>
      </c>
      <c r="E93" s="163">
        <v>2E-3</v>
      </c>
      <c r="F93" s="158">
        <v>916371</v>
      </c>
      <c r="G93" s="157">
        <v>-6981</v>
      </c>
      <c r="H93" s="160">
        <v>-8.0000000000000002E-3</v>
      </c>
      <c r="I93" s="150">
        <f t="shared" si="1"/>
        <v>91</v>
      </c>
      <c r="J93"/>
      <c r="K93"/>
      <c r="M93"/>
    </row>
    <row r="94" spans="1:13">
      <c r="A94" s="155" t="s">
        <v>296</v>
      </c>
      <c r="B94" s="156">
        <v>19166</v>
      </c>
      <c r="C94" s="156">
        <v>19904</v>
      </c>
      <c r="D94" s="157">
        <v>738</v>
      </c>
      <c r="E94" s="163">
        <v>3.9E-2</v>
      </c>
      <c r="F94" s="158">
        <v>20489</v>
      </c>
      <c r="G94" s="157">
        <v>308</v>
      </c>
      <c r="H94" s="160">
        <v>1.4999999999999999E-2</v>
      </c>
      <c r="I94" s="150">
        <f t="shared" si="1"/>
        <v>36</v>
      </c>
      <c r="J94"/>
      <c r="K94"/>
      <c r="M94"/>
    </row>
    <row r="95" spans="1:13">
      <c r="A95" s="155" t="s">
        <v>297</v>
      </c>
      <c r="B95" s="156">
        <v>13324</v>
      </c>
      <c r="C95" s="156">
        <v>13657</v>
      </c>
      <c r="D95" s="157">
        <v>333</v>
      </c>
      <c r="E95" s="163">
        <v>2.5000000000000001E-2</v>
      </c>
      <c r="F95" s="158">
        <v>14035</v>
      </c>
      <c r="G95" s="157">
        <v>205</v>
      </c>
      <c r="H95" s="160">
        <v>1.4999999999999999E-2</v>
      </c>
      <c r="I95" s="150">
        <f t="shared" si="1"/>
        <v>36</v>
      </c>
      <c r="J95"/>
      <c r="K95"/>
      <c r="M95"/>
    </row>
    <row r="96" spans="1:13">
      <c r="A96" s="155" t="s">
        <v>298</v>
      </c>
      <c r="B96" s="156">
        <v>156823</v>
      </c>
      <c r="C96" s="156">
        <v>158163</v>
      </c>
      <c r="D96" s="157">
        <v>1340</v>
      </c>
      <c r="E96" s="163">
        <v>8.9999999999999993E-3</v>
      </c>
      <c r="F96" s="158">
        <v>160820</v>
      </c>
      <c r="G96" s="157">
        <v>1653</v>
      </c>
      <c r="H96" s="160">
        <v>0.01</v>
      </c>
      <c r="I96" s="150">
        <f t="shared" si="1"/>
        <v>53</v>
      </c>
      <c r="J96"/>
      <c r="K96"/>
      <c r="M96"/>
    </row>
    <row r="97" spans="1:13">
      <c r="A97" s="155" t="s">
        <v>299</v>
      </c>
      <c r="B97" s="156">
        <v>160645</v>
      </c>
      <c r="C97" s="156">
        <v>196281</v>
      </c>
      <c r="D97" s="157">
        <v>35636</v>
      </c>
      <c r="E97" s="163">
        <v>0.222</v>
      </c>
      <c r="F97" s="158">
        <v>203858</v>
      </c>
      <c r="G97" s="157">
        <v>3276</v>
      </c>
      <c r="H97" s="160">
        <v>1.6E-2</v>
      </c>
      <c r="I97" s="150">
        <f t="shared" si="1"/>
        <v>30</v>
      </c>
      <c r="J97"/>
      <c r="K97"/>
      <c r="M97"/>
    </row>
    <row r="98" spans="1:13">
      <c r="A98" s="155" t="s">
        <v>300</v>
      </c>
      <c r="B98" s="156">
        <v>61081</v>
      </c>
      <c r="C98" s="156">
        <v>60970</v>
      </c>
      <c r="D98" s="157">
        <v>-111</v>
      </c>
      <c r="E98" s="163">
        <v>-2E-3</v>
      </c>
      <c r="F98" s="158">
        <v>61656</v>
      </c>
      <c r="G98" s="157">
        <v>607</v>
      </c>
      <c r="H98" s="160">
        <v>0.01</v>
      </c>
      <c r="I98" s="150">
        <f t="shared" si="1"/>
        <v>53</v>
      </c>
      <c r="J98"/>
      <c r="K98"/>
      <c r="M98"/>
    </row>
    <row r="99" spans="1:13">
      <c r="A99" s="155" t="s">
        <v>301</v>
      </c>
      <c r="B99" s="156">
        <v>7870</v>
      </c>
      <c r="C99" s="156">
        <v>11615</v>
      </c>
      <c r="D99" s="157">
        <v>3745</v>
      </c>
      <c r="E99" s="163">
        <v>0.47599999999999998</v>
      </c>
      <c r="F99" s="158">
        <v>12111</v>
      </c>
      <c r="G99" s="157">
        <v>492</v>
      </c>
      <c r="H99" s="160">
        <v>4.2000000000000003E-2</v>
      </c>
      <c r="I99" s="150">
        <f t="shared" si="1"/>
        <v>2</v>
      </c>
      <c r="J99"/>
      <c r="K99"/>
      <c r="M99"/>
    </row>
    <row r="100" spans="1:13">
      <c r="A100" s="155" t="s">
        <v>302</v>
      </c>
      <c r="B100" s="156">
        <v>18313</v>
      </c>
      <c r="C100" s="156">
        <v>17928</v>
      </c>
      <c r="D100" s="157">
        <v>-385</v>
      </c>
      <c r="E100" s="163">
        <v>-2.1000000000000001E-2</v>
      </c>
      <c r="F100" s="158">
        <v>17674</v>
      </c>
      <c r="G100" s="157">
        <v>7</v>
      </c>
      <c r="H100" s="160">
        <v>0</v>
      </c>
      <c r="I100" s="150">
        <f t="shared" si="1"/>
        <v>82</v>
      </c>
      <c r="J100"/>
      <c r="K100"/>
      <c r="M100"/>
    </row>
    <row r="101" spans="1:13">
      <c r="A101" s="155" t="s">
        <v>303</v>
      </c>
      <c r="B101" s="156">
        <v>19109</v>
      </c>
      <c r="C101" s="156">
        <v>19802</v>
      </c>
      <c r="D101" s="157">
        <v>693</v>
      </c>
      <c r="E101" s="163">
        <v>3.5999999999999997E-2</v>
      </c>
      <c r="F101" s="158">
        <v>20452</v>
      </c>
      <c r="G101" s="157">
        <v>456</v>
      </c>
      <c r="H101" s="160">
        <v>2.3E-2</v>
      </c>
      <c r="I101" s="150">
        <f t="shared" si="1"/>
        <v>13</v>
      </c>
      <c r="J101"/>
      <c r="K101"/>
      <c r="M101"/>
    </row>
    <row r="102" spans="1:13">
      <c r="A102" s="155" t="s">
        <v>304</v>
      </c>
      <c r="B102" s="156">
        <v>5548</v>
      </c>
      <c r="C102" s="156">
        <v>6168</v>
      </c>
      <c r="D102" s="157">
        <v>620</v>
      </c>
      <c r="E102" s="163">
        <v>0.112</v>
      </c>
      <c r="F102" s="158">
        <v>6429</v>
      </c>
      <c r="G102" s="157">
        <v>152</v>
      </c>
      <c r="H102" s="160">
        <v>2.4E-2</v>
      </c>
      <c r="I102" s="150">
        <f t="shared" si="1"/>
        <v>11</v>
      </c>
      <c r="J102"/>
      <c r="K102"/>
      <c r="M102"/>
    </row>
    <row r="103" spans="1:13">
      <c r="A103" s="155" t="s">
        <v>305</v>
      </c>
      <c r="B103" s="156">
        <v>39839</v>
      </c>
      <c r="C103" s="156">
        <v>40953</v>
      </c>
      <c r="D103" s="157">
        <v>1114</v>
      </c>
      <c r="E103" s="163">
        <v>2.8000000000000001E-2</v>
      </c>
      <c r="F103" s="158">
        <v>42026</v>
      </c>
      <c r="G103" s="157">
        <v>497</v>
      </c>
      <c r="H103" s="160">
        <v>1.2E-2</v>
      </c>
      <c r="I103" s="150">
        <f t="shared" si="1"/>
        <v>49</v>
      </c>
      <c r="J103"/>
      <c r="K103"/>
      <c r="M103"/>
    </row>
    <row r="104" spans="1:13">
      <c r="A104" s="155" t="s">
        <v>306</v>
      </c>
      <c r="B104" s="156">
        <v>122979</v>
      </c>
      <c r="C104" s="156">
        <v>133001</v>
      </c>
      <c r="D104" s="157">
        <v>10022</v>
      </c>
      <c r="E104" s="163">
        <v>8.2000000000000003E-2</v>
      </c>
      <c r="F104" s="158">
        <v>136172</v>
      </c>
      <c r="G104" s="157">
        <v>2647</v>
      </c>
      <c r="H104" s="160">
        <v>0.02</v>
      </c>
      <c r="I104" s="150">
        <f t="shared" si="1"/>
        <v>17</v>
      </c>
      <c r="J104"/>
      <c r="K104"/>
      <c r="M104"/>
    </row>
    <row r="105" spans="1:13">
      <c r="A105" s="155" t="s">
        <v>307</v>
      </c>
      <c r="B105" s="156">
        <v>17021</v>
      </c>
      <c r="C105" s="156">
        <v>16232</v>
      </c>
      <c r="D105" s="157">
        <v>-789</v>
      </c>
      <c r="E105" s="163">
        <v>-4.5999999999999999E-2</v>
      </c>
      <c r="F105" s="158">
        <v>16308</v>
      </c>
      <c r="G105" s="157">
        <v>-28</v>
      </c>
      <c r="H105" s="160">
        <v>-2E-3</v>
      </c>
      <c r="I105" s="150">
        <f t="shared" si="1"/>
        <v>84</v>
      </c>
      <c r="J105"/>
      <c r="K105"/>
      <c r="M105"/>
    </row>
    <row r="106" spans="1:13">
      <c r="A106" s="155" t="s">
        <v>308</v>
      </c>
      <c r="B106" s="156">
        <v>35021</v>
      </c>
      <c r="C106" s="156">
        <v>32902</v>
      </c>
      <c r="D106" s="157">
        <v>-2119</v>
      </c>
      <c r="E106" s="163">
        <v>-6.0999999999999999E-2</v>
      </c>
      <c r="F106" s="158">
        <v>33063</v>
      </c>
      <c r="G106" s="157">
        <v>193</v>
      </c>
      <c r="H106" s="160">
        <v>6.0000000000000001E-3</v>
      </c>
      <c r="I106" s="150">
        <f t="shared" si="1"/>
        <v>67</v>
      </c>
      <c r="J106"/>
      <c r="K106"/>
      <c r="M106"/>
    </row>
    <row r="107" spans="1:13">
      <c r="A107" s="155" t="s">
        <v>309</v>
      </c>
      <c r="B107" s="156">
        <v>25841</v>
      </c>
      <c r="C107" s="156">
        <v>27351</v>
      </c>
      <c r="D107" s="157">
        <v>1510</v>
      </c>
      <c r="E107" s="163">
        <v>5.8000000000000003E-2</v>
      </c>
      <c r="F107" s="158">
        <v>28064</v>
      </c>
      <c r="G107" s="157">
        <v>507</v>
      </c>
      <c r="H107" s="160">
        <v>1.7999999999999999E-2</v>
      </c>
      <c r="I107" s="150">
        <f t="shared" si="1"/>
        <v>22</v>
      </c>
      <c r="J107"/>
      <c r="K107"/>
      <c r="M107"/>
    </row>
    <row r="108" spans="1:13">
      <c r="A108" s="155" t="s">
        <v>310</v>
      </c>
      <c r="B108" s="156">
        <v>183182</v>
      </c>
      <c r="C108" s="156">
        <v>247726</v>
      </c>
      <c r="D108" s="157">
        <v>64544</v>
      </c>
      <c r="E108" s="163">
        <v>0.35199999999999998</v>
      </c>
      <c r="F108" s="158">
        <v>260815</v>
      </c>
      <c r="G108" s="157">
        <v>4606</v>
      </c>
      <c r="H108" s="160">
        <v>1.7999999999999999E-2</v>
      </c>
      <c r="I108" s="150">
        <f t="shared" si="1"/>
        <v>22</v>
      </c>
      <c r="J108"/>
      <c r="K108"/>
      <c r="M108"/>
    </row>
    <row r="109" spans="1:13">
      <c r="A109" s="155" t="s">
        <v>311</v>
      </c>
      <c r="B109" s="156">
        <v>113993</v>
      </c>
      <c r="C109" s="156">
        <v>147737</v>
      </c>
      <c r="D109" s="157">
        <v>33744</v>
      </c>
      <c r="E109" s="163">
        <v>0.29599999999999999</v>
      </c>
      <c r="F109" s="158">
        <v>158555</v>
      </c>
      <c r="G109" s="157">
        <v>6545</v>
      </c>
      <c r="H109" s="160">
        <v>4.2999999999999997E-2</v>
      </c>
      <c r="I109" s="150">
        <f t="shared" si="1"/>
        <v>1</v>
      </c>
      <c r="J109"/>
      <c r="K109"/>
      <c r="M109"/>
    </row>
    <row r="110" spans="1:13">
      <c r="A110" s="120"/>
      <c r="B110"/>
      <c r="C110"/>
      <c r="D110" s="104"/>
      <c r="E110" s="104"/>
    </row>
    <row r="111" spans="1:13">
      <c r="A111"/>
      <c r="B111"/>
      <c r="C111"/>
      <c r="D111" s="104"/>
      <c r="E111" s="104"/>
    </row>
    <row r="112" spans="1:13" ht="15">
      <c r="A112" s="138" t="s">
        <v>3</v>
      </c>
      <c r="B112"/>
      <c r="C112"/>
      <c r="D112" s="126"/>
      <c r="E112" s="126"/>
      <c r="H112" s="441">
        <f>AVERAGE(H15:H109)</f>
        <v>1.1842105263157902E-2</v>
      </c>
    </row>
    <row r="113" spans="1:5">
      <c r="A113"/>
      <c r="B113"/>
      <c r="C113"/>
      <c r="D113" s="104"/>
      <c r="E113" s="104"/>
    </row>
    <row r="114" spans="1:5">
      <c r="A114"/>
      <c r="B114"/>
      <c r="C114"/>
      <c r="D114" s="104"/>
      <c r="E114" s="104"/>
    </row>
    <row r="115" spans="1:5">
      <c r="A115"/>
      <c r="B115"/>
      <c r="C115"/>
      <c r="D115" s="104"/>
      <c r="E115" s="104"/>
    </row>
    <row r="116" spans="1:5">
      <c r="A116"/>
      <c r="B116"/>
      <c r="C116"/>
      <c r="D116" s="104"/>
      <c r="E116" s="104"/>
    </row>
    <row r="117" spans="1:5">
      <c r="A117"/>
      <c r="B117"/>
      <c r="C117"/>
      <c r="D117" s="104"/>
      <c r="E117" s="104"/>
    </row>
    <row r="118" spans="1:5">
      <c r="A118"/>
      <c r="B118"/>
      <c r="C118"/>
      <c r="D118" s="104"/>
      <c r="E118" s="104"/>
    </row>
    <row r="119" spans="1:5">
      <c r="A119"/>
      <c r="B119"/>
      <c r="C119"/>
      <c r="D119" s="104"/>
      <c r="E119" s="104"/>
    </row>
  </sheetData>
  <mergeCells count="8">
    <mergeCell ref="B1:D1"/>
    <mergeCell ref="B2:D2"/>
    <mergeCell ref="A10:A12"/>
    <mergeCell ref="B10:D12"/>
    <mergeCell ref="B8:D8"/>
    <mergeCell ref="B9:D9"/>
    <mergeCell ref="A3:A7"/>
    <mergeCell ref="B3:D7"/>
  </mergeCells>
  <hyperlinks>
    <hyperlink ref="B9:D9" r:id="rId1" display="TN State Data Center, UTK Boyd Center for Business and Economic Research" xr:uid="{D6E83BDB-0C94-4594-97F3-4324DADD48C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4416-1A33-4B09-923C-D8AE216F8407}">
  <sheetPr>
    <tabColor theme="4"/>
  </sheetPr>
  <dimension ref="A1:L113"/>
  <sheetViews>
    <sheetView workbookViewId="0">
      <selection activeCell="D16" sqref="D16"/>
    </sheetView>
  </sheetViews>
  <sheetFormatPr defaultRowHeight="12.75"/>
  <cols>
    <col min="1" max="1" width="16.28515625" customWidth="1"/>
    <col min="2" max="2" width="14.7109375" customWidth="1"/>
    <col min="3" max="3" width="15.7109375" customWidth="1"/>
  </cols>
  <sheetData>
    <row r="1" spans="1:12" ht="25.5">
      <c r="A1" s="168" t="s">
        <v>189</v>
      </c>
      <c r="B1" s="568" t="s">
        <v>704</v>
      </c>
      <c r="C1" s="569"/>
      <c r="D1" s="570"/>
    </row>
    <row r="2" spans="1:12" ht="25.5">
      <c r="A2" s="168" t="s">
        <v>194</v>
      </c>
      <c r="B2" s="538" t="s">
        <v>1501</v>
      </c>
      <c r="C2" s="566"/>
      <c r="D2" s="567"/>
    </row>
    <row r="3" spans="1:12">
      <c r="A3" s="579" t="s">
        <v>196</v>
      </c>
      <c r="B3" s="514" t="s">
        <v>1502</v>
      </c>
      <c r="C3" s="515"/>
      <c r="D3" s="516"/>
    </row>
    <row r="4" spans="1:12">
      <c r="A4" s="580"/>
      <c r="B4" s="517"/>
      <c r="C4" s="518"/>
      <c r="D4" s="519"/>
    </row>
    <row r="5" spans="1:12">
      <c r="A5" s="580"/>
      <c r="B5" s="517"/>
      <c r="C5" s="518"/>
      <c r="D5" s="519"/>
    </row>
    <row r="6" spans="1:12">
      <c r="A6" s="580"/>
      <c r="B6" s="517"/>
      <c r="C6" s="518"/>
      <c r="D6" s="519"/>
    </row>
    <row r="7" spans="1:12">
      <c r="A7" s="581"/>
      <c r="B7" s="520"/>
      <c r="C7" s="521"/>
      <c r="D7" s="522"/>
    </row>
    <row r="8" spans="1:12" ht="25.5">
      <c r="A8" s="169" t="s">
        <v>198</v>
      </c>
      <c r="B8" s="535" t="s">
        <v>735</v>
      </c>
      <c r="C8" s="590"/>
      <c r="D8" s="591"/>
    </row>
    <row r="9" spans="1:12">
      <c r="A9" s="323" t="s">
        <v>200</v>
      </c>
      <c r="B9" s="535" t="s">
        <v>717</v>
      </c>
      <c r="C9" s="590"/>
      <c r="D9" s="591"/>
    </row>
    <row r="10" spans="1:12">
      <c r="A10" s="338" t="s">
        <v>314</v>
      </c>
      <c r="B10" s="582">
        <v>2022</v>
      </c>
      <c r="C10" s="536"/>
      <c r="D10" s="537"/>
    </row>
    <row r="11" spans="1:12">
      <c r="A11" s="511" t="s">
        <v>202</v>
      </c>
      <c r="B11" s="571" t="s">
        <v>736</v>
      </c>
      <c r="C11" s="572"/>
      <c r="D11" s="573"/>
    </row>
    <row r="12" spans="1:12">
      <c r="A12" s="578"/>
      <c r="B12" s="652"/>
      <c r="C12" s="653"/>
      <c r="D12" s="654"/>
    </row>
    <row r="13" spans="1:12">
      <c r="A13" s="513"/>
      <c r="B13" s="655"/>
      <c r="C13" s="656"/>
      <c r="D13" s="657"/>
    </row>
    <row r="16" spans="1:12" ht="45">
      <c r="B16" s="161" t="s">
        <v>737</v>
      </c>
      <c r="C16" s="161" t="s">
        <v>738</v>
      </c>
      <c r="D16" s="440" t="s">
        <v>482</v>
      </c>
      <c r="E16" s="440" t="s">
        <v>927</v>
      </c>
      <c r="K16" s="161" t="s">
        <v>739</v>
      </c>
      <c r="L16" s="161" t="s">
        <v>740</v>
      </c>
    </row>
    <row r="17" spans="1:12">
      <c r="A17" s="155" t="s">
        <v>364</v>
      </c>
      <c r="B17" s="255">
        <v>9801</v>
      </c>
      <c r="C17" s="255">
        <v>28</v>
      </c>
      <c r="D17" s="214">
        <f>B17/C17</f>
        <v>350.03571428571428</v>
      </c>
      <c r="E17">
        <f>RANK(D17,$D$17:$D$111,1)</f>
        <v>53</v>
      </c>
      <c r="K17">
        <v>11183</v>
      </c>
      <c r="L17">
        <v>3</v>
      </c>
    </row>
    <row r="18" spans="1:12">
      <c r="A18" s="155" t="s">
        <v>365</v>
      </c>
      <c r="B18" s="255">
        <v>5443</v>
      </c>
      <c r="C18" s="255">
        <v>11</v>
      </c>
      <c r="D18" s="214">
        <f t="shared" ref="D18:D81" si="0">B18/C18</f>
        <v>494.81818181818181</v>
      </c>
      <c r="E18">
        <f t="shared" ref="E18:E81" si="1">RANK(D18,$D$17:$D$111,1)</f>
        <v>70</v>
      </c>
      <c r="K18">
        <v>5085</v>
      </c>
      <c r="L18">
        <v>1</v>
      </c>
    </row>
    <row r="19" spans="1:12">
      <c r="A19" s="155" t="s">
        <v>366</v>
      </c>
      <c r="B19" s="255">
        <v>1987</v>
      </c>
      <c r="C19" s="255">
        <v>6</v>
      </c>
      <c r="D19" s="214">
        <f t="shared" si="0"/>
        <v>331.16666666666669</v>
      </c>
      <c r="E19">
        <f t="shared" si="1"/>
        <v>49</v>
      </c>
      <c r="K19">
        <v>2090</v>
      </c>
      <c r="L19">
        <v>2</v>
      </c>
    </row>
    <row r="20" spans="1:12">
      <c r="A20" s="155" t="s">
        <v>367</v>
      </c>
      <c r="B20" s="255">
        <v>2663</v>
      </c>
      <c r="C20" s="255">
        <v>13</v>
      </c>
      <c r="D20" s="214">
        <f t="shared" si="0"/>
        <v>204.84615384615384</v>
      </c>
      <c r="E20">
        <f t="shared" si="1"/>
        <v>18</v>
      </c>
      <c r="K20">
        <v>742</v>
      </c>
      <c r="L20">
        <v>1</v>
      </c>
    </row>
    <row r="21" spans="1:12">
      <c r="A21" s="155" t="s">
        <v>368</v>
      </c>
      <c r="B21" s="255">
        <v>19282</v>
      </c>
      <c r="C21" s="255">
        <v>29</v>
      </c>
      <c r="D21" s="214">
        <f t="shared" si="0"/>
        <v>664.89655172413791</v>
      </c>
      <c r="E21">
        <f t="shared" si="1"/>
        <v>85</v>
      </c>
      <c r="K21">
        <v>19486</v>
      </c>
      <c r="L21">
        <v>5</v>
      </c>
    </row>
    <row r="22" spans="1:12">
      <c r="A22" s="155" t="s">
        <v>369</v>
      </c>
      <c r="B22" s="255">
        <v>12758</v>
      </c>
      <c r="C22" s="255">
        <v>18</v>
      </c>
      <c r="D22" s="214">
        <f t="shared" si="0"/>
        <v>708.77777777777783</v>
      </c>
      <c r="E22">
        <f t="shared" si="1"/>
        <v>86</v>
      </c>
      <c r="K22">
        <v>12113</v>
      </c>
      <c r="L22">
        <v>3</v>
      </c>
    </row>
    <row r="23" spans="1:12">
      <c r="A23" s="155" t="s">
        <v>370</v>
      </c>
      <c r="B23" s="255">
        <v>4527</v>
      </c>
      <c r="C23" s="255">
        <v>21</v>
      </c>
      <c r="D23" s="214">
        <f t="shared" si="0"/>
        <v>215.57142857142858</v>
      </c>
      <c r="E23">
        <f t="shared" si="1"/>
        <v>19</v>
      </c>
      <c r="K23">
        <v>2932</v>
      </c>
      <c r="L23">
        <v>2</v>
      </c>
    </row>
    <row r="24" spans="1:12">
      <c r="A24" s="155" t="s">
        <v>371</v>
      </c>
      <c r="B24" s="255">
        <v>2303</v>
      </c>
      <c r="C24" s="255">
        <v>9</v>
      </c>
      <c r="D24" s="214">
        <f t="shared" si="0"/>
        <v>255.88888888888889</v>
      </c>
      <c r="E24">
        <f t="shared" si="1"/>
        <v>32</v>
      </c>
      <c r="K24">
        <v>1494</v>
      </c>
      <c r="L24">
        <v>1</v>
      </c>
    </row>
    <row r="25" spans="1:12">
      <c r="A25" s="155" t="s">
        <v>372</v>
      </c>
      <c r="B25" s="255">
        <v>4138</v>
      </c>
      <c r="C25" s="255">
        <v>15</v>
      </c>
      <c r="D25" s="214">
        <f t="shared" si="0"/>
        <v>275.86666666666667</v>
      </c>
      <c r="E25">
        <f t="shared" si="1"/>
        <v>41</v>
      </c>
      <c r="K25">
        <v>2991</v>
      </c>
      <c r="L25">
        <v>1</v>
      </c>
    </row>
    <row r="26" spans="1:12">
      <c r="A26" s="155" t="s">
        <v>373</v>
      </c>
      <c r="B26" s="255">
        <v>8700</v>
      </c>
      <c r="C26" s="255">
        <v>22</v>
      </c>
      <c r="D26" s="214">
        <f t="shared" si="0"/>
        <v>395.45454545454544</v>
      </c>
      <c r="E26">
        <f t="shared" si="1"/>
        <v>59</v>
      </c>
      <c r="K26">
        <v>5464</v>
      </c>
      <c r="L26">
        <v>1</v>
      </c>
    </row>
    <row r="27" spans="1:12">
      <c r="A27" s="155" t="s">
        <v>374</v>
      </c>
      <c r="B27" s="255">
        <v>5630</v>
      </c>
      <c r="C27" s="255">
        <v>9</v>
      </c>
      <c r="D27" s="214">
        <f t="shared" si="0"/>
        <v>625.55555555555554</v>
      </c>
      <c r="E27">
        <f t="shared" si="1"/>
        <v>83</v>
      </c>
      <c r="K27">
        <v>5898</v>
      </c>
      <c r="L27">
        <v>3</v>
      </c>
    </row>
    <row r="28" spans="1:12">
      <c r="A28" s="155" t="s">
        <v>375</v>
      </c>
      <c r="B28" s="255">
        <v>2063</v>
      </c>
      <c r="C28" s="255">
        <v>9</v>
      </c>
      <c r="D28" s="214">
        <f t="shared" si="0"/>
        <v>229.22222222222223</v>
      </c>
      <c r="E28">
        <f t="shared" si="1"/>
        <v>23</v>
      </c>
      <c r="K28">
        <v>2392</v>
      </c>
      <c r="L28">
        <v>1</v>
      </c>
    </row>
    <row r="29" spans="1:12">
      <c r="A29" s="155" t="s">
        <v>376</v>
      </c>
      <c r="B29" s="255">
        <v>3654</v>
      </c>
      <c r="C29" s="255">
        <v>16</v>
      </c>
      <c r="D29" s="214">
        <f t="shared" si="0"/>
        <v>228.375</v>
      </c>
      <c r="E29">
        <f t="shared" si="1"/>
        <v>22</v>
      </c>
      <c r="K29">
        <v>3009</v>
      </c>
      <c r="L29">
        <v>3</v>
      </c>
    </row>
    <row r="30" spans="1:12">
      <c r="A30" s="155" t="s">
        <v>377</v>
      </c>
      <c r="B30" s="255">
        <v>1090</v>
      </c>
      <c r="C30" s="255">
        <v>7</v>
      </c>
      <c r="D30" s="214">
        <f t="shared" si="0"/>
        <v>155.71428571428572</v>
      </c>
      <c r="E30">
        <f t="shared" si="1"/>
        <v>5</v>
      </c>
      <c r="K30">
        <v>667</v>
      </c>
      <c r="L30">
        <v>1</v>
      </c>
    </row>
    <row r="31" spans="1:12">
      <c r="A31" s="155" t="s">
        <v>378</v>
      </c>
      <c r="B31" s="255">
        <v>4140</v>
      </c>
      <c r="C31" s="255">
        <v>18</v>
      </c>
      <c r="D31" s="214">
        <f t="shared" si="0"/>
        <v>230</v>
      </c>
      <c r="E31">
        <f t="shared" si="1"/>
        <v>24</v>
      </c>
      <c r="K31">
        <v>3958</v>
      </c>
      <c r="L31">
        <v>1</v>
      </c>
    </row>
    <row r="32" spans="1:12">
      <c r="A32" s="155" t="s">
        <v>379</v>
      </c>
      <c r="B32" s="255">
        <v>7268</v>
      </c>
      <c r="C32" s="255">
        <v>16</v>
      </c>
      <c r="D32" s="214">
        <f t="shared" si="0"/>
        <v>454.25</v>
      </c>
      <c r="E32">
        <f t="shared" si="1"/>
        <v>62</v>
      </c>
      <c r="K32">
        <v>6187</v>
      </c>
      <c r="L32">
        <v>2</v>
      </c>
    </row>
    <row r="33" spans="1:12">
      <c r="A33" s="155" t="s">
        <v>380</v>
      </c>
      <c r="B33" s="255">
        <v>1911</v>
      </c>
      <c r="C33" s="255">
        <v>12</v>
      </c>
      <c r="D33" s="214">
        <f t="shared" si="0"/>
        <v>159.25</v>
      </c>
      <c r="E33">
        <f t="shared" si="1"/>
        <v>7</v>
      </c>
      <c r="K33">
        <v>1406</v>
      </c>
      <c r="L33">
        <v>1</v>
      </c>
    </row>
    <row r="34" spans="1:12">
      <c r="A34" s="155" t="s">
        <v>381</v>
      </c>
      <c r="B34" s="255">
        <v>11058</v>
      </c>
      <c r="C34" s="255">
        <v>24</v>
      </c>
      <c r="D34" s="214">
        <f t="shared" si="0"/>
        <v>460.75</v>
      </c>
      <c r="E34">
        <f t="shared" si="1"/>
        <v>65</v>
      </c>
      <c r="K34">
        <v>9942</v>
      </c>
      <c r="L34">
        <v>1</v>
      </c>
    </row>
    <row r="35" spans="1:12">
      <c r="A35" s="155" t="s">
        <v>382</v>
      </c>
      <c r="B35" s="255">
        <v>83429</v>
      </c>
      <c r="C35" s="255">
        <v>179</v>
      </c>
      <c r="D35" s="214">
        <f t="shared" si="0"/>
        <v>466.08379888268155</v>
      </c>
      <c r="E35">
        <f t="shared" si="1"/>
        <v>66</v>
      </c>
      <c r="K35">
        <v>90302</v>
      </c>
      <c r="L35">
        <v>12</v>
      </c>
    </row>
    <row r="36" spans="1:12">
      <c r="A36" s="155" t="s">
        <v>383</v>
      </c>
      <c r="B36" s="255">
        <v>1534</v>
      </c>
      <c r="C36" s="255">
        <v>9</v>
      </c>
      <c r="D36" s="214">
        <f t="shared" si="0"/>
        <v>170.44444444444446</v>
      </c>
      <c r="E36">
        <f t="shared" si="1"/>
        <v>9</v>
      </c>
      <c r="K36">
        <v>1811</v>
      </c>
      <c r="L36">
        <v>1</v>
      </c>
    </row>
    <row r="37" spans="1:12">
      <c r="A37" s="155" t="s">
        <v>384</v>
      </c>
      <c r="B37" s="255">
        <v>3077</v>
      </c>
      <c r="C37" s="255">
        <v>12</v>
      </c>
      <c r="D37" s="214">
        <f t="shared" si="0"/>
        <v>256.41666666666669</v>
      </c>
      <c r="E37">
        <f t="shared" si="1"/>
        <v>33</v>
      </c>
      <c r="K37">
        <v>2023</v>
      </c>
      <c r="L37">
        <v>2</v>
      </c>
    </row>
    <row r="38" spans="1:12">
      <c r="A38" s="155" t="s">
        <v>385</v>
      </c>
      <c r="B38" s="255">
        <v>7073</v>
      </c>
      <c r="C38" s="255">
        <v>13</v>
      </c>
      <c r="D38" s="214">
        <f t="shared" si="0"/>
        <v>544.07692307692309</v>
      </c>
      <c r="E38">
        <f t="shared" si="1"/>
        <v>75</v>
      </c>
      <c r="K38">
        <v>6143</v>
      </c>
      <c r="L38">
        <v>2</v>
      </c>
    </row>
    <row r="39" spans="1:12">
      <c r="A39" s="155" t="s">
        <v>386</v>
      </c>
      <c r="B39" s="255">
        <v>4101</v>
      </c>
      <c r="C39" s="255">
        <v>15</v>
      </c>
      <c r="D39" s="214">
        <f t="shared" si="0"/>
        <v>273.39999999999998</v>
      </c>
      <c r="E39">
        <f t="shared" si="1"/>
        <v>37</v>
      </c>
      <c r="K39">
        <v>4313</v>
      </c>
      <c r="L39">
        <v>1</v>
      </c>
    </row>
    <row r="40" spans="1:12">
      <c r="A40" s="155" t="s">
        <v>387</v>
      </c>
      <c r="B40" s="255">
        <v>8261</v>
      </c>
      <c r="C40" s="255">
        <v>16</v>
      </c>
      <c r="D40" s="214">
        <f t="shared" si="0"/>
        <v>516.3125</v>
      </c>
      <c r="E40">
        <f t="shared" si="1"/>
        <v>73</v>
      </c>
      <c r="K40">
        <v>5861</v>
      </c>
      <c r="L40">
        <v>2</v>
      </c>
    </row>
    <row r="41" spans="1:12">
      <c r="A41" s="155" t="s">
        <v>388</v>
      </c>
      <c r="B41" s="255">
        <v>2577</v>
      </c>
      <c r="C41" s="255">
        <v>13</v>
      </c>
      <c r="D41" s="214">
        <f t="shared" si="0"/>
        <v>198.23076923076923</v>
      </c>
      <c r="E41">
        <f t="shared" si="1"/>
        <v>15</v>
      </c>
      <c r="K41">
        <v>2606</v>
      </c>
      <c r="L41">
        <v>2</v>
      </c>
    </row>
    <row r="42" spans="1:12">
      <c r="A42" s="155" t="s">
        <v>389</v>
      </c>
      <c r="B42" s="255">
        <v>6631</v>
      </c>
      <c r="C42" s="255">
        <v>18</v>
      </c>
      <c r="D42" s="214">
        <f t="shared" si="0"/>
        <v>368.38888888888891</v>
      </c>
      <c r="E42">
        <f t="shared" si="1"/>
        <v>56</v>
      </c>
      <c r="K42">
        <v>4714</v>
      </c>
      <c r="L42">
        <v>1</v>
      </c>
    </row>
    <row r="43" spans="1:12">
      <c r="A43" s="155" t="s">
        <v>390</v>
      </c>
      <c r="B43" s="255">
        <v>7429</v>
      </c>
      <c r="C43" s="255">
        <v>22</v>
      </c>
      <c r="D43" s="214">
        <f t="shared" si="0"/>
        <v>337.68181818181819</v>
      </c>
      <c r="E43">
        <f t="shared" si="1"/>
        <v>51</v>
      </c>
      <c r="K43">
        <v>5169</v>
      </c>
      <c r="L43">
        <v>3</v>
      </c>
    </row>
    <row r="44" spans="1:12">
      <c r="A44" s="155" t="s">
        <v>391</v>
      </c>
      <c r="B44" s="255">
        <v>4355</v>
      </c>
      <c r="C44" s="255">
        <v>14</v>
      </c>
      <c r="D44" s="214">
        <f t="shared" si="0"/>
        <v>311.07142857142856</v>
      </c>
      <c r="E44">
        <f t="shared" si="1"/>
        <v>47</v>
      </c>
      <c r="K44">
        <v>3235</v>
      </c>
      <c r="L44">
        <v>1</v>
      </c>
    </row>
    <row r="45" spans="1:12">
      <c r="A45" s="155" t="s">
        <v>392</v>
      </c>
      <c r="B45" s="255">
        <v>3300</v>
      </c>
      <c r="C45" s="255">
        <v>10</v>
      </c>
      <c r="D45" s="214">
        <f t="shared" si="0"/>
        <v>330</v>
      </c>
      <c r="E45">
        <f t="shared" si="1"/>
        <v>48</v>
      </c>
      <c r="K45">
        <v>1959</v>
      </c>
      <c r="L45">
        <v>1</v>
      </c>
    </row>
    <row r="46" spans="1:12">
      <c r="A46" s="155" t="s">
        <v>393</v>
      </c>
      <c r="B46" s="255">
        <v>9922</v>
      </c>
      <c r="C46" s="255">
        <v>17</v>
      </c>
      <c r="D46" s="214">
        <f t="shared" si="0"/>
        <v>583.64705882352939</v>
      </c>
      <c r="E46">
        <f t="shared" si="1"/>
        <v>78</v>
      </c>
      <c r="K46">
        <v>6684</v>
      </c>
      <c r="L46">
        <v>1</v>
      </c>
    </row>
    <row r="47" spans="1:12">
      <c r="A47" s="155" t="s">
        <v>394</v>
      </c>
      <c r="B47" s="255">
        <v>2177</v>
      </c>
      <c r="C47" s="255">
        <v>11</v>
      </c>
      <c r="D47" s="214">
        <f t="shared" si="0"/>
        <v>197.90909090909091</v>
      </c>
      <c r="E47">
        <f t="shared" si="1"/>
        <v>14</v>
      </c>
      <c r="K47">
        <v>1205</v>
      </c>
      <c r="L47">
        <v>3</v>
      </c>
    </row>
    <row r="48" spans="1:12">
      <c r="A48" s="155" t="s">
        <v>395</v>
      </c>
      <c r="B48" s="255">
        <v>7331</v>
      </c>
      <c r="C48" s="255">
        <v>16</v>
      </c>
      <c r="D48" s="214">
        <f t="shared" si="0"/>
        <v>458.1875</v>
      </c>
      <c r="E48">
        <f t="shared" si="1"/>
        <v>63</v>
      </c>
      <c r="K48">
        <v>5501</v>
      </c>
      <c r="L48">
        <v>1</v>
      </c>
    </row>
    <row r="49" spans="1:12">
      <c r="A49" s="155" t="s">
        <v>396</v>
      </c>
      <c r="B49" s="255">
        <v>59536</v>
      </c>
      <c r="C49" s="255">
        <v>76</v>
      </c>
      <c r="D49" s="214">
        <f t="shared" si="0"/>
        <v>783.36842105263156</v>
      </c>
      <c r="E49">
        <f t="shared" si="1"/>
        <v>90</v>
      </c>
      <c r="K49">
        <v>38555</v>
      </c>
      <c r="L49">
        <v>6</v>
      </c>
    </row>
    <row r="50" spans="1:12">
      <c r="A50" s="155" t="s">
        <v>397</v>
      </c>
      <c r="B50" s="255">
        <v>916</v>
      </c>
      <c r="C50" s="255">
        <v>7</v>
      </c>
      <c r="D50" s="214">
        <f t="shared" si="0"/>
        <v>130.85714285714286</v>
      </c>
      <c r="E50">
        <f t="shared" si="1"/>
        <v>3</v>
      </c>
      <c r="K50">
        <v>381</v>
      </c>
      <c r="L50">
        <v>1</v>
      </c>
    </row>
    <row r="51" spans="1:12">
      <c r="A51" s="155" t="s">
        <v>398</v>
      </c>
      <c r="B51" s="255">
        <v>3011</v>
      </c>
      <c r="C51" s="255">
        <v>12</v>
      </c>
      <c r="D51" s="214">
        <f t="shared" si="0"/>
        <v>250.91666666666666</v>
      </c>
      <c r="E51">
        <f t="shared" si="1"/>
        <v>30</v>
      </c>
      <c r="K51">
        <v>2549</v>
      </c>
      <c r="L51">
        <v>1</v>
      </c>
    </row>
    <row r="52" spans="1:12">
      <c r="A52" s="155" t="s">
        <v>399</v>
      </c>
      <c r="B52" s="255">
        <v>3834</v>
      </c>
      <c r="C52" s="255">
        <v>14</v>
      </c>
      <c r="D52" s="214">
        <f t="shared" si="0"/>
        <v>273.85714285714283</v>
      </c>
      <c r="E52">
        <f t="shared" si="1"/>
        <v>38</v>
      </c>
      <c r="K52">
        <v>2596</v>
      </c>
      <c r="L52">
        <v>1</v>
      </c>
    </row>
    <row r="53" spans="1:12">
      <c r="A53" s="155" t="s">
        <v>400</v>
      </c>
      <c r="B53" s="255">
        <v>7873</v>
      </c>
      <c r="C53" s="255">
        <v>19</v>
      </c>
      <c r="D53" s="214">
        <f t="shared" si="0"/>
        <v>414.36842105263156</v>
      </c>
      <c r="E53">
        <f t="shared" si="1"/>
        <v>60</v>
      </c>
      <c r="K53">
        <v>6047</v>
      </c>
      <c r="L53">
        <v>2</v>
      </c>
    </row>
    <row r="54" spans="1:12">
      <c r="A54" s="155" t="s">
        <v>401</v>
      </c>
      <c r="B54" s="255">
        <v>2020</v>
      </c>
      <c r="C54" s="255">
        <v>11</v>
      </c>
      <c r="D54" s="214">
        <f t="shared" si="0"/>
        <v>183.63636363636363</v>
      </c>
      <c r="E54">
        <f t="shared" si="1"/>
        <v>11</v>
      </c>
      <c r="K54">
        <v>1693</v>
      </c>
      <c r="L54">
        <v>1</v>
      </c>
    </row>
    <row r="55" spans="1:12">
      <c r="A55" s="155" t="s">
        <v>402</v>
      </c>
      <c r="B55" s="255">
        <v>3564</v>
      </c>
      <c r="C55" s="255">
        <v>14</v>
      </c>
      <c r="D55" s="214">
        <f t="shared" si="0"/>
        <v>254.57142857142858</v>
      </c>
      <c r="E55">
        <f t="shared" si="1"/>
        <v>31</v>
      </c>
      <c r="K55">
        <v>2878</v>
      </c>
      <c r="L55">
        <v>1</v>
      </c>
    </row>
    <row r="56" spans="1:12">
      <c r="A56" s="155" t="s">
        <v>403</v>
      </c>
      <c r="B56" s="255">
        <v>4602</v>
      </c>
      <c r="C56" s="255">
        <v>10</v>
      </c>
      <c r="D56" s="214">
        <f t="shared" si="0"/>
        <v>460.2</v>
      </c>
      <c r="E56">
        <f t="shared" si="1"/>
        <v>64</v>
      </c>
      <c r="K56">
        <v>3759</v>
      </c>
      <c r="L56">
        <v>2</v>
      </c>
    </row>
    <row r="57" spans="1:12">
      <c r="A57" s="155" t="s">
        <v>404</v>
      </c>
      <c r="B57" s="255">
        <v>3281</v>
      </c>
      <c r="C57" s="255">
        <v>14</v>
      </c>
      <c r="D57" s="214">
        <f t="shared" si="0"/>
        <v>234.35714285714286</v>
      </c>
      <c r="E57">
        <f t="shared" si="1"/>
        <v>26</v>
      </c>
      <c r="K57">
        <v>2469</v>
      </c>
      <c r="L57">
        <v>2</v>
      </c>
    </row>
    <row r="58" spans="1:12">
      <c r="A58" s="155" t="s">
        <v>405</v>
      </c>
      <c r="B58" s="255">
        <v>1200</v>
      </c>
      <c r="C58" s="255">
        <v>7</v>
      </c>
      <c r="D58" s="214">
        <f t="shared" si="0"/>
        <v>171.42857142857142</v>
      </c>
      <c r="E58">
        <f t="shared" si="1"/>
        <v>10</v>
      </c>
      <c r="K58">
        <v>1163</v>
      </c>
      <c r="L58">
        <v>1</v>
      </c>
    </row>
    <row r="59" spans="1:12">
      <c r="A59" s="155" t="s">
        <v>406</v>
      </c>
      <c r="B59" s="255">
        <v>2086</v>
      </c>
      <c r="C59" s="255">
        <v>8</v>
      </c>
      <c r="D59" s="214">
        <f t="shared" si="0"/>
        <v>260.75</v>
      </c>
      <c r="E59">
        <f t="shared" si="1"/>
        <v>35</v>
      </c>
      <c r="K59">
        <v>2280</v>
      </c>
      <c r="L59">
        <v>1</v>
      </c>
    </row>
    <row r="60" spans="1:12">
      <c r="A60" s="155" t="s">
        <v>407</v>
      </c>
      <c r="B60" s="255">
        <v>2035</v>
      </c>
      <c r="C60" s="255">
        <v>13</v>
      </c>
      <c r="D60" s="214">
        <f t="shared" si="0"/>
        <v>156.53846153846155</v>
      </c>
      <c r="E60">
        <f t="shared" si="1"/>
        <v>6</v>
      </c>
      <c r="K60">
        <v>1107</v>
      </c>
      <c r="L60">
        <v>1</v>
      </c>
    </row>
    <row r="61" spans="1:12">
      <c r="A61" s="155" t="s">
        <v>408</v>
      </c>
      <c r="B61" s="255">
        <v>6873</v>
      </c>
      <c r="C61" s="255">
        <v>11</v>
      </c>
      <c r="D61" s="214">
        <f t="shared" si="0"/>
        <v>624.81818181818187</v>
      </c>
      <c r="E61">
        <f t="shared" si="1"/>
        <v>82</v>
      </c>
      <c r="K61">
        <v>6133</v>
      </c>
      <c r="L61">
        <v>3</v>
      </c>
    </row>
    <row r="62" spans="1:12">
      <c r="A62" s="155" t="s">
        <v>409</v>
      </c>
      <c r="B62" s="255">
        <v>2607</v>
      </c>
      <c r="C62" s="255">
        <v>10</v>
      </c>
      <c r="D62" s="214">
        <f t="shared" si="0"/>
        <v>260.7</v>
      </c>
      <c r="E62">
        <f t="shared" si="1"/>
        <v>34</v>
      </c>
      <c r="K62">
        <v>2476</v>
      </c>
      <c r="L62">
        <v>1</v>
      </c>
    </row>
    <row r="63" spans="1:12">
      <c r="A63" s="155" t="s">
        <v>410</v>
      </c>
      <c r="B63" s="255">
        <v>55635</v>
      </c>
      <c r="C63" s="255">
        <v>78</v>
      </c>
      <c r="D63" s="214">
        <f t="shared" si="0"/>
        <v>713.26923076923072</v>
      </c>
      <c r="E63">
        <f t="shared" si="1"/>
        <v>87</v>
      </c>
      <c r="K63">
        <v>69116</v>
      </c>
      <c r="L63">
        <v>10</v>
      </c>
    </row>
    <row r="64" spans="1:12">
      <c r="A64" s="155" t="s">
        <v>411</v>
      </c>
      <c r="B64" s="255">
        <v>508</v>
      </c>
      <c r="C64" s="255">
        <v>3</v>
      </c>
      <c r="D64" s="214">
        <f t="shared" si="0"/>
        <v>169.33333333333334</v>
      </c>
      <c r="E64">
        <f t="shared" si="1"/>
        <v>8</v>
      </c>
      <c r="K64">
        <v>673</v>
      </c>
      <c r="L64">
        <v>1</v>
      </c>
    </row>
    <row r="65" spans="1:12">
      <c r="A65" s="155" t="s">
        <v>412</v>
      </c>
      <c r="B65" s="255">
        <v>2399</v>
      </c>
      <c r="C65" s="255">
        <v>11</v>
      </c>
      <c r="D65" s="214">
        <f t="shared" si="0"/>
        <v>218.09090909090909</v>
      </c>
      <c r="E65">
        <f t="shared" si="1"/>
        <v>20</v>
      </c>
      <c r="K65">
        <v>2292</v>
      </c>
      <c r="L65">
        <v>2</v>
      </c>
    </row>
    <row r="66" spans="1:12">
      <c r="A66" s="155" t="s">
        <v>413</v>
      </c>
      <c r="B66" s="255">
        <v>6576</v>
      </c>
      <c r="C66" s="255">
        <v>24</v>
      </c>
      <c r="D66" s="214">
        <f t="shared" si="0"/>
        <v>274</v>
      </c>
      <c r="E66">
        <f t="shared" si="1"/>
        <v>39</v>
      </c>
      <c r="K66">
        <v>3494</v>
      </c>
      <c r="L66">
        <v>1</v>
      </c>
    </row>
    <row r="67" spans="1:12">
      <c r="A67" s="155" t="s">
        <v>414</v>
      </c>
      <c r="B67" s="255">
        <v>1792</v>
      </c>
      <c r="C67" s="255">
        <v>9</v>
      </c>
      <c r="D67" s="214">
        <f t="shared" si="0"/>
        <v>199.11111111111111</v>
      </c>
      <c r="E67">
        <f t="shared" si="1"/>
        <v>16</v>
      </c>
      <c r="K67">
        <v>1514</v>
      </c>
      <c r="L67">
        <v>1</v>
      </c>
    </row>
    <row r="68" spans="1:12">
      <c r="A68" s="155" t="s">
        <v>415</v>
      </c>
      <c r="B68" s="255">
        <v>5503</v>
      </c>
      <c r="C68" s="255">
        <v>20</v>
      </c>
      <c r="D68" s="214">
        <f t="shared" si="0"/>
        <v>275.14999999999998</v>
      </c>
      <c r="E68">
        <f t="shared" si="1"/>
        <v>40</v>
      </c>
      <c r="K68">
        <v>3542</v>
      </c>
      <c r="L68">
        <v>1</v>
      </c>
    </row>
    <row r="69" spans="1:12">
      <c r="A69" s="155" t="s">
        <v>416</v>
      </c>
      <c r="B69" s="255">
        <v>7711</v>
      </c>
      <c r="C69" s="255">
        <v>15</v>
      </c>
      <c r="D69" s="214">
        <f t="shared" si="0"/>
        <v>514.06666666666672</v>
      </c>
      <c r="E69">
        <f t="shared" si="1"/>
        <v>72</v>
      </c>
      <c r="K69">
        <v>11091</v>
      </c>
      <c r="L69">
        <v>3</v>
      </c>
    </row>
    <row r="70" spans="1:12">
      <c r="A70" s="155" t="s">
        <v>417</v>
      </c>
      <c r="B70" s="255">
        <v>7342</v>
      </c>
      <c r="C70" s="255">
        <v>15</v>
      </c>
      <c r="D70" s="214">
        <f t="shared" si="0"/>
        <v>489.46666666666664</v>
      </c>
      <c r="E70">
        <f t="shared" si="1"/>
        <v>69</v>
      </c>
      <c r="K70">
        <v>2512</v>
      </c>
      <c r="L70">
        <v>1</v>
      </c>
    </row>
    <row r="71" spans="1:12">
      <c r="A71" s="155" t="s">
        <v>418</v>
      </c>
      <c r="B71" s="255">
        <v>3841</v>
      </c>
      <c r="C71" s="255">
        <v>16</v>
      </c>
      <c r="D71" s="214">
        <f t="shared" si="0"/>
        <v>240.0625</v>
      </c>
      <c r="E71">
        <f t="shared" si="1"/>
        <v>27</v>
      </c>
      <c r="K71">
        <v>11513</v>
      </c>
      <c r="L71">
        <v>1</v>
      </c>
    </row>
    <row r="72" spans="1:12">
      <c r="A72" s="155" t="s">
        <v>419</v>
      </c>
      <c r="B72" s="255">
        <v>2323</v>
      </c>
      <c r="C72" s="255">
        <v>10</v>
      </c>
      <c r="D72" s="214">
        <f t="shared" si="0"/>
        <v>232.3</v>
      </c>
      <c r="E72">
        <f t="shared" si="1"/>
        <v>25</v>
      </c>
      <c r="K72">
        <v>2854</v>
      </c>
      <c r="L72">
        <v>1</v>
      </c>
    </row>
    <row r="73" spans="1:12">
      <c r="A73" s="155" t="s">
        <v>420</v>
      </c>
      <c r="B73" s="255">
        <v>12177</v>
      </c>
      <c r="C73" s="255">
        <v>29</v>
      </c>
      <c r="D73" s="214">
        <f t="shared" si="0"/>
        <v>419.89655172413791</v>
      </c>
      <c r="E73">
        <f t="shared" si="1"/>
        <v>61</v>
      </c>
      <c r="K73">
        <v>3810</v>
      </c>
      <c r="L73">
        <v>2</v>
      </c>
    </row>
    <row r="74" spans="1:12">
      <c r="A74" s="155" t="s">
        <v>421</v>
      </c>
      <c r="B74" s="255">
        <v>4726</v>
      </c>
      <c r="C74" s="255">
        <v>17</v>
      </c>
      <c r="D74" s="214">
        <f t="shared" si="0"/>
        <v>278</v>
      </c>
      <c r="E74">
        <f t="shared" si="1"/>
        <v>42</v>
      </c>
      <c r="K74">
        <v>13717</v>
      </c>
      <c r="L74">
        <v>1</v>
      </c>
    </row>
    <row r="75" spans="1:12">
      <c r="A75" s="155" t="s">
        <v>422</v>
      </c>
      <c r="B75" s="255">
        <v>4981</v>
      </c>
      <c r="C75" s="255">
        <v>9</v>
      </c>
      <c r="D75" s="214">
        <f t="shared" si="0"/>
        <v>553.44444444444446</v>
      </c>
      <c r="E75">
        <f t="shared" si="1"/>
        <v>76</v>
      </c>
      <c r="K75">
        <v>5366</v>
      </c>
      <c r="L75">
        <v>2</v>
      </c>
    </row>
    <row r="76" spans="1:12">
      <c r="A76" s="155" t="s">
        <v>423</v>
      </c>
      <c r="B76" s="255">
        <v>16435</v>
      </c>
      <c r="C76" s="255">
        <v>22</v>
      </c>
      <c r="D76" s="214">
        <f t="shared" si="0"/>
        <v>747.0454545454545</v>
      </c>
      <c r="E76">
        <f t="shared" si="1"/>
        <v>89</v>
      </c>
      <c r="K76">
        <v>3191</v>
      </c>
      <c r="L76">
        <v>2</v>
      </c>
    </row>
    <row r="77" spans="1:12">
      <c r="A77" s="155" t="s">
        <v>424</v>
      </c>
      <c r="B77" s="255">
        <v>1801</v>
      </c>
      <c r="C77" s="255">
        <v>6</v>
      </c>
      <c r="D77" s="214">
        <f t="shared" si="0"/>
        <v>300.16666666666669</v>
      </c>
      <c r="E77">
        <f t="shared" si="1"/>
        <v>45</v>
      </c>
      <c r="K77">
        <v>1482</v>
      </c>
      <c r="L77">
        <v>1</v>
      </c>
    </row>
    <row r="78" spans="1:12">
      <c r="A78" s="155" t="s">
        <v>425</v>
      </c>
      <c r="B78" s="255">
        <v>6456</v>
      </c>
      <c r="C78" s="255">
        <v>13</v>
      </c>
      <c r="D78" s="214">
        <f t="shared" si="0"/>
        <v>496.61538461538464</v>
      </c>
      <c r="E78">
        <f t="shared" si="1"/>
        <v>71</v>
      </c>
      <c r="K78">
        <v>5044</v>
      </c>
      <c r="L78">
        <v>4</v>
      </c>
    </row>
    <row r="79" spans="1:12">
      <c r="A79" s="155" t="s">
        <v>426</v>
      </c>
      <c r="B79" s="255">
        <v>22039</v>
      </c>
      <c r="C79" s="255">
        <v>38</v>
      </c>
      <c r="D79" s="214">
        <f t="shared" si="0"/>
        <v>579.97368421052636</v>
      </c>
      <c r="E79">
        <f t="shared" si="1"/>
        <v>77</v>
      </c>
      <c r="K79">
        <v>18621</v>
      </c>
      <c r="L79">
        <v>2</v>
      </c>
    </row>
    <row r="80" spans="1:12">
      <c r="A80" s="155" t="s">
        <v>427</v>
      </c>
      <c r="B80" s="255">
        <v>1008</v>
      </c>
      <c r="C80" s="255">
        <v>5</v>
      </c>
      <c r="D80" s="214">
        <f t="shared" si="0"/>
        <v>201.6</v>
      </c>
      <c r="E80">
        <f t="shared" si="1"/>
        <v>17</v>
      </c>
      <c r="K80">
        <v>1022</v>
      </c>
      <c r="L80">
        <v>1</v>
      </c>
    </row>
    <row r="81" spans="1:12">
      <c r="A81" s="155" t="s">
        <v>428</v>
      </c>
      <c r="B81" s="255">
        <v>2898</v>
      </c>
      <c r="C81" s="255">
        <v>12</v>
      </c>
      <c r="D81" s="214">
        <f t="shared" si="0"/>
        <v>241.5</v>
      </c>
      <c r="E81">
        <f t="shared" si="1"/>
        <v>29</v>
      </c>
      <c r="K81">
        <v>1590</v>
      </c>
      <c r="L81">
        <v>1</v>
      </c>
    </row>
    <row r="82" spans="1:12">
      <c r="A82" s="155" t="s">
        <v>429</v>
      </c>
      <c r="B82" s="255">
        <v>4018</v>
      </c>
      <c r="C82" s="255">
        <v>13</v>
      </c>
      <c r="D82" s="214">
        <f t="shared" ref="D82:D111" si="2">B82/C82</f>
        <v>309.07692307692309</v>
      </c>
      <c r="E82">
        <f t="shared" ref="E82:E111" si="3">RANK(D82,$D$17:$D$111,1)</f>
        <v>46</v>
      </c>
      <c r="K82">
        <v>3710</v>
      </c>
      <c r="L82">
        <v>1</v>
      </c>
    </row>
    <row r="83" spans="1:12">
      <c r="A83" s="155" t="s">
        <v>430</v>
      </c>
      <c r="B83" s="255">
        <v>3333</v>
      </c>
      <c r="C83" s="255">
        <v>9</v>
      </c>
      <c r="D83" s="214">
        <f t="shared" si="2"/>
        <v>370.33333333333331</v>
      </c>
      <c r="E83">
        <f t="shared" si="3"/>
        <v>57</v>
      </c>
      <c r="K83">
        <v>2768</v>
      </c>
      <c r="L83">
        <v>1</v>
      </c>
    </row>
    <row r="84" spans="1:12">
      <c r="A84" s="155" t="s">
        <v>431</v>
      </c>
      <c r="B84" s="255">
        <v>1073</v>
      </c>
      <c r="C84" s="255">
        <v>10</v>
      </c>
      <c r="D84" s="214">
        <f t="shared" si="2"/>
        <v>107.3</v>
      </c>
      <c r="E84">
        <f t="shared" si="3"/>
        <v>1</v>
      </c>
      <c r="K84">
        <v>834</v>
      </c>
      <c r="L84">
        <v>1</v>
      </c>
    </row>
    <row r="85" spans="1:12">
      <c r="A85" s="155" t="s">
        <v>432</v>
      </c>
      <c r="B85" s="255">
        <v>1105</v>
      </c>
      <c r="C85" s="255">
        <v>9</v>
      </c>
      <c r="D85" s="214">
        <f t="shared" si="2"/>
        <v>122.77777777777777</v>
      </c>
      <c r="E85">
        <f t="shared" si="3"/>
        <v>2</v>
      </c>
      <c r="K85">
        <v>821</v>
      </c>
      <c r="L85">
        <v>1</v>
      </c>
    </row>
    <row r="86" spans="1:12">
      <c r="A86" s="155" t="s">
        <v>433</v>
      </c>
      <c r="B86" s="255">
        <v>3230</v>
      </c>
      <c r="C86" s="255">
        <v>9</v>
      </c>
      <c r="D86" s="214">
        <f t="shared" si="2"/>
        <v>358.88888888888891</v>
      </c>
      <c r="E86">
        <f t="shared" si="3"/>
        <v>54</v>
      </c>
      <c r="K86">
        <v>1529</v>
      </c>
      <c r="L86">
        <v>2</v>
      </c>
    </row>
    <row r="87" spans="1:12">
      <c r="A87" s="155" t="s">
        <v>434</v>
      </c>
      <c r="B87" s="255">
        <v>10644</v>
      </c>
      <c r="C87" s="255">
        <v>22</v>
      </c>
      <c r="D87" s="214">
        <f t="shared" si="2"/>
        <v>483.81818181818181</v>
      </c>
      <c r="E87">
        <f t="shared" si="3"/>
        <v>68</v>
      </c>
      <c r="K87">
        <v>8620</v>
      </c>
      <c r="L87">
        <v>1</v>
      </c>
    </row>
    <row r="88" spans="1:12">
      <c r="A88" s="155" t="s">
        <v>435</v>
      </c>
      <c r="B88" s="255">
        <v>4507</v>
      </c>
      <c r="C88" s="255">
        <v>13</v>
      </c>
      <c r="D88" s="214">
        <f t="shared" si="2"/>
        <v>346.69230769230768</v>
      </c>
      <c r="E88">
        <f t="shared" si="3"/>
        <v>52</v>
      </c>
      <c r="K88">
        <v>3046</v>
      </c>
      <c r="L88">
        <v>2</v>
      </c>
    </row>
    <row r="89" spans="1:12">
      <c r="A89" s="155" t="s">
        <v>436</v>
      </c>
      <c r="B89" s="255">
        <v>7554</v>
      </c>
      <c r="C89" s="255">
        <v>20</v>
      </c>
      <c r="D89" s="214">
        <f t="shared" si="2"/>
        <v>377.7</v>
      </c>
      <c r="E89">
        <f t="shared" si="3"/>
        <v>58</v>
      </c>
      <c r="K89">
        <v>7865</v>
      </c>
      <c r="L89">
        <v>4</v>
      </c>
    </row>
    <row r="90" spans="1:12">
      <c r="A90" s="155" t="s">
        <v>437</v>
      </c>
      <c r="B90" s="255">
        <v>11385</v>
      </c>
      <c r="C90" s="255">
        <v>18</v>
      </c>
      <c r="D90" s="214">
        <f t="shared" si="2"/>
        <v>632.5</v>
      </c>
      <c r="E90">
        <f t="shared" si="3"/>
        <v>84</v>
      </c>
      <c r="K90">
        <v>6864</v>
      </c>
      <c r="L90">
        <v>1</v>
      </c>
    </row>
    <row r="91" spans="1:12">
      <c r="A91" s="155" t="s">
        <v>438</v>
      </c>
      <c r="B91" s="255">
        <v>31814</v>
      </c>
      <c r="C91" s="255">
        <v>28</v>
      </c>
      <c r="D91" s="214">
        <f t="shared" si="2"/>
        <v>1136.2142857142858</v>
      </c>
      <c r="E91">
        <f t="shared" si="3"/>
        <v>93</v>
      </c>
      <c r="K91">
        <v>42331</v>
      </c>
      <c r="L91">
        <v>9</v>
      </c>
    </row>
    <row r="92" spans="1:12">
      <c r="A92" s="155" t="s">
        <v>439</v>
      </c>
      <c r="B92" s="255">
        <v>2411</v>
      </c>
      <c r="C92" s="255">
        <v>10</v>
      </c>
      <c r="D92" s="214">
        <f t="shared" si="2"/>
        <v>241.1</v>
      </c>
      <c r="E92">
        <f t="shared" si="3"/>
        <v>28</v>
      </c>
      <c r="K92">
        <v>1392</v>
      </c>
      <c r="L92">
        <v>2</v>
      </c>
    </row>
    <row r="93" spans="1:12">
      <c r="A93" s="155" t="s">
        <v>440</v>
      </c>
      <c r="B93" s="255">
        <v>2570</v>
      </c>
      <c r="C93" s="255">
        <v>9</v>
      </c>
      <c r="D93" s="214">
        <f t="shared" si="2"/>
        <v>285.55555555555554</v>
      </c>
      <c r="E93">
        <f t="shared" si="3"/>
        <v>43</v>
      </c>
      <c r="K93">
        <v>1734</v>
      </c>
      <c r="L93">
        <v>1</v>
      </c>
    </row>
    <row r="94" spans="1:12">
      <c r="A94" s="155" t="s">
        <v>441</v>
      </c>
      <c r="B94" s="255">
        <v>13384</v>
      </c>
      <c r="C94" s="255">
        <v>25</v>
      </c>
      <c r="D94" s="214">
        <f t="shared" si="2"/>
        <v>535.36</v>
      </c>
      <c r="E94">
        <f t="shared" si="3"/>
        <v>74</v>
      </c>
      <c r="K94">
        <v>8863</v>
      </c>
      <c r="L94">
        <v>2</v>
      </c>
    </row>
    <row r="95" spans="1:12">
      <c r="A95" s="155" t="s">
        <v>442</v>
      </c>
      <c r="B95" s="255">
        <v>81242</v>
      </c>
      <c r="C95" s="255">
        <v>137</v>
      </c>
      <c r="D95" s="214">
        <f t="shared" si="2"/>
        <v>593.00729927007296</v>
      </c>
      <c r="E95">
        <f t="shared" si="3"/>
        <v>79</v>
      </c>
      <c r="K95">
        <v>117316</v>
      </c>
      <c r="L95">
        <v>26</v>
      </c>
    </row>
    <row r="96" spans="1:12">
      <c r="A96" s="155" t="s">
        <v>443</v>
      </c>
      <c r="B96" s="255">
        <v>2909</v>
      </c>
      <c r="C96" s="255">
        <v>8</v>
      </c>
      <c r="D96" s="214">
        <f t="shared" si="2"/>
        <v>363.625</v>
      </c>
      <c r="E96">
        <f t="shared" si="3"/>
        <v>55</v>
      </c>
      <c r="K96">
        <v>2398</v>
      </c>
      <c r="L96">
        <v>2</v>
      </c>
    </row>
    <row r="97" spans="1:12">
      <c r="A97" s="155" t="s">
        <v>444</v>
      </c>
      <c r="B97" s="255">
        <v>1831</v>
      </c>
      <c r="C97" s="255">
        <v>7</v>
      </c>
      <c r="D97" s="214">
        <f t="shared" si="2"/>
        <v>261.57142857142856</v>
      </c>
      <c r="E97">
        <f t="shared" si="3"/>
        <v>36</v>
      </c>
      <c r="K97">
        <v>2090</v>
      </c>
      <c r="L97">
        <v>1</v>
      </c>
    </row>
    <row r="98" spans="1:12">
      <c r="A98" s="155" t="s">
        <v>445</v>
      </c>
      <c r="B98" s="255">
        <v>21413</v>
      </c>
      <c r="C98" s="255">
        <v>25</v>
      </c>
      <c r="D98" s="214">
        <f t="shared" si="2"/>
        <v>856.52</v>
      </c>
      <c r="E98">
        <f t="shared" si="3"/>
        <v>91</v>
      </c>
      <c r="K98">
        <v>19778</v>
      </c>
      <c r="L98">
        <v>3</v>
      </c>
    </row>
    <row r="99" spans="1:12">
      <c r="A99" s="155" t="s">
        <v>446</v>
      </c>
      <c r="B99" s="255">
        <v>29027</v>
      </c>
      <c r="C99" s="255">
        <v>29</v>
      </c>
      <c r="D99" s="214">
        <f t="shared" si="2"/>
        <v>1000.9310344827586</v>
      </c>
      <c r="E99">
        <f t="shared" si="3"/>
        <v>92</v>
      </c>
      <c r="K99">
        <v>22203</v>
      </c>
      <c r="L99">
        <v>6</v>
      </c>
    </row>
    <row r="100" spans="1:12">
      <c r="A100" s="155" t="s">
        <v>447</v>
      </c>
      <c r="B100" s="255">
        <v>6636</v>
      </c>
      <c r="C100" s="255">
        <v>11</v>
      </c>
      <c r="D100" s="214">
        <f t="shared" si="2"/>
        <v>603.27272727272725</v>
      </c>
      <c r="E100">
        <f t="shared" si="3"/>
        <v>80</v>
      </c>
      <c r="K100">
        <v>8300</v>
      </c>
      <c r="L100">
        <v>2</v>
      </c>
    </row>
    <row r="101" spans="1:12">
      <c r="A101" s="155" t="s">
        <v>448</v>
      </c>
      <c r="B101" s="255">
        <v>1159</v>
      </c>
      <c r="C101" s="255">
        <v>6</v>
      </c>
      <c r="D101" s="214">
        <f t="shared" si="2"/>
        <v>193.16666666666666</v>
      </c>
      <c r="E101">
        <f t="shared" si="3"/>
        <v>13</v>
      </c>
      <c r="K101">
        <v>969</v>
      </c>
      <c r="L101">
        <v>1</v>
      </c>
    </row>
    <row r="102" spans="1:12">
      <c r="A102" s="155" t="s">
        <v>449</v>
      </c>
      <c r="B102" s="255">
        <v>2401</v>
      </c>
      <c r="C102" s="255">
        <v>8</v>
      </c>
      <c r="D102" s="214">
        <f t="shared" si="2"/>
        <v>300.125</v>
      </c>
      <c r="E102">
        <f t="shared" si="3"/>
        <v>44</v>
      </c>
      <c r="K102">
        <v>2786</v>
      </c>
      <c r="L102">
        <v>1</v>
      </c>
    </row>
    <row r="103" spans="1:12">
      <c r="A103" s="155" t="s">
        <v>450</v>
      </c>
      <c r="B103" s="255">
        <v>3001</v>
      </c>
      <c r="C103" s="255">
        <v>9</v>
      </c>
      <c r="D103" s="214">
        <f t="shared" si="2"/>
        <v>333.44444444444446</v>
      </c>
      <c r="E103">
        <f t="shared" si="3"/>
        <v>50</v>
      </c>
      <c r="K103">
        <v>981</v>
      </c>
      <c r="L103">
        <v>1</v>
      </c>
    </row>
    <row r="104" spans="1:12">
      <c r="A104" s="155" t="s">
        <v>451</v>
      </c>
      <c r="B104" s="255">
        <v>1109</v>
      </c>
      <c r="C104" s="255">
        <v>6</v>
      </c>
      <c r="D104" s="214">
        <f t="shared" si="2"/>
        <v>184.83333333333334</v>
      </c>
      <c r="E104">
        <f t="shared" si="3"/>
        <v>12</v>
      </c>
      <c r="K104">
        <v>791</v>
      </c>
      <c r="L104">
        <v>1</v>
      </c>
    </row>
    <row r="105" spans="1:12">
      <c r="A105" s="155" t="s">
        <v>452</v>
      </c>
      <c r="B105" s="255">
        <v>4478</v>
      </c>
      <c r="C105" s="255">
        <v>20</v>
      </c>
      <c r="D105" s="214">
        <f t="shared" si="2"/>
        <v>223.9</v>
      </c>
      <c r="E105">
        <f t="shared" si="3"/>
        <v>21</v>
      </c>
      <c r="K105">
        <v>4342</v>
      </c>
      <c r="L105">
        <v>3</v>
      </c>
    </row>
    <row r="106" spans="1:12">
      <c r="A106" s="155" t="s">
        <v>453</v>
      </c>
      <c r="B106" s="255">
        <v>16778</v>
      </c>
      <c r="C106" s="255">
        <v>23</v>
      </c>
      <c r="D106" s="214">
        <f t="shared" si="2"/>
        <v>729.47826086956525</v>
      </c>
      <c r="E106">
        <f t="shared" si="3"/>
        <v>88</v>
      </c>
      <c r="K106">
        <v>17144</v>
      </c>
      <c r="L106">
        <v>4</v>
      </c>
    </row>
    <row r="107" spans="1:12">
      <c r="A107" s="155" t="s">
        <v>454</v>
      </c>
      <c r="B107" s="255">
        <v>2078</v>
      </c>
      <c r="C107" s="255">
        <v>14</v>
      </c>
      <c r="D107" s="214">
        <f t="shared" si="2"/>
        <v>148.42857142857142</v>
      </c>
      <c r="E107">
        <f t="shared" si="3"/>
        <v>4</v>
      </c>
      <c r="K107">
        <v>1472</v>
      </c>
      <c r="L107">
        <v>1</v>
      </c>
    </row>
    <row r="108" spans="1:12">
      <c r="A108" s="155" t="s">
        <v>455</v>
      </c>
      <c r="B108" s="255">
        <v>3746</v>
      </c>
      <c r="C108" s="255">
        <v>6</v>
      </c>
      <c r="D108" s="214">
        <f t="shared" si="2"/>
        <v>624.33333333333337</v>
      </c>
      <c r="E108">
        <f t="shared" si="3"/>
        <v>81</v>
      </c>
      <c r="K108">
        <v>4375</v>
      </c>
      <c r="L108">
        <v>2</v>
      </c>
    </row>
    <row r="109" spans="1:12">
      <c r="A109" s="155" t="s">
        <v>456</v>
      </c>
      <c r="B109" s="255">
        <v>3773</v>
      </c>
      <c r="C109" s="255">
        <v>8</v>
      </c>
      <c r="D109" s="214">
        <f t="shared" si="2"/>
        <v>471.625</v>
      </c>
      <c r="E109">
        <f t="shared" si="3"/>
        <v>67</v>
      </c>
      <c r="K109">
        <v>3073</v>
      </c>
      <c r="L109">
        <v>1</v>
      </c>
    </row>
    <row r="110" spans="1:12">
      <c r="A110" s="155" t="s">
        <v>457</v>
      </c>
      <c r="B110" s="255">
        <v>36666</v>
      </c>
      <c r="C110" s="255">
        <v>25</v>
      </c>
      <c r="D110" s="214">
        <f t="shared" si="2"/>
        <v>1466.64</v>
      </c>
      <c r="E110">
        <f t="shared" si="3"/>
        <v>95</v>
      </c>
      <c r="K110">
        <v>47597</v>
      </c>
      <c r="L110">
        <v>7</v>
      </c>
    </row>
    <row r="111" spans="1:12">
      <c r="A111" s="155" t="s">
        <v>458</v>
      </c>
      <c r="B111" s="255">
        <v>20488</v>
      </c>
      <c r="C111" s="255">
        <v>18</v>
      </c>
      <c r="D111" s="214">
        <f t="shared" si="2"/>
        <v>1138.2222222222222</v>
      </c>
      <c r="E111">
        <f t="shared" si="3"/>
        <v>94</v>
      </c>
      <c r="K111">
        <v>23342</v>
      </c>
      <c r="L111">
        <v>4</v>
      </c>
    </row>
    <row r="112" spans="1:12">
      <c r="C112" s="209"/>
      <c r="D112" s="209"/>
    </row>
    <row r="113" spans="1:4" ht="22.5">
      <c r="A113" s="155" t="s">
        <v>3</v>
      </c>
      <c r="C113" s="214">
        <f>AVERAGE(C17:C111)</f>
        <v>18.747368421052631</v>
      </c>
      <c r="D113" s="217">
        <f>AVERAGE(D17:D111)</f>
        <v>398.486238429492</v>
      </c>
    </row>
  </sheetData>
  <mergeCells count="9">
    <mergeCell ref="B10:D10"/>
    <mergeCell ref="A11:A13"/>
    <mergeCell ref="B11:D13"/>
    <mergeCell ref="B1:D1"/>
    <mergeCell ref="B2:D2"/>
    <mergeCell ref="A3:A7"/>
    <mergeCell ref="B3:D7"/>
    <mergeCell ref="B8:D8"/>
    <mergeCell ref="B9:D9"/>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643C-228F-4CB6-8778-F521BF2187AC}">
  <sheetPr>
    <tabColor theme="4"/>
  </sheetPr>
  <dimension ref="A1:E112"/>
  <sheetViews>
    <sheetView workbookViewId="0">
      <selection activeCell="D109" sqref="D109"/>
    </sheetView>
  </sheetViews>
  <sheetFormatPr defaultRowHeight="12.75"/>
  <cols>
    <col min="1" max="1" width="18.7109375" customWidth="1"/>
    <col min="2" max="2" width="15.140625" customWidth="1"/>
    <col min="3" max="3" width="9.5703125" bestFit="1" customWidth="1"/>
    <col min="4" max="4" width="14.28515625" customWidth="1"/>
  </cols>
  <sheetData>
    <row r="1" spans="1:5" ht="25.5">
      <c r="A1" s="168" t="s">
        <v>189</v>
      </c>
      <c r="B1" s="568" t="s">
        <v>704</v>
      </c>
      <c r="C1" s="569"/>
      <c r="D1" s="570"/>
    </row>
    <row r="2" spans="1:5">
      <c r="A2" s="168" t="s">
        <v>194</v>
      </c>
      <c r="B2" s="538" t="s">
        <v>183</v>
      </c>
      <c r="C2" s="566"/>
      <c r="D2" s="567"/>
    </row>
    <row r="3" spans="1:5">
      <c r="A3" s="579" t="s">
        <v>196</v>
      </c>
      <c r="B3" s="514" t="s">
        <v>184</v>
      </c>
      <c r="C3" s="515"/>
      <c r="D3" s="516"/>
    </row>
    <row r="4" spans="1:5">
      <c r="A4" s="580"/>
      <c r="B4" s="517"/>
      <c r="C4" s="518"/>
      <c r="D4" s="519"/>
    </row>
    <row r="5" spans="1:5">
      <c r="A5" s="580"/>
      <c r="B5" s="517"/>
      <c r="C5" s="518"/>
      <c r="D5" s="519"/>
    </row>
    <row r="6" spans="1:5">
      <c r="A6" s="580"/>
      <c r="B6" s="517"/>
      <c r="C6" s="518"/>
      <c r="D6" s="519"/>
    </row>
    <row r="7" spans="1:5">
      <c r="A7" s="581"/>
      <c r="B7" s="520"/>
      <c r="C7" s="521"/>
      <c r="D7" s="522"/>
    </row>
    <row r="8" spans="1:5" ht="25.5">
      <c r="A8" s="169" t="s">
        <v>198</v>
      </c>
      <c r="B8" s="535" t="s">
        <v>356</v>
      </c>
      <c r="C8" s="590"/>
      <c r="D8" s="591"/>
    </row>
    <row r="9" spans="1:5" ht="25.5" customHeight="1">
      <c r="A9" s="323" t="s">
        <v>200</v>
      </c>
      <c r="B9" s="535" t="s">
        <v>51</v>
      </c>
      <c r="C9" s="590"/>
      <c r="D9" s="591"/>
      <c r="E9" s="98" t="s">
        <v>741</v>
      </c>
    </row>
    <row r="10" spans="1:5">
      <c r="A10" s="338" t="s">
        <v>314</v>
      </c>
      <c r="B10" s="582">
        <v>2019</v>
      </c>
      <c r="C10" s="536"/>
      <c r="D10" s="537"/>
    </row>
    <row r="11" spans="1:5">
      <c r="A11" s="511" t="s">
        <v>202</v>
      </c>
      <c r="B11" s="571"/>
      <c r="C11" s="572"/>
      <c r="D11" s="573"/>
    </row>
    <row r="12" spans="1:5">
      <c r="A12" s="578"/>
      <c r="B12" s="652"/>
      <c r="C12" s="653"/>
      <c r="D12" s="654"/>
    </row>
    <row r="13" spans="1:5">
      <c r="A13" s="513"/>
      <c r="B13" s="655"/>
      <c r="C13" s="656"/>
      <c r="D13" s="657"/>
    </row>
    <row r="15" spans="1:5" ht="37.5" customHeight="1">
      <c r="B15" s="161" t="s">
        <v>742</v>
      </c>
      <c r="C15" s="161" t="s">
        <v>743</v>
      </c>
      <c r="D15" s="432" t="s">
        <v>744</v>
      </c>
      <c r="E15" s="440" t="s">
        <v>927</v>
      </c>
    </row>
    <row r="16" spans="1:5">
      <c r="A16" s="209" t="s">
        <v>364</v>
      </c>
      <c r="B16" s="337">
        <v>19075102</v>
      </c>
      <c r="C16" s="214">
        <v>75129</v>
      </c>
      <c r="D16" s="337">
        <v>253.9</v>
      </c>
      <c r="E16">
        <f>RANK(D16,$D$16:$D$110)</f>
        <v>38</v>
      </c>
    </row>
    <row r="17" spans="1:5">
      <c r="A17" s="209" t="s">
        <v>365</v>
      </c>
      <c r="B17" s="337">
        <v>9357597</v>
      </c>
      <c r="C17" s="214">
        <v>45058</v>
      </c>
      <c r="D17" s="337">
        <v>207.68</v>
      </c>
      <c r="E17">
        <f t="shared" ref="E17:E80" si="0">RANK(D17,$D$16:$D$110)</f>
        <v>46</v>
      </c>
    </row>
    <row r="18" spans="1:5">
      <c r="A18" s="209" t="s">
        <v>366</v>
      </c>
      <c r="B18" s="337">
        <v>2841740</v>
      </c>
      <c r="C18" s="214">
        <v>16489</v>
      </c>
      <c r="D18" s="337">
        <v>172.34</v>
      </c>
      <c r="E18">
        <f t="shared" si="0"/>
        <v>52</v>
      </c>
    </row>
    <row r="19" spans="1:5">
      <c r="A19" s="209" t="s">
        <v>367</v>
      </c>
      <c r="B19" s="337">
        <v>280234</v>
      </c>
      <c r="C19" s="214">
        <v>12876</v>
      </c>
      <c r="D19" s="337">
        <v>21.76</v>
      </c>
      <c r="E19">
        <f t="shared" si="0"/>
        <v>89</v>
      </c>
    </row>
    <row r="20" spans="1:5">
      <c r="A20" s="209" t="s">
        <v>368</v>
      </c>
      <c r="B20" s="337">
        <v>67093120</v>
      </c>
      <c r="C20" s="214">
        <v>123010</v>
      </c>
      <c r="D20" s="337">
        <v>545.42999999999995</v>
      </c>
      <c r="E20">
        <f t="shared" si="0"/>
        <v>19</v>
      </c>
    </row>
    <row r="21" spans="1:5">
      <c r="A21" s="209" t="s">
        <v>369</v>
      </c>
      <c r="B21" s="337">
        <v>144844727</v>
      </c>
      <c r="C21" s="214">
        <v>98963</v>
      </c>
      <c r="D21" s="337">
        <v>1463.63</v>
      </c>
      <c r="E21">
        <f t="shared" si="0"/>
        <v>3</v>
      </c>
    </row>
    <row r="22" spans="1:5">
      <c r="A22" s="209" t="s">
        <v>370</v>
      </c>
      <c r="B22" s="337">
        <v>8721056</v>
      </c>
      <c r="C22" s="214">
        <v>40716</v>
      </c>
      <c r="D22" s="337">
        <v>214.19</v>
      </c>
      <c r="E22">
        <f t="shared" si="0"/>
        <v>44</v>
      </c>
    </row>
    <row r="23" spans="1:5">
      <c r="A23" s="209" t="s">
        <v>371</v>
      </c>
      <c r="B23" s="337">
        <v>1483598</v>
      </c>
      <c r="C23" s="214">
        <v>13801</v>
      </c>
      <c r="D23" s="337">
        <v>107.5</v>
      </c>
      <c r="E23">
        <f t="shared" si="0"/>
        <v>64</v>
      </c>
    </row>
    <row r="24" spans="1:5">
      <c r="A24" s="209" t="s">
        <v>372</v>
      </c>
      <c r="B24" s="337">
        <v>8850710</v>
      </c>
      <c r="C24" s="214">
        <v>28522</v>
      </c>
      <c r="D24" s="337">
        <v>310.31</v>
      </c>
      <c r="E24">
        <f t="shared" si="0"/>
        <v>29</v>
      </c>
    </row>
    <row r="25" spans="1:5">
      <c r="A25" s="209" t="s">
        <v>373</v>
      </c>
      <c r="B25" s="337">
        <v>16606679</v>
      </c>
      <c r="C25" s="214">
        <v>57424</v>
      </c>
      <c r="D25" s="337">
        <v>289.19</v>
      </c>
      <c r="E25">
        <f t="shared" si="0"/>
        <v>33</v>
      </c>
    </row>
    <row r="26" spans="1:5">
      <c r="A26" s="209" t="s">
        <v>374</v>
      </c>
      <c r="B26" s="337">
        <v>2200652</v>
      </c>
      <c r="C26" s="214">
        <v>39105</v>
      </c>
      <c r="D26" s="337">
        <v>56.28</v>
      </c>
      <c r="E26">
        <f t="shared" si="0"/>
        <v>74</v>
      </c>
    </row>
    <row r="27" spans="1:5">
      <c r="A27" s="209" t="s">
        <v>375</v>
      </c>
      <c r="B27" s="337">
        <v>10667811</v>
      </c>
      <c r="C27" s="214">
        <v>17131</v>
      </c>
      <c r="D27" s="337">
        <v>622.72</v>
      </c>
      <c r="E27">
        <f t="shared" si="0"/>
        <v>16</v>
      </c>
    </row>
    <row r="28" spans="1:5">
      <c r="A28" s="209" t="s">
        <v>376</v>
      </c>
      <c r="B28" s="337">
        <v>6857870</v>
      </c>
      <c r="C28" s="214">
        <v>32213</v>
      </c>
      <c r="D28" s="337">
        <v>212.89</v>
      </c>
      <c r="E28">
        <f t="shared" si="0"/>
        <v>45</v>
      </c>
    </row>
    <row r="29" spans="1:5">
      <c r="A29" s="209" t="s">
        <v>377</v>
      </c>
      <c r="B29" s="337">
        <v>9700</v>
      </c>
      <c r="C29" s="214">
        <v>7861</v>
      </c>
      <c r="D29" s="337">
        <v>1.23</v>
      </c>
      <c r="E29">
        <f t="shared" si="0"/>
        <v>95</v>
      </c>
    </row>
    <row r="30" spans="1:5">
      <c r="A30" s="209" t="s">
        <v>378</v>
      </c>
      <c r="B30" s="337">
        <v>4129439</v>
      </c>
      <c r="C30" s="214">
        <v>35662</v>
      </c>
      <c r="D30" s="337">
        <v>115.79</v>
      </c>
      <c r="E30">
        <f t="shared" si="0"/>
        <v>62</v>
      </c>
    </row>
    <row r="31" spans="1:5">
      <c r="A31" s="209" t="s">
        <v>379</v>
      </c>
      <c r="B31" s="337">
        <v>16447828</v>
      </c>
      <c r="C31" s="214">
        <v>52796</v>
      </c>
      <c r="D31" s="337">
        <v>311.54000000000002</v>
      </c>
      <c r="E31">
        <f t="shared" si="0"/>
        <v>28</v>
      </c>
    </row>
    <row r="32" spans="1:5">
      <c r="A32" s="209" t="s">
        <v>380</v>
      </c>
      <c r="B32" s="337">
        <v>135231</v>
      </c>
      <c r="C32" s="214">
        <v>14586</v>
      </c>
      <c r="D32" s="337">
        <v>9.27</v>
      </c>
      <c r="E32">
        <f t="shared" si="0"/>
        <v>93</v>
      </c>
    </row>
    <row r="33" spans="1:5">
      <c r="A33" s="209" t="s">
        <v>381</v>
      </c>
      <c r="B33" s="337">
        <v>29667332</v>
      </c>
      <c r="C33" s="214">
        <v>56053</v>
      </c>
      <c r="D33" s="337">
        <v>529.27</v>
      </c>
      <c r="E33">
        <f t="shared" si="0"/>
        <v>20</v>
      </c>
    </row>
    <row r="34" spans="1:5">
      <c r="A34" s="209" t="s">
        <v>382</v>
      </c>
      <c r="B34" s="337">
        <v>2148945409</v>
      </c>
      <c r="C34" s="214">
        <v>626681</v>
      </c>
      <c r="D34" s="337">
        <v>3429.09</v>
      </c>
      <c r="E34">
        <f t="shared" si="0"/>
        <v>2</v>
      </c>
    </row>
    <row r="35" spans="1:5">
      <c r="A35" s="209" t="s">
        <v>383</v>
      </c>
      <c r="B35" s="337">
        <v>537134</v>
      </c>
      <c r="C35" s="214">
        <v>11757</v>
      </c>
      <c r="D35" s="337">
        <v>45.69</v>
      </c>
      <c r="E35">
        <f t="shared" si="0"/>
        <v>80</v>
      </c>
    </row>
    <row r="36" spans="1:5">
      <c r="A36" s="209" t="s">
        <v>384</v>
      </c>
      <c r="B36" s="337">
        <v>1785192</v>
      </c>
      <c r="C36" s="214">
        <v>18723</v>
      </c>
      <c r="D36" s="337">
        <v>95.35</v>
      </c>
      <c r="E36">
        <f t="shared" si="0"/>
        <v>67</v>
      </c>
    </row>
    <row r="37" spans="1:5">
      <c r="A37" s="209" t="s">
        <v>385</v>
      </c>
      <c r="B37" s="337">
        <v>6973041</v>
      </c>
      <c r="C37" s="214">
        <v>49666</v>
      </c>
      <c r="D37" s="337">
        <v>140.4</v>
      </c>
      <c r="E37">
        <f t="shared" si="0"/>
        <v>60</v>
      </c>
    </row>
    <row r="38" spans="1:5">
      <c r="A38" s="209" t="s">
        <v>386</v>
      </c>
      <c r="B38" s="337">
        <v>8400737</v>
      </c>
      <c r="C38" s="214">
        <v>38335</v>
      </c>
      <c r="D38" s="337">
        <v>219.14</v>
      </c>
      <c r="E38">
        <f t="shared" si="0"/>
        <v>43</v>
      </c>
    </row>
    <row r="39" spans="1:5">
      <c r="A39" s="209" t="s">
        <v>387</v>
      </c>
      <c r="B39" s="337">
        <v>1949579</v>
      </c>
      <c r="C39" s="214">
        <v>38413</v>
      </c>
      <c r="D39" s="337">
        <v>50.75</v>
      </c>
      <c r="E39">
        <f t="shared" si="0"/>
        <v>76</v>
      </c>
    </row>
    <row r="40" spans="1:5">
      <c r="A40" s="209" t="s">
        <v>388</v>
      </c>
      <c r="B40" s="337">
        <v>2705837</v>
      </c>
      <c r="C40" s="214">
        <v>17959</v>
      </c>
      <c r="D40" s="337">
        <v>150.66999999999999</v>
      </c>
      <c r="E40">
        <f t="shared" si="0"/>
        <v>57</v>
      </c>
    </row>
    <row r="41" spans="1:5">
      <c r="A41" s="209" t="s">
        <v>389</v>
      </c>
      <c r="B41" s="337">
        <v>35531170</v>
      </c>
      <c r="C41" s="214">
        <v>41052</v>
      </c>
      <c r="D41" s="337">
        <v>865.52</v>
      </c>
      <c r="E41">
        <f t="shared" si="0"/>
        <v>12</v>
      </c>
    </row>
    <row r="42" spans="1:5">
      <c r="A42" s="209" t="s">
        <v>390</v>
      </c>
      <c r="B42" s="337">
        <v>4915439</v>
      </c>
      <c r="C42" s="214">
        <v>49683</v>
      </c>
      <c r="D42" s="337">
        <v>98.94</v>
      </c>
      <c r="E42">
        <f t="shared" si="0"/>
        <v>66</v>
      </c>
    </row>
    <row r="43" spans="1:5">
      <c r="A43" s="209" t="s">
        <v>391</v>
      </c>
      <c r="B43" s="337">
        <v>6051381</v>
      </c>
      <c r="C43" s="214">
        <v>29485</v>
      </c>
      <c r="D43" s="337">
        <v>205.24</v>
      </c>
      <c r="E43">
        <f t="shared" si="0"/>
        <v>47</v>
      </c>
    </row>
    <row r="44" spans="1:5">
      <c r="A44" s="209" t="s">
        <v>392</v>
      </c>
      <c r="B44" s="337">
        <v>3074713</v>
      </c>
      <c r="C44" s="214">
        <v>22657</v>
      </c>
      <c r="D44" s="337">
        <v>135.71</v>
      </c>
      <c r="E44">
        <f t="shared" si="0"/>
        <v>61</v>
      </c>
    </row>
    <row r="45" spans="1:5">
      <c r="A45" s="209" t="s">
        <v>393</v>
      </c>
      <c r="B45" s="337">
        <v>15483731</v>
      </c>
      <c r="C45" s="214">
        <v>68831</v>
      </c>
      <c r="D45" s="337">
        <v>224.95</v>
      </c>
      <c r="E45">
        <f t="shared" si="0"/>
        <v>42</v>
      </c>
    </row>
    <row r="46" spans="1:5">
      <c r="A46" s="209" t="s">
        <v>394</v>
      </c>
      <c r="B46" s="337">
        <v>3269400</v>
      </c>
      <c r="C46" s="214">
        <v>13703</v>
      </c>
      <c r="D46" s="337">
        <v>238.59</v>
      </c>
      <c r="E46">
        <f t="shared" si="0"/>
        <v>40</v>
      </c>
    </row>
    <row r="47" spans="1:5">
      <c r="A47" s="209" t="s">
        <v>395</v>
      </c>
      <c r="B47" s="337">
        <v>74377059</v>
      </c>
      <c r="C47" s="214">
        <v>62544</v>
      </c>
      <c r="D47" s="337">
        <v>1189.2</v>
      </c>
      <c r="E47">
        <f t="shared" si="0"/>
        <v>8</v>
      </c>
    </row>
    <row r="48" spans="1:5">
      <c r="A48" s="209" t="s">
        <v>396</v>
      </c>
      <c r="B48" s="337">
        <v>446319874</v>
      </c>
      <c r="C48" s="214">
        <v>336463</v>
      </c>
      <c r="D48" s="337">
        <v>1326.51</v>
      </c>
      <c r="E48">
        <f t="shared" si="0"/>
        <v>7</v>
      </c>
    </row>
    <row r="49" spans="1:5">
      <c r="A49" s="209" t="s">
        <v>397</v>
      </c>
      <c r="B49" s="337">
        <v>187669</v>
      </c>
      <c r="C49" s="214">
        <v>6819</v>
      </c>
      <c r="D49" s="337">
        <v>27.52</v>
      </c>
      <c r="E49">
        <f t="shared" si="0"/>
        <v>84</v>
      </c>
    </row>
    <row r="50" spans="1:5">
      <c r="A50" s="209" t="s">
        <v>398</v>
      </c>
      <c r="B50" s="337">
        <v>3989377</v>
      </c>
      <c r="C50" s="214">
        <v>27253</v>
      </c>
      <c r="D50" s="337">
        <v>146.38</v>
      </c>
      <c r="E50">
        <f t="shared" si="0"/>
        <v>58</v>
      </c>
    </row>
    <row r="51" spans="1:5">
      <c r="A51" s="209" t="s">
        <v>399</v>
      </c>
      <c r="B51" s="337">
        <v>4787347</v>
      </c>
      <c r="C51" s="214">
        <v>26026</v>
      </c>
      <c r="D51" s="337">
        <v>183.94</v>
      </c>
      <c r="E51">
        <f t="shared" si="0"/>
        <v>51</v>
      </c>
    </row>
    <row r="52" spans="1:5">
      <c r="A52" s="209" t="s">
        <v>400</v>
      </c>
      <c r="B52" s="337">
        <v>16026378</v>
      </c>
      <c r="C52" s="214">
        <v>56833</v>
      </c>
      <c r="D52" s="337">
        <v>281.99</v>
      </c>
      <c r="E52">
        <f t="shared" si="0"/>
        <v>35</v>
      </c>
    </row>
    <row r="53" spans="1:5">
      <c r="A53" s="209" t="s">
        <v>401</v>
      </c>
      <c r="B53" s="337">
        <v>327338</v>
      </c>
      <c r="C53" s="214">
        <v>18787</v>
      </c>
      <c r="D53" s="337">
        <v>17.420000000000002</v>
      </c>
      <c r="E53">
        <f t="shared" si="0"/>
        <v>92</v>
      </c>
    </row>
    <row r="54" spans="1:5">
      <c r="A54" s="209" t="s">
        <v>402</v>
      </c>
      <c r="B54" s="337">
        <v>1816017</v>
      </c>
      <c r="C54" s="214">
        <v>27769</v>
      </c>
      <c r="D54" s="337">
        <v>65.400000000000006</v>
      </c>
      <c r="E54">
        <f t="shared" si="0"/>
        <v>73</v>
      </c>
    </row>
    <row r="55" spans="1:5">
      <c r="A55" s="209" t="s">
        <v>403</v>
      </c>
      <c r="B55" s="337">
        <v>9292553</v>
      </c>
      <c r="C55" s="214">
        <v>32330</v>
      </c>
      <c r="D55" s="337">
        <v>287.43</v>
      </c>
      <c r="E55">
        <f t="shared" si="0"/>
        <v>34</v>
      </c>
    </row>
    <row r="56" spans="1:5">
      <c r="A56" s="209" t="s">
        <v>404</v>
      </c>
      <c r="B56" s="337">
        <v>3777089</v>
      </c>
      <c r="C56" s="214">
        <v>24690</v>
      </c>
      <c r="D56" s="337">
        <v>152.97999999999999</v>
      </c>
      <c r="E56">
        <f t="shared" si="0"/>
        <v>56</v>
      </c>
    </row>
    <row r="57" spans="1:5">
      <c r="A57" s="209" t="s">
        <v>405</v>
      </c>
      <c r="B57" s="337">
        <v>4006066</v>
      </c>
      <c r="C57" s="214">
        <v>8426</v>
      </c>
      <c r="D57" s="337">
        <v>475.44</v>
      </c>
      <c r="E57">
        <f t="shared" si="0"/>
        <v>23</v>
      </c>
    </row>
    <row r="58" spans="1:5">
      <c r="A58" s="209" t="s">
        <v>406</v>
      </c>
      <c r="B58" s="337">
        <v>3644121</v>
      </c>
      <c r="C58" s="214">
        <v>18538</v>
      </c>
      <c r="D58" s="337">
        <v>196.58</v>
      </c>
      <c r="E58">
        <f t="shared" si="0"/>
        <v>49</v>
      </c>
    </row>
    <row r="59" spans="1:5">
      <c r="A59" s="209" t="s">
        <v>407</v>
      </c>
      <c r="B59" s="337">
        <v>291885</v>
      </c>
      <c r="C59" s="214">
        <v>11638</v>
      </c>
      <c r="D59" s="337">
        <v>25.08</v>
      </c>
      <c r="E59">
        <f t="shared" si="0"/>
        <v>86</v>
      </c>
    </row>
    <row r="60" spans="1:5">
      <c r="A60" s="209" t="s">
        <v>408</v>
      </c>
      <c r="B60" s="337">
        <v>19195312</v>
      </c>
      <c r="C60" s="214">
        <v>51407</v>
      </c>
      <c r="D60" s="337">
        <v>373.4</v>
      </c>
      <c r="E60">
        <f t="shared" si="0"/>
        <v>25</v>
      </c>
    </row>
    <row r="61" spans="1:5">
      <c r="A61" s="209" t="s">
        <v>409</v>
      </c>
      <c r="B61" s="337">
        <v>1635889</v>
      </c>
      <c r="C61" s="214">
        <v>18244</v>
      </c>
      <c r="D61" s="337">
        <v>89.67</v>
      </c>
      <c r="E61">
        <f t="shared" si="0"/>
        <v>69</v>
      </c>
    </row>
    <row r="62" spans="1:5">
      <c r="A62" s="209" t="s">
        <v>410</v>
      </c>
      <c r="B62" s="337">
        <v>605518442</v>
      </c>
      <c r="C62" s="214">
        <v>432226</v>
      </c>
      <c r="D62" s="337">
        <v>1400.93</v>
      </c>
      <c r="E62">
        <f t="shared" si="0"/>
        <v>6</v>
      </c>
    </row>
    <row r="63" spans="1:5">
      <c r="A63" s="209" t="s">
        <v>411</v>
      </c>
      <c r="B63" s="337">
        <v>1766380</v>
      </c>
      <c r="C63" s="214">
        <v>7832</v>
      </c>
      <c r="D63" s="337">
        <v>225.53</v>
      </c>
      <c r="E63">
        <f t="shared" si="0"/>
        <v>41</v>
      </c>
    </row>
    <row r="64" spans="1:5">
      <c r="A64" s="209" t="s">
        <v>412</v>
      </c>
      <c r="B64" s="337">
        <v>489753</v>
      </c>
      <c r="C64" s="214">
        <v>27815</v>
      </c>
      <c r="D64" s="337">
        <v>17.61</v>
      </c>
      <c r="E64">
        <f t="shared" si="0"/>
        <v>91</v>
      </c>
    </row>
    <row r="65" spans="1:5">
      <c r="A65" s="209" t="s">
        <v>413</v>
      </c>
      <c r="B65" s="337">
        <v>3241404</v>
      </c>
      <c r="C65" s="214">
        <v>41869</v>
      </c>
      <c r="D65" s="337">
        <v>77.42</v>
      </c>
      <c r="E65">
        <f t="shared" si="0"/>
        <v>71</v>
      </c>
    </row>
    <row r="66" spans="1:5">
      <c r="A66" s="209" t="s">
        <v>414</v>
      </c>
      <c r="B66" s="337">
        <v>17187060</v>
      </c>
      <c r="C66" s="214">
        <v>12161</v>
      </c>
      <c r="D66" s="337">
        <v>1413.29</v>
      </c>
      <c r="E66">
        <f t="shared" si="0"/>
        <v>5</v>
      </c>
    </row>
    <row r="67" spans="1:5">
      <c r="A67" s="209" t="s">
        <v>415</v>
      </c>
      <c r="B67" s="337">
        <v>28122387</v>
      </c>
      <c r="C67" s="214">
        <v>33361</v>
      </c>
      <c r="D67" s="337">
        <v>842.97</v>
      </c>
      <c r="E67">
        <f t="shared" si="0"/>
        <v>13</v>
      </c>
    </row>
    <row r="68" spans="1:5">
      <c r="A68" s="209" t="s">
        <v>416</v>
      </c>
      <c r="B68" s="337">
        <v>12860787</v>
      </c>
      <c r="C68" s="214">
        <v>48556</v>
      </c>
      <c r="D68" s="337">
        <v>264.87</v>
      </c>
      <c r="E68">
        <f t="shared" si="0"/>
        <v>36</v>
      </c>
    </row>
    <row r="69" spans="1:5">
      <c r="A69" s="209" t="s">
        <v>417</v>
      </c>
      <c r="B69" s="337">
        <v>15758345</v>
      </c>
      <c r="C69" s="214">
        <v>52266</v>
      </c>
      <c r="D69" s="337">
        <v>301.5</v>
      </c>
      <c r="E69">
        <f t="shared" si="0"/>
        <v>32</v>
      </c>
    </row>
    <row r="70" spans="1:5">
      <c r="A70" s="209" t="s">
        <v>418</v>
      </c>
      <c r="B70" s="337">
        <v>1296452</v>
      </c>
      <c r="C70" s="214">
        <v>26075</v>
      </c>
      <c r="D70" s="337">
        <v>49.72</v>
      </c>
      <c r="E70">
        <f t="shared" si="0"/>
        <v>78</v>
      </c>
    </row>
    <row r="71" spans="1:5">
      <c r="A71" s="209" t="s">
        <v>419</v>
      </c>
      <c r="B71" s="337">
        <v>185169</v>
      </c>
      <c r="C71" s="214">
        <v>22248</v>
      </c>
      <c r="D71" s="337">
        <v>8.32</v>
      </c>
      <c r="E71">
        <f t="shared" si="0"/>
        <v>94</v>
      </c>
    </row>
    <row r="72" spans="1:5">
      <c r="A72" s="209" t="s">
        <v>420</v>
      </c>
      <c r="B72" s="337">
        <v>66226913</v>
      </c>
      <c r="C72" s="214">
        <v>98294</v>
      </c>
      <c r="D72" s="337">
        <v>673.76</v>
      </c>
      <c r="E72">
        <f t="shared" si="0"/>
        <v>14</v>
      </c>
    </row>
    <row r="73" spans="1:5">
      <c r="A73" s="209" t="s">
        <v>421</v>
      </c>
      <c r="B73" s="337">
        <v>772232</v>
      </c>
      <c r="C73" s="214">
        <v>28237</v>
      </c>
      <c r="D73" s="337">
        <v>27.35</v>
      </c>
      <c r="E73">
        <f t="shared" si="0"/>
        <v>85</v>
      </c>
    </row>
    <row r="74" spans="1:5">
      <c r="A74" s="209" t="s">
        <v>422</v>
      </c>
      <c r="B74" s="337">
        <v>1008979</v>
      </c>
      <c r="C74" s="214">
        <v>30617</v>
      </c>
      <c r="D74" s="337">
        <v>32.950000000000003</v>
      </c>
      <c r="E74">
        <f t="shared" si="0"/>
        <v>82</v>
      </c>
    </row>
    <row r="75" spans="1:5">
      <c r="A75" s="209" t="s">
        <v>423</v>
      </c>
      <c r="B75" s="337">
        <v>40070137</v>
      </c>
      <c r="C75" s="214">
        <v>80956</v>
      </c>
      <c r="D75" s="337">
        <v>494.96</v>
      </c>
      <c r="E75">
        <f t="shared" si="0"/>
        <v>22</v>
      </c>
    </row>
    <row r="76" spans="1:5">
      <c r="A76" s="209" t="s">
        <v>424</v>
      </c>
      <c r="B76" s="337">
        <v>591361</v>
      </c>
      <c r="C76" s="214">
        <v>11753</v>
      </c>
      <c r="D76" s="337">
        <v>50.32</v>
      </c>
      <c r="E76">
        <f t="shared" si="0"/>
        <v>77</v>
      </c>
    </row>
    <row r="77" spans="1:5">
      <c r="A77" s="209" t="s">
        <v>425</v>
      </c>
      <c r="B77" s="337">
        <v>6500500</v>
      </c>
      <c r="C77" s="214">
        <v>44519</v>
      </c>
      <c r="D77" s="337">
        <v>146.02000000000001</v>
      </c>
      <c r="E77">
        <f t="shared" si="0"/>
        <v>59</v>
      </c>
    </row>
    <row r="78" spans="1:5">
      <c r="A78" s="209" t="s">
        <v>426</v>
      </c>
      <c r="B78" s="337">
        <v>54200169</v>
      </c>
      <c r="C78" s="214">
        <v>172331</v>
      </c>
      <c r="D78" s="337">
        <v>314.51</v>
      </c>
      <c r="E78">
        <f t="shared" si="0"/>
        <v>27</v>
      </c>
    </row>
    <row r="79" spans="1:5">
      <c r="A79" s="209" t="s">
        <v>427</v>
      </c>
      <c r="B79" s="337">
        <v>1033121</v>
      </c>
      <c r="C79" s="214">
        <v>6362</v>
      </c>
      <c r="D79" s="337">
        <v>162.38999999999999</v>
      </c>
      <c r="E79">
        <f t="shared" si="0"/>
        <v>55</v>
      </c>
    </row>
    <row r="80" spans="1:5">
      <c r="A80" s="209" t="s">
        <v>428</v>
      </c>
      <c r="B80" s="337">
        <v>4486327</v>
      </c>
      <c r="C80" s="214">
        <v>21987</v>
      </c>
      <c r="D80" s="337">
        <v>204.04</v>
      </c>
      <c r="E80">
        <f t="shared" si="0"/>
        <v>48</v>
      </c>
    </row>
    <row r="81" spans="1:5">
      <c r="A81" s="209" t="s">
        <v>429</v>
      </c>
      <c r="B81" s="337">
        <v>5395437</v>
      </c>
      <c r="C81" s="214">
        <v>31807</v>
      </c>
      <c r="D81" s="337">
        <v>169.63</v>
      </c>
      <c r="E81">
        <f t="shared" ref="E81:E110" si="1">RANK(D81,$D$16:$D$110)</f>
        <v>53</v>
      </c>
    </row>
    <row r="82" spans="1:5">
      <c r="A82" s="209" t="s">
        <v>430</v>
      </c>
      <c r="B82" s="337">
        <v>1864679</v>
      </c>
      <c r="C82" s="214">
        <v>22083</v>
      </c>
      <c r="D82" s="337">
        <v>84.44</v>
      </c>
      <c r="E82">
        <f t="shared" si="1"/>
        <v>70</v>
      </c>
    </row>
    <row r="83" spans="1:5">
      <c r="A83" s="209" t="s">
        <v>431</v>
      </c>
      <c r="B83" s="337">
        <v>2610545</v>
      </c>
      <c r="C83" s="214">
        <v>7915</v>
      </c>
      <c r="D83" s="337">
        <v>329.82</v>
      </c>
      <c r="E83">
        <f t="shared" si="1"/>
        <v>26</v>
      </c>
    </row>
    <row r="84" spans="1:5">
      <c r="A84" s="209" t="s">
        <v>432</v>
      </c>
      <c r="B84" s="337">
        <v>247363</v>
      </c>
      <c r="C84" s="214">
        <v>5077</v>
      </c>
      <c r="D84" s="337">
        <v>48.72</v>
      </c>
      <c r="E84">
        <f t="shared" si="1"/>
        <v>79</v>
      </c>
    </row>
    <row r="85" spans="1:5">
      <c r="A85" s="209" t="s">
        <v>433</v>
      </c>
      <c r="B85" s="337">
        <v>3197924</v>
      </c>
      <c r="C85" s="214">
        <v>16825</v>
      </c>
      <c r="D85" s="337">
        <v>190.07</v>
      </c>
      <c r="E85">
        <f t="shared" si="1"/>
        <v>50</v>
      </c>
    </row>
    <row r="86" spans="1:5">
      <c r="A86" s="209" t="s">
        <v>434</v>
      </c>
      <c r="B86" s="337">
        <v>33680924</v>
      </c>
      <c r="C86" s="214">
        <v>72321</v>
      </c>
      <c r="D86" s="337">
        <v>465.71</v>
      </c>
      <c r="E86">
        <f t="shared" si="1"/>
        <v>24</v>
      </c>
    </row>
    <row r="87" spans="1:5">
      <c r="A87" s="209" t="s">
        <v>435</v>
      </c>
      <c r="B87" s="337">
        <v>9728757</v>
      </c>
      <c r="C87" s="214">
        <v>31809</v>
      </c>
      <c r="D87" s="337">
        <v>305.85000000000002</v>
      </c>
      <c r="E87">
        <f t="shared" si="1"/>
        <v>30</v>
      </c>
    </row>
    <row r="88" spans="1:5">
      <c r="A88" s="209" t="s">
        <v>436</v>
      </c>
      <c r="B88" s="337">
        <v>13162836</v>
      </c>
      <c r="C88" s="214">
        <v>54181</v>
      </c>
      <c r="D88" s="337">
        <v>242.94</v>
      </c>
      <c r="E88">
        <f t="shared" si="1"/>
        <v>39</v>
      </c>
    </row>
    <row r="89" spans="1:5">
      <c r="A89" s="209" t="s">
        <v>437</v>
      </c>
      <c r="B89" s="337">
        <v>5977017</v>
      </c>
      <c r="C89" s="214">
        <v>66283</v>
      </c>
      <c r="D89" s="337">
        <v>90.17</v>
      </c>
      <c r="E89">
        <f t="shared" si="1"/>
        <v>68</v>
      </c>
    </row>
    <row r="90" spans="1:5">
      <c r="A90" s="209" t="s">
        <v>438</v>
      </c>
      <c r="B90" s="337">
        <v>79345242</v>
      </c>
      <c r="C90" s="214">
        <v>262604</v>
      </c>
      <c r="D90" s="337">
        <v>302.14999999999998</v>
      </c>
      <c r="E90">
        <f t="shared" si="1"/>
        <v>31</v>
      </c>
    </row>
    <row r="91" spans="1:5">
      <c r="A91" s="209" t="s">
        <v>439</v>
      </c>
      <c r="B91" s="337">
        <v>14100866</v>
      </c>
      <c r="C91" s="214">
        <v>22228</v>
      </c>
      <c r="D91" s="337">
        <v>634.37</v>
      </c>
      <c r="E91">
        <f t="shared" si="1"/>
        <v>15</v>
      </c>
    </row>
    <row r="92" spans="1:5">
      <c r="A92" s="209" t="s">
        <v>440</v>
      </c>
      <c r="B92" s="337">
        <v>14389695</v>
      </c>
      <c r="C92" s="214">
        <v>14112</v>
      </c>
      <c r="D92" s="337">
        <v>1019.68</v>
      </c>
      <c r="E92">
        <f t="shared" si="1"/>
        <v>9</v>
      </c>
    </row>
    <row r="93" spans="1:5">
      <c r="A93" s="209" t="s">
        <v>441</v>
      </c>
      <c r="B93" s="337">
        <v>46107426</v>
      </c>
      <c r="C93" s="214">
        <v>89889</v>
      </c>
      <c r="D93" s="337">
        <v>512.94000000000005</v>
      </c>
      <c r="E93">
        <f t="shared" si="1"/>
        <v>21</v>
      </c>
    </row>
    <row r="94" spans="1:5">
      <c r="A94" s="209" t="s">
        <v>442</v>
      </c>
      <c r="B94" s="337">
        <v>4224433303</v>
      </c>
      <c r="C94" s="214">
        <v>927644</v>
      </c>
      <c r="D94" s="337">
        <v>4553.9399999999996</v>
      </c>
      <c r="E94">
        <f t="shared" si="1"/>
        <v>1</v>
      </c>
    </row>
    <row r="95" spans="1:5">
      <c r="A95" s="209" t="s">
        <v>443</v>
      </c>
      <c r="B95" s="337">
        <v>442632</v>
      </c>
      <c r="C95" s="214">
        <v>19166</v>
      </c>
      <c r="D95" s="337">
        <v>23.09</v>
      </c>
      <c r="E95">
        <f t="shared" si="1"/>
        <v>87</v>
      </c>
    </row>
    <row r="96" spans="1:5">
      <c r="A96" s="209" t="s">
        <v>444</v>
      </c>
      <c r="B96" s="337">
        <v>690892</v>
      </c>
      <c r="C96" s="214">
        <v>13324</v>
      </c>
      <c r="D96" s="337">
        <v>51.85</v>
      </c>
      <c r="E96">
        <f t="shared" si="1"/>
        <v>75</v>
      </c>
    </row>
    <row r="97" spans="1:5">
      <c r="A97" s="209" t="s">
        <v>445</v>
      </c>
      <c r="B97" s="337">
        <v>92490362</v>
      </c>
      <c r="C97" s="214">
        <v>156823</v>
      </c>
      <c r="D97" s="337">
        <v>589.78</v>
      </c>
      <c r="E97">
        <f t="shared" si="1"/>
        <v>17</v>
      </c>
    </row>
    <row r="98" spans="1:5">
      <c r="A98" s="209" t="s">
        <v>446</v>
      </c>
      <c r="B98" s="337">
        <v>26481577</v>
      </c>
      <c r="C98" s="214">
        <v>160645</v>
      </c>
      <c r="D98" s="337">
        <v>164.85</v>
      </c>
      <c r="E98">
        <f t="shared" si="1"/>
        <v>54</v>
      </c>
    </row>
    <row r="99" spans="1:5">
      <c r="A99" s="209" t="s">
        <v>447</v>
      </c>
      <c r="B99" s="337">
        <v>6609622</v>
      </c>
      <c r="C99" s="214">
        <v>61081</v>
      </c>
      <c r="D99" s="337">
        <v>108.21</v>
      </c>
      <c r="E99">
        <f t="shared" si="1"/>
        <v>63</v>
      </c>
    </row>
    <row r="100" spans="1:5">
      <c r="A100" s="209" t="s">
        <v>448</v>
      </c>
      <c r="B100" s="337">
        <v>162874</v>
      </c>
      <c r="C100" s="214">
        <v>7870</v>
      </c>
      <c r="D100" s="337">
        <v>20.7</v>
      </c>
      <c r="E100">
        <f t="shared" si="1"/>
        <v>90</v>
      </c>
    </row>
    <row r="101" spans="1:5">
      <c r="A101" s="209" t="s">
        <v>449</v>
      </c>
      <c r="B101" s="337">
        <v>1966351</v>
      </c>
      <c r="C101" s="214">
        <v>18313</v>
      </c>
      <c r="D101" s="337">
        <v>107.37</v>
      </c>
      <c r="E101">
        <f t="shared" si="1"/>
        <v>65</v>
      </c>
    </row>
    <row r="102" spans="1:5">
      <c r="A102" s="209" t="s">
        <v>450</v>
      </c>
      <c r="B102" s="337">
        <v>421554</v>
      </c>
      <c r="C102" s="214">
        <v>19109</v>
      </c>
      <c r="D102" s="337">
        <v>22.06</v>
      </c>
      <c r="E102">
        <f t="shared" si="1"/>
        <v>88</v>
      </c>
    </row>
    <row r="103" spans="1:5">
      <c r="A103" s="209" t="s">
        <v>451</v>
      </c>
      <c r="B103" s="337">
        <v>153268</v>
      </c>
      <c r="C103" s="214">
        <v>5548</v>
      </c>
      <c r="D103" s="337">
        <v>27.63</v>
      </c>
      <c r="E103">
        <f t="shared" si="1"/>
        <v>83</v>
      </c>
    </row>
    <row r="104" spans="1:5">
      <c r="A104" s="209" t="s">
        <v>452</v>
      </c>
      <c r="B104" s="337">
        <v>10506419</v>
      </c>
      <c r="C104" s="214">
        <v>39839</v>
      </c>
      <c r="D104" s="337">
        <v>263.72000000000003</v>
      </c>
      <c r="E104">
        <f t="shared" si="1"/>
        <v>37</v>
      </c>
    </row>
    <row r="105" spans="1:5">
      <c r="A105" s="209" t="s">
        <v>453</v>
      </c>
      <c r="B105" s="337">
        <v>110066502</v>
      </c>
      <c r="C105" s="214">
        <v>122979</v>
      </c>
      <c r="D105" s="337">
        <v>895</v>
      </c>
      <c r="E105">
        <f t="shared" si="1"/>
        <v>11</v>
      </c>
    </row>
    <row r="106" spans="1:5">
      <c r="A106" s="209" t="s">
        <v>454</v>
      </c>
      <c r="B106" s="337">
        <v>669821</v>
      </c>
      <c r="C106" s="214">
        <v>17021</v>
      </c>
      <c r="D106" s="337">
        <v>39.35</v>
      </c>
      <c r="E106">
        <f t="shared" si="1"/>
        <v>81</v>
      </c>
    </row>
    <row r="107" spans="1:5">
      <c r="A107" s="209" t="s">
        <v>455</v>
      </c>
      <c r="B107" s="337">
        <v>34871266</v>
      </c>
      <c r="C107" s="214">
        <v>35021</v>
      </c>
      <c r="D107" s="337">
        <v>995.72</v>
      </c>
      <c r="E107">
        <f t="shared" si="1"/>
        <v>10</v>
      </c>
    </row>
    <row r="108" spans="1:5">
      <c r="A108" s="209" t="s">
        <v>456</v>
      </c>
      <c r="B108" s="337">
        <v>1995791</v>
      </c>
      <c r="C108" s="214">
        <v>25841</v>
      </c>
      <c r="D108" s="337">
        <v>77.23</v>
      </c>
      <c r="E108">
        <f t="shared" si="1"/>
        <v>72</v>
      </c>
    </row>
    <row r="109" spans="1:5">
      <c r="A109" s="209" t="s">
        <v>457</v>
      </c>
      <c r="B109" s="337">
        <v>262887020</v>
      </c>
      <c r="C109" s="214">
        <v>183182</v>
      </c>
      <c r="D109" s="337">
        <v>1435.11</v>
      </c>
      <c r="E109">
        <f t="shared" si="1"/>
        <v>4</v>
      </c>
    </row>
    <row r="110" spans="1:5">
      <c r="A110" s="209" t="s">
        <v>458</v>
      </c>
      <c r="B110" s="337">
        <v>63749568</v>
      </c>
      <c r="C110" s="214">
        <v>113993</v>
      </c>
      <c r="D110" s="337">
        <v>559.24</v>
      </c>
      <c r="E110">
        <f t="shared" si="1"/>
        <v>18</v>
      </c>
    </row>
    <row r="112" spans="1:5" ht="14.25">
      <c r="A112" s="209" t="s">
        <v>3</v>
      </c>
      <c r="B112" s="302">
        <f>AVERAGE(B16:B110)</f>
        <v>95876743.305263162</v>
      </c>
      <c r="C112" s="302">
        <f t="shared" ref="C112:D112" si="2">AVERAGE(C16:C110)</f>
        <v>66801.105263157893</v>
      </c>
      <c r="D112" s="446">
        <f t="shared" si="2"/>
        <v>391.82842105263137</v>
      </c>
    </row>
  </sheetData>
  <mergeCells count="9">
    <mergeCell ref="B10:D10"/>
    <mergeCell ref="A11:A13"/>
    <mergeCell ref="B11:D13"/>
    <mergeCell ref="B1:D1"/>
    <mergeCell ref="B2:D2"/>
    <mergeCell ref="A3:A7"/>
    <mergeCell ref="B3:D7"/>
    <mergeCell ref="B8:D8"/>
    <mergeCell ref="B9:D9"/>
  </mergeCells>
  <hyperlinks>
    <hyperlink ref="E9" r:id="rId1" display="https://www.americaninequality.io/maps" xr:uid="{AAF62C67-7C52-489E-98B5-40FDD0278C83}"/>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1850-C163-49EC-9067-F0FBA5FFEF38}">
  <sheetPr>
    <tabColor theme="8" tint="0.39997558519241921"/>
  </sheetPr>
  <dimension ref="A1:D155"/>
  <sheetViews>
    <sheetView topLeftCell="A34" workbookViewId="0">
      <selection activeCell="B52" sqref="B52"/>
    </sheetView>
  </sheetViews>
  <sheetFormatPr defaultRowHeight="12.75"/>
  <cols>
    <col min="1" max="1" width="18.42578125" customWidth="1"/>
    <col min="2" max="2" width="10.140625" customWidth="1"/>
  </cols>
  <sheetData>
    <row r="1" spans="1:4" ht="25.5">
      <c r="A1" s="168" t="s">
        <v>189</v>
      </c>
      <c r="B1" s="568" t="s">
        <v>751</v>
      </c>
      <c r="C1" s="569"/>
      <c r="D1" s="570"/>
    </row>
    <row r="2" spans="1:4">
      <c r="A2" s="168" t="s">
        <v>194</v>
      </c>
      <c r="B2" s="538" t="s">
        <v>175</v>
      </c>
      <c r="C2" s="566"/>
      <c r="D2" s="567"/>
    </row>
    <row r="3" spans="1:4">
      <c r="A3" s="579" t="s">
        <v>196</v>
      </c>
      <c r="B3" s="514" t="s">
        <v>1375</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199</v>
      </c>
      <c r="C8" s="590"/>
      <c r="D8" s="591"/>
    </row>
    <row r="9" spans="1:4">
      <c r="A9" s="323" t="s">
        <v>200</v>
      </c>
      <c r="B9" s="535" t="s">
        <v>1370</v>
      </c>
      <c r="C9" s="590"/>
      <c r="D9" s="591"/>
    </row>
    <row r="10" spans="1:4">
      <c r="A10" s="338" t="s">
        <v>314</v>
      </c>
      <c r="B10" s="582">
        <v>2023</v>
      </c>
      <c r="C10" s="536"/>
      <c r="D10" s="537"/>
    </row>
    <row r="11" spans="1:4">
      <c r="A11" s="511" t="s">
        <v>202</v>
      </c>
      <c r="B11" s="548" t="s">
        <v>1371</v>
      </c>
      <c r="C11" s="549"/>
      <c r="D11" s="550"/>
    </row>
    <row r="12" spans="1:4">
      <c r="A12" s="578"/>
      <c r="B12" s="659"/>
      <c r="C12" s="660"/>
      <c r="D12" s="661"/>
    </row>
    <row r="13" spans="1:4">
      <c r="A13" s="513"/>
      <c r="B13" s="662"/>
      <c r="C13" s="663"/>
      <c r="D13" s="664"/>
    </row>
    <row r="16" spans="1:4" ht="42.75">
      <c r="A16" s="44" t="s">
        <v>785</v>
      </c>
      <c r="B16" s="432" t="s">
        <v>1369</v>
      </c>
      <c r="C16" s="440" t="s">
        <v>927</v>
      </c>
    </row>
    <row r="17" spans="1:3">
      <c r="A17" t="s">
        <v>216</v>
      </c>
      <c r="B17" s="387">
        <v>59859</v>
      </c>
      <c r="C17">
        <f>RANK(B17,$B$17:$B$111)</f>
        <v>13</v>
      </c>
    </row>
    <row r="18" spans="1:3">
      <c r="A18" t="s">
        <v>217</v>
      </c>
      <c r="B18" s="387">
        <v>59579</v>
      </c>
      <c r="C18">
        <f t="shared" ref="C18:C81" si="0">RANK(B18,$B$17:$B$111)</f>
        <v>15</v>
      </c>
    </row>
    <row r="19" spans="1:3">
      <c r="A19" t="s">
        <v>218</v>
      </c>
      <c r="B19" s="387">
        <v>51741</v>
      </c>
      <c r="C19">
        <f t="shared" si="0"/>
        <v>71</v>
      </c>
    </row>
    <row r="20" spans="1:3">
      <c r="A20" t="s">
        <v>219</v>
      </c>
      <c r="B20" s="387">
        <v>53599</v>
      </c>
      <c r="C20">
        <f t="shared" si="0"/>
        <v>49</v>
      </c>
    </row>
    <row r="21" spans="1:3">
      <c r="A21" t="s">
        <v>220</v>
      </c>
      <c r="B21" s="387">
        <v>63437</v>
      </c>
      <c r="C21">
        <f t="shared" si="0"/>
        <v>5</v>
      </c>
    </row>
    <row r="22" spans="1:3">
      <c r="A22" t="s">
        <v>221</v>
      </c>
      <c r="B22" s="387">
        <v>60263</v>
      </c>
      <c r="C22">
        <f t="shared" si="0"/>
        <v>11</v>
      </c>
    </row>
    <row r="23" spans="1:3">
      <c r="A23" t="s">
        <v>223</v>
      </c>
      <c r="B23" s="387">
        <v>54950</v>
      </c>
      <c r="C23">
        <f t="shared" si="0"/>
        <v>34</v>
      </c>
    </row>
    <row r="24" spans="1:3">
      <c r="A24" t="s">
        <v>224</v>
      </c>
      <c r="B24" s="387">
        <v>50879</v>
      </c>
      <c r="C24">
        <f t="shared" si="0"/>
        <v>79</v>
      </c>
    </row>
    <row r="25" spans="1:3">
      <c r="A25" t="s">
        <v>225</v>
      </c>
      <c r="B25" s="387">
        <v>53379</v>
      </c>
      <c r="C25">
        <f t="shared" si="0"/>
        <v>52</v>
      </c>
    </row>
    <row r="26" spans="1:3">
      <c r="A26" t="s">
        <v>226</v>
      </c>
      <c r="B26" s="387">
        <v>52321</v>
      </c>
      <c r="C26">
        <f t="shared" si="0"/>
        <v>65</v>
      </c>
    </row>
    <row r="27" spans="1:3">
      <c r="A27" t="s">
        <v>227</v>
      </c>
      <c r="B27" s="387">
        <v>54350</v>
      </c>
      <c r="C27">
        <f t="shared" si="0"/>
        <v>42</v>
      </c>
    </row>
    <row r="28" spans="1:3">
      <c r="A28" t="s">
        <v>228</v>
      </c>
      <c r="B28" s="387">
        <v>53518</v>
      </c>
      <c r="C28">
        <f t="shared" si="0"/>
        <v>51</v>
      </c>
    </row>
    <row r="29" spans="1:3">
      <c r="A29" t="s">
        <v>229</v>
      </c>
      <c r="B29" s="387">
        <v>50463</v>
      </c>
      <c r="C29">
        <f t="shared" si="0"/>
        <v>83</v>
      </c>
    </row>
    <row r="30" spans="1:3">
      <c r="A30" t="s">
        <v>230</v>
      </c>
      <c r="B30" s="387">
        <v>52743</v>
      </c>
      <c r="C30">
        <f t="shared" si="0"/>
        <v>60</v>
      </c>
    </row>
    <row r="31" spans="1:3">
      <c r="A31" t="s">
        <v>231</v>
      </c>
      <c r="B31" s="387">
        <v>54484</v>
      </c>
      <c r="C31">
        <f t="shared" si="0"/>
        <v>39</v>
      </c>
    </row>
    <row r="32" spans="1:3">
      <c r="A32" t="s">
        <v>232</v>
      </c>
      <c r="B32" s="387">
        <v>58582.333333333336</v>
      </c>
      <c r="C32">
        <f t="shared" si="0"/>
        <v>18</v>
      </c>
    </row>
    <row r="33" spans="1:3">
      <c r="A33" t="s">
        <v>233</v>
      </c>
      <c r="B33" s="387">
        <v>48568.333333333336</v>
      </c>
      <c r="C33">
        <f t="shared" si="0"/>
        <v>92</v>
      </c>
    </row>
    <row r="34" spans="1:3">
      <c r="A34" t="s">
        <v>234</v>
      </c>
      <c r="B34" s="387">
        <v>53945</v>
      </c>
      <c r="C34">
        <f t="shared" si="0"/>
        <v>46</v>
      </c>
    </row>
    <row r="35" spans="1:3">
      <c r="A35" t="s">
        <v>235</v>
      </c>
      <c r="B35" s="387">
        <v>67537.5</v>
      </c>
      <c r="C35">
        <f t="shared" si="0"/>
        <v>1</v>
      </c>
    </row>
    <row r="36" spans="1:3">
      <c r="A36" t="s">
        <v>236</v>
      </c>
      <c r="B36" s="387">
        <v>52342</v>
      </c>
      <c r="C36">
        <f t="shared" si="0"/>
        <v>62</v>
      </c>
    </row>
    <row r="37" spans="1:3">
      <c r="A37" t="s">
        <v>237</v>
      </c>
      <c r="B37" s="387">
        <v>58501</v>
      </c>
      <c r="C37">
        <f t="shared" si="0"/>
        <v>19</v>
      </c>
    </row>
    <row r="38" spans="1:3">
      <c r="A38" t="s">
        <v>238</v>
      </c>
      <c r="B38" s="387">
        <v>55344</v>
      </c>
      <c r="C38">
        <f t="shared" si="0"/>
        <v>32</v>
      </c>
    </row>
    <row r="39" spans="1:3">
      <c r="A39" t="s">
        <v>239</v>
      </c>
      <c r="B39" s="387">
        <v>53540</v>
      </c>
      <c r="C39">
        <f t="shared" si="0"/>
        <v>50</v>
      </c>
    </row>
    <row r="40" spans="1:3">
      <c r="A40" t="s">
        <v>240</v>
      </c>
      <c r="B40" s="387">
        <v>53013</v>
      </c>
      <c r="C40">
        <f t="shared" si="0"/>
        <v>55</v>
      </c>
    </row>
    <row r="41" spans="1:3">
      <c r="A41" t="s">
        <v>241</v>
      </c>
      <c r="B41" s="387">
        <v>50645</v>
      </c>
      <c r="C41">
        <f t="shared" si="0"/>
        <v>82</v>
      </c>
    </row>
    <row r="42" spans="1:3">
      <c r="A42" t="s">
        <v>242</v>
      </c>
      <c r="B42" s="387">
        <v>53377</v>
      </c>
      <c r="C42">
        <f t="shared" si="0"/>
        <v>53</v>
      </c>
    </row>
    <row r="43" spans="1:3">
      <c r="A43" t="s">
        <v>243</v>
      </c>
      <c r="B43" s="387">
        <v>52176.800000000003</v>
      </c>
      <c r="C43">
        <f t="shared" si="0"/>
        <v>68</v>
      </c>
    </row>
    <row r="44" spans="1:3">
      <c r="A44" t="s">
        <v>244</v>
      </c>
      <c r="B44" s="387">
        <v>48834</v>
      </c>
      <c r="C44">
        <f t="shared" si="0"/>
        <v>91</v>
      </c>
    </row>
    <row r="45" spans="1:3">
      <c r="A45" t="s">
        <v>245</v>
      </c>
      <c r="B45" s="387">
        <v>52965</v>
      </c>
      <c r="C45">
        <f t="shared" si="0"/>
        <v>56</v>
      </c>
    </row>
    <row r="46" spans="1:3">
      <c r="A46" t="s">
        <v>246</v>
      </c>
      <c r="B46" s="387">
        <v>55523.5</v>
      </c>
      <c r="C46">
        <f t="shared" si="0"/>
        <v>31</v>
      </c>
    </row>
    <row r="47" spans="1:3">
      <c r="A47" t="s">
        <v>247</v>
      </c>
      <c r="B47" s="387">
        <v>50351</v>
      </c>
      <c r="C47">
        <f t="shared" si="0"/>
        <v>84</v>
      </c>
    </row>
    <row r="48" spans="1:3">
      <c r="A48" t="s">
        <v>248</v>
      </c>
      <c r="B48" s="387">
        <v>56105</v>
      </c>
      <c r="C48">
        <f t="shared" si="0"/>
        <v>28</v>
      </c>
    </row>
    <row r="49" spans="1:3">
      <c r="A49" t="s">
        <v>249</v>
      </c>
      <c r="B49" s="387">
        <v>61391</v>
      </c>
      <c r="C49">
        <f t="shared" si="0"/>
        <v>9</v>
      </c>
    </row>
    <row r="50" spans="1:3">
      <c r="A50" t="s">
        <v>250</v>
      </c>
      <c r="B50" s="387">
        <v>50171</v>
      </c>
      <c r="C50">
        <f t="shared" si="0"/>
        <v>85</v>
      </c>
    </row>
    <row r="51" spans="1:3">
      <c r="A51" t="s">
        <v>251</v>
      </c>
      <c r="B51" s="387">
        <v>52670</v>
      </c>
      <c r="C51">
        <f t="shared" si="0"/>
        <v>61</v>
      </c>
    </row>
    <row r="52" spans="1:3">
      <c r="A52" t="s">
        <v>252</v>
      </c>
      <c r="B52" s="387">
        <v>47473</v>
      </c>
      <c r="C52">
        <f t="shared" si="0"/>
        <v>93</v>
      </c>
    </row>
    <row r="53" spans="1:3">
      <c r="A53" t="s">
        <v>253</v>
      </c>
      <c r="B53" s="387">
        <v>55560.5</v>
      </c>
      <c r="C53">
        <f t="shared" si="0"/>
        <v>29</v>
      </c>
    </row>
    <row r="54" spans="1:3">
      <c r="A54" t="s">
        <v>254</v>
      </c>
      <c r="B54" s="387">
        <v>50750</v>
      </c>
      <c r="C54">
        <f t="shared" si="0"/>
        <v>81</v>
      </c>
    </row>
    <row r="55" spans="1:3">
      <c r="A55" t="s">
        <v>255</v>
      </c>
      <c r="B55" s="387">
        <v>52897.5</v>
      </c>
      <c r="C55">
        <f t="shared" si="0"/>
        <v>57</v>
      </c>
    </row>
    <row r="56" spans="1:3">
      <c r="A56" t="s">
        <v>256</v>
      </c>
      <c r="B56" s="387">
        <v>57930</v>
      </c>
      <c r="C56">
        <f t="shared" si="0"/>
        <v>22</v>
      </c>
    </row>
    <row r="57" spans="1:3">
      <c r="A57" t="s">
        <v>257</v>
      </c>
      <c r="B57" s="387">
        <v>54429</v>
      </c>
      <c r="C57">
        <f t="shared" si="0"/>
        <v>41</v>
      </c>
    </row>
    <row r="58" spans="1:3">
      <c r="A58" t="s">
        <v>258</v>
      </c>
      <c r="B58" s="387">
        <v>54195</v>
      </c>
      <c r="C58">
        <f t="shared" si="0"/>
        <v>43</v>
      </c>
    </row>
    <row r="59" spans="1:3">
      <c r="A59" t="s">
        <v>259</v>
      </c>
      <c r="B59" s="387">
        <v>51673</v>
      </c>
      <c r="C59">
        <f t="shared" si="0"/>
        <v>72</v>
      </c>
    </row>
    <row r="60" spans="1:3">
      <c r="A60" t="s">
        <v>260</v>
      </c>
      <c r="B60" s="387">
        <v>50860</v>
      </c>
      <c r="C60">
        <f t="shared" si="0"/>
        <v>80</v>
      </c>
    </row>
    <row r="61" spans="1:3">
      <c r="A61" t="s">
        <v>261</v>
      </c>
      <c r="B61" s="387">
        <v>52850</v>
      </c>
      <c r="C61">
        <f t="shared" si="0"/>
        <v>59</v>
      </c>
    </row>
    <row r="62" spans="1:3">
      <c r="A62" t="s">
        <v>262</v>
      </c>
      <c r="B62" s="58" t="s">
        <v>869</v>
      </c>
      <c r="C62" s="44" t="s">
        <v>480</v>
      </c>
    </row>
    <row r="63" spans="1:3">
      <c r="A63" t="s">
        <v>263</v>
      </c>
      <c r="B63" s="387">
        <v>57057</v>
      </c>
      <c r="C63">
        <f t="shared" si="0"/>
        <v>26</v>
      </c>
    </row>
    <row r="64" spans="1:3">
      <c r="A64" t="s">
        <v>264</v>
      </c>
      <c r="B64" s="387">
        <v>49118</v>
      </c>
      <c r="C64">
        <f t="shared" si="0"/>
        <v>90</v>
      </c>
    </row>
    <row r="65" spans="1:3">
      <c r="A65" t="s">
        <v>265</v>
      </c>
      <c r="B65" s="387">
        <v>54625</v>
      </c>
      <c r="C65">
        <f t="shared" si="0"/>
        <v>38</v>
      </c>
    </row>
    <row r="66" spans="1:3">
      <c r="A66" t="s">
        <v>266</v>
      </c>
      <c r="B66" s="387">
        <v>52322</v>
      </c>
      <c r="C66">
        <f t="shared" si="0"/>
        <v>64</v>
      </c>
    </row>
    <row r="67" spans="1:3">
      <c r="A67" t="s">
        <v>267</v>
      </c>
      <c r="B67" s="387">
        <v>54193</v>
      </c>
      <c r="C67">
        <f t="shared" si="0"/>
        <v>44</v>
      </c>
    </row>
    <row r="68" spans="1:3">
      <c r="A68" t="s">
        <v>268</v>
      </c>
      <c r="B68" s="387">
        <v>58136.5</v>
      </c>
      <c r="C68">
        <f t="shared" si="0"/>
        <v>21</v>
      </c>
    </row>
    <row r="69" spans="1:3">
      <c r="A69" t="s">
        <v>269</v>
      </c>
      <c r="B69" s="387">
        <v>58345.5</v>
      </c>
      <c r="C69">
        <f t="shared" si="0"/>
        <v>20</v>
      </c>
    </row>
    <row r="70" spans="1:3">
      <c r="A70" t="s">
        <v>272</v>
      </c>
      <c r="B70" s="387">
        <v>52172</v>
      </c>
      <c r="C70">
        <f t="shared" si="0"/>
        <v>69</v>
      </c>
    </row>
    <row r="71" spans="1:3">
      <c r="A71" t="s">
        <v>273</v>
      </c>
      <c r="B71" s="387">
        <v>56660.5</v>
      </c>
      <c r="C71">
        <f t="shared" si="0"/>
        <v>27</v>
      </c>
    </row>
    <row r="72" spans="1:3">
      <c r="A72" t="s">
        <v>274</v>
      </c>
      <c r="B72" s="387">
        <v>55537</v>
      </c>
      <c r="C72">
        <f t="shared" si="0"/>
        <v>30</v>
      </c>
    </row>
    <row r="73" spans="1:3">
      <c r="A73" t="s">
        <v>275</v>
      </c>
      <c r="B73" s="387">
        <v>54856</v>
      </c>
      <c r="C73">
        <f t="shared" si="0"/>
        <v>35</v>
      </c>
    </row>
    <row r="74" spans="1:3">
      <c r="A74" t="s">
        <v>276</v>
      </c>
      <c r="B74" s="387">
        <v>59281</v>
      </c>
      <c r="C74">
        <f t="shared" si="0"/>
        <v>16</v>
      </c>
    </row>
    <row r="75" spans="1:3">
      <c r="A75" t="s">
        <v>270</v>
      </c>
      <c r="B75" s="387">
        <v>57158.333333333336</v>
      </c>
      <c r="C75">
        <f t="shared" si="0"/>
        <v>25</v>
      </c>
    </row>
    <row r="76" spans="1:3">
      <c r="A76" t="s">
        <v>271</v>
      </c>
      <c r="B76" s="387">
        <v>52100</v>
      </c>
      <c r="C76">
        <f t="shared" si="0"/>
        <v>70</v>
      </c>
    </row>
    <row r="77" spans="1:3">
      <c r="A77" t="s">
        <v>277</v>
      </c>
      <c r="B77" s="387">
        <v>54471</v>
      </c>
      <c r="C77">
        <f t="shared" si="0"/>
        <v>40</v>
      </c>
    </row>
    <row r="78" spans="1:3">
      <c r="A78" t="s">
        <v>278</v>
      </c>
      <c r="B78" s="387">
        <v>50944</v>
      </c>
      <c r="C78">
        <f t="shared" si="0"/>
        <v>78</v>
      </c>
    </row>
    <row r="79" spans="1:3">
      <c r="A79" t="s">
        <v>279</v>
      </c>
      <c r="B79" s="387">
        <v>60923</v>
      </c>
      <c r="C79">
        <f t="shared" si="0"/>
        <v>10</v>
      </c>
    </row>
    <row r="80" spans="1:3">
      <c r="A80" t="s">
        <v>280</v>
      </c>
      <c r="B80" s="387">
        <v>55291</v>
      </c>
      <c r="C80">
        <f t="shared" si="0"/>
        <v>33</v>
      </c>
    </row>
    <row r="81" spans="1:3">
      <c r="A81" t="s">
        <v>281</v>
      </c>
      <c r="B81" s="387">
        <v>51381</v>
      </c>
      <c r="C81">
        <f t="shared" si="0"/>
        <v>75</v>
      </c>
    </row>
    <row r="82" spans="1:3">
      <c r="A82" t="s">
        <v>282</v>
      </c>
      <c r="B82" s="387">
        <v>52186</v>
      </c>
      <c r="C82">
        <f t="shared" ref="C82:C111" si="1">RANK(B82,$B$17:$B$111)</f>
        <v>66</v>
      </c>
    </row>
    <row r="83" spans="1:3">
      <c r="A83" t="s">
        <v>283</v>
      </c>
      <c r="B83" s="387">
        <v>50111</v>
      </c>
      <c r="C83">
        <f t="shared" si="1"/>
        <v>86</v>
      </c>
    </row>
    <row r="84" spans="1:3">
      <c r="A84" t="s">
        <v>284</v>
      </c>
      <c r="B84" s="387">
        <v>54658</v>
      </c>
      <c r="C84">
        <f t="shared" si="1"/>
        <v>36</v>
      </c>
    </row>
    <row r="85" spans="1:3">
      <c r="A85" t="s">
        <v>285</v>
      </c>
      <c r="B85" s="387">
        <v>49149</v>
      </c>
      <c r="C85">
        <f t="shared" si="1"/>
        <v>89</v>
      </c>
    </row>
    <row r="86" spans="1:3">
      <c r="A86" t="s">
        <v>286</v>
      </c>
      <c r="B86" s="387">
        <v>53723</v>
      </c>
      <c r="C86">
        <f t="shared" si="1"/>
        <v>48</v>
      </c>
    </row>
    <row r="87" spans="1:3">
      <c r="A87" t="s">
        <v>287</v>
      </c>
      <c r="B87" s="387">
        <v>49436</v>
      </c>
      <c r="C87">
        <f t="shared" si="1"/>
        <v>87</v>
      </c>
    </row>
    <row r="88" spans="1:3">
      <c r="A88" t="s">
        <v>288</v>
      </c>
      <c r="B88" s="387">
        <v>54645</v>
      </c>
      <c r="C88">
        <f t="shared" si="1"/>
        <v>37</v>
      </c>
    </row>
    <row r="89" spans="1:3">
      <c r="A89" t="s">
        <v>289</v>
      </c>
      <c r="B89" s="387">
        <v>59650</v>
      </c>
      <c r="C89">
        <f t="shared" si="1"/>
        <v>14</v>
      </c>
    </row>
    <row r="90" spans="1:3">
      <c r="A90" t="s">
        <v>290</v>
      </c>
      <c r="B90" s="387">
        <v>57600</v>
      </c>
      <c r="C90">
        <f t="shared" si="1"/>
        <v>23</v>
      </c>
    </row>
    <row r="91" spans="1:3">
      <c r="A91" t="s">
        <v>291</v>
      </c>
      <c r="B91" s="387">
        <v>65567.5</v>
      </c>
      <c r="C91">
        <f t="shared" si="1"/>
        <v>2</v>
      </c>
    </row>
    <row r="92" spans="1:3">
      <c r="A92" t="s">
        <v>292</v>
      </c>
      <c r="B92" s="387">
        <v>51006.5</v>
      </c>
      <c r="C92">
        <f t="shared" si="1"/>
        <v>77</v>
      </c>
    </row>
    <row r="93" spans="1:3">
      <c r="A93" t="s">
        <v>293</v>
      </c>
      <c r="B93" s="387">
        <v>51379</v>
      </c>
      <c r="C93">
        <f t="shared" si="1"/>
        <v>76</v>
      </c>
    </row>
    <row r="94" spans="1:3">
      <c r="A94" t="s">
        <v>294</v>
      </c>
      <c r="B94" s="387">
        <v>65165</v>
      </c>
      <c r="C94">
        <f t="shared" si="1"/>
        <v>3</v>
      </c>
    </row>
    <row r="95" spans="1:3">
      <c r="A95" t="s">
        <v>295</v>
      </c>
      <c r="B95" s="387">
        <v>61437.428571428572</v>
      </c>
      <c r="C95">
        <f t="shared" si="1"/>
        <v>8</v>
      </c>
    </row>
    <row r="96" spans="1:3">
      <c r="A96" t="s">
        <v>296</v>
      </c>
      <c r="B96" s="387">
        <v>51575</v>
      </c>
      <c r="C96">
        <f t="shared" si="1"/>
        <v>73</v>
      </c>
    </row>
    <row r="97" spans="1:3">
      <c r="A97" t="s">
        <v>297</v>
      </c>
      <c r="B97" s="387">
        <v>52185</v>
      </c>
      <c r="C97">
        <f t="shared" si="1"/>
        <v>67</v>
      </c>
    </row>
    <row r="98" spans="1:3">
      <c r="A98" t="s">
        <v>298</v>
      </c>
      <c r="B98" s="387">
        <v>62266.333333333336</v>
      </c>
      <c r="C98">
        <f t="shared" si="1"/>
        <v>6</v>
      </c>
    </row>
    <row r="99" spans="1:3">
      <c r="A99" t="s">
        <v>299</v>
      </c>
      <c r="B99" s="387">
        <v>58827</v>
      </c>
      <c r="C99">
        <f t="shared" si="1"/>
        <v>17</v>
      </c>
    </row>
    <row r="100" spans="1:3">
      <c r="A100" t="s">
        <v>300</v>
      </c>
      <c r="B100" s="387">
        <v>57425</v>
      </c>
      <c r="C100">
        <f t="shared" si="1"/>
        <v>24</v>
      </c>
    </row>
    <row r="101" spans="1:3">
      <c r="A101" t="s">
        <v>301</v>
      </c>
      <c r="B101" s="387">
        <v>49332</v>
      </c>
      <c r="C101">
        <f t="shared" si="1"/>
        <v>88</v>
      </c>
    </row>
    <row r="102" spans="1:3">
      <c r="A102" t="s">
        <v>302</v>
      </c>
      <c r="B102" s="387">
        <v>52897</v>
      </c>
      <c r="C102">
        <f t="shared" si="1"/>
        <v>58</v>
      </c>
    </row>
    <row r="103" spans="1:3">
      <c r="A103" t="s">
        <v>303</v>
      </c>
      <c r="B103" s="387">
        <v>53805</v>
      </c>
      <c r="C103">
        <f t="shared" si="1"/>
        <v>47</v>
      </c>
    </row>
    <row r="104" spans="1:3">
      <c r="A104" t="s">
        <v>304</v>
      </c>
      <c r="B104" s="387">
        <v>53376</v>
      </c>
      <c r="C104">
        <f t="shared" si="1"/>
        <v>54</v>
      </c>
    </row>
    <row r="105" spans="1:3">
      <c r="A105" t="s">
        <v>305</v>
      </c>
      <c r="B105" s="387">
        <v>54012</v>
      </c>
      <c r="C105">
        <f t="shared" si="1"/>
        <v>45</v>
      </c>
    </row>
    <row r="106" spans="1:3">
      <c r="A106" t="s">
        <v>306</v>
      </c>
      <c r="B106" s="387">
        <v>64038</v>
      </c>
      <c r="C106">
        <f t="shared" si="1"/>
        <v>4</v>
      </c>
    </row>
    <row r="107" spans="1:3">
      <c r="A107" t="s">
        <v>307</v>
      </c>
      <c r="B107" s="58" t="s">
        <v>869</v>
      </c>
      <c r="C107" s="44" t="s">
        <v>480</v>
      </c>
    </row>
    <row r="108" spans="1:3">
      <c r="A108" t="s">
        <v>308</v>
      </c>
      <c r="B108" s="387">
        <v>52334</v>
      </c>
      <c r="C108">
        <f t="shared" si="1"/>
        <v>63</v>
      </c>
    </row>
    <row r="109" spans="1:3">
      <c r="A109" t="s">
        <v>309</v>
      </c>
      <c r="B109" s="387">
        <v>51397</v>
      </c>
      <c r="C109">
        <f t="shared" si="1"/>
        <v>74</v>
      </c>
    </row>
    <row r="110" spans="1:3">
      <c r="A110" t="s">
        <v>310</v>
      </c>
      <c r="B110" s="387">
        <v>62034.5</v>
      </c>
      <c r="C110">
        <f t="shared" si="1"/>
        <v>7</v>
      </c>
    </row>
    <row r="111" spans="1:3">
      <c r="A111" t="s">
        <v>311</v>
      </c>
      <c r="B111" s="387">
        <v>59891.5</v>
      </c>
      <c r="C111">
        <f t="shared" si="1"/>
        <v>12</v>
      </c>
    </row>
    <row r="112" spans="1:3">
      <c r="B112" s="239"/>
    </row>
    <row r="113" spans="1:2" ht="14.25">
      <c r="A113" s="44" t="s">
        <v>3</v>
      </c>
      <c r="B113" s="446">
        <f>AVERAGE(B17:B111)</f>
        <v>54789.742601126476</v>
      </c>
    </row>
    <row r="114" spans="1:2">
      <c r="B114" s="239"/>
    </row>
    <row r="115" spans="1:2">
      <c r="B115" s="239"/>
    </row>
    <row r="116" spans="1:2">
      <c r="B116" s="239"/>
    </row>
    <row r="117" spans="1:2">
      <c r="B117" s="239"/>
    </row>
    <row r="118" spans="1:2">
      <c r="B118" s="239"/>
    </row>
    <row r="119" spans="1:2">
      <c r="B119" s="239"/>
    </row>
    <row r="120" spans="1:2">
      <c r="B120" s="239"/>
    </row>
    <row r="121" spans="1:2">
      <c r="B121" s="239"/>
    </row>
    <row r="122" spans="1:2">
      <c r="B122" s="239"/>
    </row>
    <row r="123" spans="1:2">
      <c r="B123" s="239"/>
    </row>
    <row r="124" spans="1:2">
      <c r="B124" s="239"/>
    </row>
    <row r="125" spans="1:2">
      <c r="B125" s="239"/>
    </row>
    <row r="126" spans="1:2">
      <c r="B126" s="239"/>
    </row>
    <row r="127" spans="1:2">
      <c r="B127" s="239"/>
    </row>
    <row r="128" spans="1:2">
      <c r="B128" s="239"/>
    </row>
    <row r="129" spans="2:2">
      <c r="B129" s="239"/>
    </row>
    <row r="130" spans="2:2">
      <c r="B130" s="239"/>
    </row>
    <row r="131" spans="2:2">
      <c r="B131" s="239"/>
    </row>
    <row r="132" spans="2:2">
      <c r="B132" s="239"/>
    </row>
    <row r="133" spans="2:2">
      <c r="B133" s="239"/>
    </row>
    <row r="134" spans="2:2">
      <c r="B134" s="239"/>
    </row>
    <row r="135" spans="2:2">
      <c r="B135" s="239"/>
    </row>
    <row r="136" spans="2:2">
      <c r="B136" s="239"/>
    </row>
    <row r="137" spans="2:2">
      <c r="B137" s="239"/>
    </row>
    <row r="138" spans="2:2">
      <c r="B138" s="239"/>
    </row>
    <row r="139" spans="2:2">
      <c r="B139" s="239"/>
    </row>
    <row r="140" spans="2:2">
      <c r="B140" s="239"/>
    </row>
    <row r="141" spans="2:2">
      <c r="B141" s="239"/>
    </row>
    <row r="142" spans="2:2">
      <c r="B142" s="239"/>
    </row>
    <row r="143" spans="2:2">
      <c r="B143" s="239"/>
    </row>
    <row r="144" spans="2:2">
      <c r="B144" s="239"/>
    </row>
    <row r="145" spans="2:2">
      <c r="B145" s="239"/>
    </row>
    <row r="146" spans="2:2">
      <c r="B146" s="239"/>
    </row>
    <row r="147" spans="2:2">
      <c r="B147" s="239"/>
    </row>
    <row r="148" spans="2:2">
      <c r="B148" s="239"/>
    </row>
    <row r="149" spans="2:2">
      <c r="B149" s="239"/>
    </row>
    <row r="150" spans="2:2">
      <c r="B150" s="239"/>
    </row>
    <row r="151" spans="2:2">
      <c r="B151" s="239"/>
    </row>
    <row r="152" spans="2:2">
      <c r="B152" s="239"/>
    </row>
    <row r="153" spans="2:2">
      <c r="B153" s="239"/>
    </row>
    <row r="154" spans="2:2">
      <c r="B154" s="239"/>
    </row>
    <row r="155" spans="2:2">
      <c r="B155" s="239"/>
    </row>
  </sheetData>
  <sortState xmlns:xlrd2="http://schemas.microsoft.com/office/spreadsheetml/2017/richdata2" ref="A18:B111">
    <sortCondition ref="A18:A111"/>
  </sortState>
  <mergeCells count="9">
    <mergeCell ref="B10:D10"/>
    <mergeCell ref="A11:A13"/>
    <mergeCell ref="B11:D13"/>
    <mergeCell ref="B1:D1"/>
    <mergeCell ref="B2:D2"/>
    <mergeCell ref="A3:A7"/>
    <mergeCell ref="B3:D7"/>
    <mergeCell ref="B8:D8"/>
    <mergeCell ref="B9:D9"/>
  </mergeCells>
  <hyperlinks>
    <hyperlink ref="B11:D13" r:id="rId1" display="2022-2023 Scheduled Salary Ranking Full Schedule Average" xr:uid="{D1118A3F-1AE7-412B-953C-158F7626C12B}"/>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66A3-B1C7-4258-BC76-2222407EB438}">
  <sheetPr>
    <tabColor theme="8" tint="0.39997558519241921"/>
  </sheetPr>
  <dimension ref="A1:AB115"/>
  <sheetViews>
    <sheetView workbookViewId="0">
      <selection activeCell="B3" sqref="B3:D7"/>
    </sheetView>
  </sheetViews>
  <sheetFormatPr defaultRowHeight="12.75"/>
  <cols>
    <col min="5" max="5" width="13.85546875" customWidth="1"/>
    <col min="8" max="8" width="16.28515625" customWidth="1"/>
    <col min="11" max="11" width="16.5703125" customWidth="1"/>
    <col min="15" max="15" width="9.140625" style="108"/>
  </cols>
  <sheetData>
    <row r="1" spans="1:28" ht="38.25">
      <c r="A1" s="168" t="s">
        <v>189</v>
      </c>
      <c r="B1" s="568" t="s">
        <v>751</v>
      </c>
      <c r="C1" s="569"/>
      <c r="D1" s="570"/>
      <c r="E1" s="568" t="s">
        <v>751</v>
      </c>
      <c r="F1" s="569"/>
      <c r="G1" s="570"/>
      <c r="H1" s="568" t="s">
        <v>751</v>
      </c>
      <c r="I1" s="569"/>
      <c r="J1" s="570"/>
      <c r="K1" s="568" t="s">
        <v>751</v>
      </c>
      <c r="L1" s="569"/>
      <c r="M1" s="570"/>
      <c r="Q1" s="568" t="s">
        <v>751</v>
      </c>
      <c r="R1" s="569"/>
      <c r="S1" s="570"/>
      <c r="T1" s="568" t="s">
        <v>751</v>
      </c>
      <c r="U1" s="569"/>
      <c r="V1" s="570"/>
      <c r="W1" s="568" t="s">
        <v>751</v>
      </c>
      <c r="X1" s="569"/>
      <c r="Y1" s="570"/>
      <c r="Z1" s="568" t="s">
        <v>751</v>
      </c>
      <c r="AA1" s="569"/>
      <c r="AB1" s="570"/>
    </row>
    <row r="2" spans="1:28" ht="25.5">
      <c r="A2" s="168" t="s">
        <v>194</v>
      </c>
      <c r="B2" s="538" t="s">
        <v>1350</v>
      </c>
      <c r="C2" s="566"/>
      <c r="D2" s="567"/>
      <c r="E2" s="538" t="s">
        <v>1351</v>
      </c>
      <c r="F2" s="566"/>
      <c r="G2" s="567"/>
      <c r="H2" s="538" t="s">
        <v>1353</v>
      </c>
      <c r="I2" s="566"/>
      <c r="J2" s="567"/>
      <c r="K2" s="538" t="s">
        <v>1365</v>
      </c>
      <c r="L2" s="566"/>
      <c r="M2" s="567"/>
      <c r="Q2" s="538" t="s">
        <v>1358</v>
      </c>
      <c r="R2" s="566"/>
      <c r="S2" s="567"/>
      <c r="T2" s="538" t="s">
        <v>1361</v>
      </c>
      <c r="U2" s="566"/>
      <c r="V2" s="567"/>
      <c r="W2" s="538" t="s">
        <v>1355</v>
      </c>
      <c r="X2" s="566"/>
      <c r="Y2" s="567"/>
      <c r="Z2" s="538" t="s">
        <v>1354</v>
      </c>
      <c r="AA2" s="566"/>
      <c r="AB2" s="567"/>
    </row>
    <row r="3" spans="1:28">
      <c r="A3" s="579" t="s">
        <v>196</v>
      </c>
      <c r="B3" s="514" t="s">
        <v>1347</v>
      </c>
      <c r="C3" s="515"/>
      <c r="D3" s="516"/>
      <c r="E3" s="514" t="s">
        <v>1352</v>
      </c>
      <c r="F3" s="515"/>
      <c r="G3" s="516"/>
      <c r="H3" s="514" t="s">
        <v>1360</v>
      </c>
      <c r="I3" s="515"/>
      <c r="J3" s="516"/>
      <c r="K3" s="514" t="s">
        <v>1366</v>
      </c>
      <c r="L3" s="515"/>
      <c r="M3" s="516"/>
      <c r="Q3" s="514" t="s">
        <v>1359</v>
      </c>
      <c r="R3" s="515"/>
      <c r="S3" s="516"/>
      <c r="T3" s="514" t="s">
        <v>1362</v>
      </c>
      <c r="U3" s="515"/>
      <c r="V3" s="516"/>
      <c r="W3" s="514" t="s">
        <v>1363</v>
      </c>
      <c r="X3" s="515"/>
      <c r="Y3" s="516"/>
      <c r="Z3" s="514" t="s">
        <v>1364</v>
      </c>
      <c r="AA3" s="515"/>
      <c r="AB3" s="516"/>
    </row>
    <row r="4" spans="1:28">
      <c r="A4" s="580"/>
      <c r="B4" s="517"/>
      <c r="C4" s="518"/>
      <c r="D4" s="519"/>
      <c r="E4" s="517"/>
      <c r="F4" s="518"/>
      <c r="G4" s="519"/>
      <c r="H4" s="517"/>
      <c r="I4" s="518"/>
      <c r="J4" s="519"/>
      <c r="K4" s="517"/>
      <c r="L4" s="518"/>
      <c r="M4" s="519"/>
      <c r="Q4" s="517"/>
      <c r="R4" s="518"/>
      <c r="S4" s="519"/>
      <c r="T4" s="517"/>
      <c r="U4" s="518"/>
      <c r="V4" s="519"/>
      <c r="W4" s="517"/>
      <c r="X4" s="518"/>
      <c r="Y4" s="519"/>
      <c r="Z4" s="517"/>
      <c r="AA4" s="518"/>
      <c r="AB4" s="519"/>
    </row>
    <row r="5" spans="1:28">
      <c r="A5" s="580"/>
      <c r="B5" s="517"/>
      <c r="C5" s="518"/>
      <c r="D5" s="519"/>
      <c r="E5" s="517"/>
      <c r="F5" s="518"/>
      <c r="G5" s="519"/>
      <c r="H5" s="517"/>
      <c r="I5" s="518"/>
      <c r="J5" s="519"/>
      <c r="K5" s="517"/>
      <c r="L5" s="518"/>
      <c r="M5" s="519"/>
      <c r="Q5" s="517"/>
      <c r="R5" s="518"/>
      <c r="S5" s="519"/>
      <c r="T5" s="517"/>
      <c r="U5" s="518"/>
      <c r="V5" s="519"/>
      <c r="W5" s="517"/>
      <c r="X5" s="518"/>
      <c r="Y5" s="519"/>
      <c r="Z5" s="517"/>
      <c r="AA5" s="518"/>
      <c r="AB5" s="519"/>
    </row>
    <row r="6" spans="1:28">
      <c r="A6" s="580"/>
      <c r="B6" s="517"/>
      <c r="C6" s="518"/>
      <c r="D6" s="519"/>
      <c r="E6" s="517"/>
      <c r="F6" s="518"/>
      <c r="G6" s="519"/>
      <c r="H6" s="517"/>
      <c r="I6" s="518"/>
      <c r="J6" s="519"/>
      <c r="K6" s="517"/>
      <c r="L6" s="518"/>
      <c r="M6" s="519"/>
      <c r="Q6" s="517"/>
      <c r="R6" s="518"/>
      <c r="S6" s="519"/>
      <c r="T6" s="517"/>
      <c r="U6" s="518"/>
      <c r="V6" s="519"/>
      <c r="W6" s="517"/>
      <c r="X6" s="518"/>
      <c r="Y6" s="519"/>
      <c r="Z6" s="517"/>
      <c r="AA6" s="518"/>
      <c r="AB6" s="519"/>
    </row>
    <row r="7" spans="1:28">
      <c r="A7" s="581"/>
      <c r="B7" s="520"/>
      <c r="C7" s="521"/>
      <c r="D7" s="522"/>
      <c r="E7" s="520"/>
      <c r="F7" s="521"/>
      <c r="G7" s="522"/>
      <c r="H7" s="520"/>
      <c r="I7" s="521"/>
      <c r="J7" s="522"/>
      <c r="K7" s="520"/>
      <c r="L7" s="521"/>
      <c r="M7" s="522"/>
      <c r="Q7" s="520"/>
      <c r="R7" s="521"/>
      <c r="S7" s="522"/>
      <c r="T7" s="520"/>
      <c r="U7" s="521"/>
      <c r="V7" s="522"/>
      <c r="W7" s="520"/>
      <c r="X7" s="521"/>
      <c r="Y7" s="522"/>
      <c r="Z7" s="520"/>
      <c r="AA7" s="521"/>
      <c r="AB7" s="522"/>
    </row>
    <row r="8" spans="1:28" ht="38.25">
      <c r="A8" s="169" t="s">
        <v>198</v>
      </c>
      <c r="B8" s="535" t="s">
        <v>199</v>
      </c>
      <c r="C8" s="590"/>
      <c r="D8" s="591"/>
      <c r="E8" s="535" t="s">
        <v>199</v>
      </c>
      <c r="F8" s="590"/>
      <c r="G8" s="591"/>
      <c r="H8" s="535" t="s">
        <v>199</v>
      </c>
      <c r="I8" s="590"/>
      <c r="J8" s="591"/>
      <c r="K8" s="535" t="s">
        <v>199</v>
      </c>
      <c r="L8" s="590"/>
      <c r="M8" s="591"/>
      <c r="Q8" s="535" t="s">
        <v>199</v>
      </c>
      <c r="R8" s="590"/>
      <c r="S8" s="591"/>
      <c r="T8" s="535" t="s">
        <v>199</v>
      </c>
      <c r="U8" s="590"/>
      <c r="V8" s="591"/>
      <c r="W8" s="535" t="s">
        <v>199</v>
      </c>
      <c r="X8" s="590"/>
      <c r="Y8" s="591"/>
      <c r="Z8" s="535" t="s">
        <v>199</v>
      </c>
      <c r="AA8" s="590"/>
      <c r="AB8" s="591"/>
    </row>
    <row r="9" spans="1:28" ht="25.5">
      <c r="A9" s="323" t="s">
        <v>200</v>
      </c>
      <c r="B9" s="535" t="s">
        <v>26</v>
      </c>
      <c r="C9" s="590"/>
      <c r="D9" s="591"/>
      <c r="E9" s="535" t="s">
        <v>26</v>
      </c>
      <c r="F9" s="590"/>
      <c r="G9" s="591"/>
      <c r="H9" s="535" t="s">
        <v>26</v>
      </c>
      <c r="I9" s="590"/>
      <c r="J9" s="591"/>
      <c r="K9" s="535" t="s">
        <v>26</v>
      </c>
      <c r="L9" s="590"/>
      <c r="M9" s="591"/>
      <c r="Q9" s="535" t="s">
        <v>26</v>
      </c>
      <c r="R9" s="590"/>
      <c r="S9" s="591"/>
      <c r="T9" s="535" t="s">
        <v>26</v>
      </c>
      <c r="U9" s="590"/>
      <c r="V9" s="591"/>
      <c r="W9" s="535" t="s">
        <v>26</v>
      </c>
      <c r="X9" s="590"/>
      <c r="Y9" s="591"/>
      <c r="Z9" s="535" t="s">
        <v>26</v>
      </c>
      <c r="AA9" s="590"/>
      <c r="AB9" s="591"/>
    </row>
    <row r="10" spans="1:28">
      <c r="A10" s="338" t="s">
        <v>314</v>
      </c>
      <c r="B10" s="582" t="s">
        <v>1348</v>
      </c>
      <c r="C10" s="536"/>
      <c r="D10" s="537"/>
      <c r="E10" s="582" t="s">
        <v>1348</v>
      </c>
      <c r="F10" s="536"/>
      <c r="G10" s="537"/>
      <c r="H10" s="582" t="s">
        <v>1348</v>
      </c>
      <c r="I10" s="536"/>
      <c r="J10" s="537"/>
      <c r="K10" s="582" t="s">
        <v>1348</v>
      </c>
      <c r="L10" s="536"/>
      <c r="M10" s="537"/>
      <c r="Q10" s="582" t="s">
        <v>1348</v>
      </c>
      <c r="R10" s="536"/>
      <c r="S10" s="537"/>
      <c r="T10" s="582" t="s">
        <v>1348</v>
      </c>
      <c r="U10" s="536"/>
      <c r="V10" s="537"/>
      <c r="W10" s="582" t="s">
        <v>1348</v>
      </c>
      <c r="X10" s="536"/>
      <c r="Y10" s="537"/>
      <c r="Z10" s="582" t="s">
        <v>1348</v>
      </c>
      <c r="AA10" s="536"/>
      <c r="AB10" s="537"/>
    </row>
    <row r="11" spans="1:28">
      <c r="A11" s="511" t="s">
        <v>202</v>
      </c>
      <c r="B11" s="548" t="s">
        <v>1349</v>
      </c>
      <c r="C11" s="549"/>
      <c r="D11" s="550"/>
      <c r="E11" s="548" t="s">
        <v>1349</v>
      </c>
      <c r="F11" s="549"/>
      <c r="G11" s="550"/>
      <c r="H11" s="548" t="s">
        <v>1349</v>
      </c>
      <c r="I11" s="549"/>
      <c r="J11" s="550"/>
      <c r="K11" s="548" t="s">
        <v>1349</v>
      </c>
      <c r="L11" s="549"/>
      <c r="M11" s="550"/>
      <c r="Q11" s="548" t="s">
        <v>1349</v>
      </c>
      <c r="R11" s="549"/>
      <c r="S11" s="550"/>
      <c r="T11" s="548" t="s">
        <v>1349</v>
      </c>
      <c r="U11" s="549"/>
      <c r="V11" s="550"/>
      <c r="W11" s="548" t="s">
        <v>1349</v>
      </c>
      <c r="X11" s="549"/>
      <c r="Y11" s="550"/>
      <c r="Z11" s="548" t="s">
        <v>1349</v>
      </c>
      <c r="AA11" s="549"/>
      <c r="AB11" s="550"/>
    </row>
    <row r="12" spans="1:28">
      <c r="A12" s="578"/>
      <c r="B12" s="659"/>
      <c r="C12" s="660"/>
      <c r="D12" s="661"/>
      <c r="E12" s="659"/>
      <c r="F12" s="660"/>
      <c r="G12" s="661"/>
      <c r="H12" s="659"/>
      <c r="I12" s="660"/>
      <c r="J12" s="661"/>
      <c r="K12" s="659"/>
      <c r="L12" s="660"/>
      <c r="M12" s="661"/>
      <c r="Q12" s="659"/>
      <c r="R12" s="660"/>
      <c r="S12" s="661"/>
      <c r="T12" s="659"/>
      <c r="U12" s="660"/>
      <c r="V12" s="661"/>
      <c r="W12" s="659"/>
      <c r="X12" s="660"/>
      <c r="Y12" s="661"/>
      <c r="Z12" s="659"/>
      <c r="AA12" s="660"/>
      <c r="AB12" s="661"/>
    </row>
    <row r="13" spans="1:28">
      <c r="A13" s="513"/>
      <c r="B13" s="662"/>
      <c r="C13" s="663"/>
      <c r="D13" s="664"/>
      <c r="E13" s="662"/>
      <c r="F13" s="663"/>
      <c r="G13" s="664"/>
      <c r="H13" s="662"/>
      <c r="I13" s="663"/>
      <c r="J13" s="664"/>
      <c r="K13" s="662"/>
      <c r="L13" s="663"/>
      <c r="M13" s="664"/>
      <c r="Q13" s="662"/>
      <c r="R13" s="663"/>
      <c r="S13" s="664"/>
      <c r="T13" s="662"/>
      <c r="U13" s="663"/>
      <c r="V13" s="664"/>
      <c r="W13" s="662"/>
      <c r="X13" s="663"/>
      <c r="Y13" s="664"/>
      <c r="Z13" s="662"/>
      <c r="AA13" s="663"/>
      <c r="AB13" s="664"/>
    </row>
    <row r="14" spans="1:28">
      <c r="A14" s="104"/>
    </row>
    <row r="15" spans="1:28" s="209" customFormat="1" ht="11.25">
      <c r="A15" s="256" t="s">
        <v>1367</v>
      </c>
      <c r="O15" s="468"/>
    </row>
    <row r="16" spans="1:28" s="209" customFormat="1" ht="11.25">
      <c r="A16" s="209" t="s">
        <v>1368</v>
      </c>
      <c r="O16" s="468"/>
    </row>
    <row r="18" spans="1:26" s="256" customFormat="1" ht="48.75" customHeight="1">
      <c r="B18" s="488" t="s">
        <v>1350</v>
      </c>
      <c r="C18" s="488" t="s">
        <v>927</v>
      </c>
      <c r="D18" s="97"/>
      <c r="E18" s="488" t="s">
        <v>1351</v>
      </c>
      <c r="F18" s="488" t="s">
        <v>927</v>
      </c>
      <c r="G18" s="97"/>
      <c r="H18" s="488" t="s">
        <v>1353</v>
      </c>
      <c r="I18" s="488" t="s">
        <v>927</v>
      </c>
      <c r="J18" s="97"/>
      <c r="K18" s="488" t="s">
        <v>1357</v>
      </c>
      <c r="L18" s="488" t="s">
        <v>927</v>
      </c>
      <c r="M18" s="97"/>
      <c r="O18" s="469"/>
      <c r="Q18" s="256" t="s">
        <v>1358</v>
      </c>
      <c r="T18" s="256" t="s">
        <v>1356</v>
      </c>
      <c r="W18" s="256" t="s">
        <v>1355</v>
      </c>
      <c r="Z18" s="256" t="s">
        <v>1354</v>
      </c>
    </row>
    <row r="19" spans="1:26">
      <c r="A19" t="s">
        <v>364</v>
      </c>
      <c r="B19" s="386">
        <v>87.48391075127094</v>
      </c>
      <c r="C19">
        <f>RANK(B19,$B$19:$B$113)</f>
        <v>45</v>
      </c>
      <c r="E19" s="386">
        <v>79.892986254942571</v>
      </c>
      <c r="F19" s="58">
        <f>RANK(E19,$E$19:$E$113)</f>
        <v>55</v>
      </c>
      <c r="H19" s="386">
        <v>76.982508002259451</v>
      </c>
      <c r="I19">
        <f>RANK(H19,$H$19:$H$113)</f>
        <v>68</v>
      </c>
      <c r="K19" s="386">
        <v>37.588034268499342</v>
      </c>
      <c r="L19">
        <f>RANK(K19,$K$19:$K$113)</f>
        <v>48</v>
      </c>
      <c r="Q19" s="386">
        <v>88.810478252683112</v>
      </c>
      <c r="T19" s="386">
        <v>92.045462248164185</v>
      </c>
      <c r="W19" s="386">
        <v>86.242656750141222</v>
      </c>
      <c r="Z19" s="386">
        <v>88.810478252683112</v>
      </c>
    </row>
    <row r="20" spans="1:26">
      <c r="A20" t="s">
        <v>365</v>
      </c>
      <c r="B20" s="386">
        <v>84.9</v>
      </c>
      <c r="C20">
        <f t="shared" ref="C20:C83" si="0">RANK(B20,$B$19:$B$113)</f>
        <v>63</v>
      </c>
      <c r="E20" s="386">
        <v>81.5</v>
      </c>
      <c r="F20" s="58">
        <f t="shared" ref="F20:F81" si="1">RANK(E20,$E$19:$E$113)</f>
        <v>50</v>
      </c>
      <c r="H20" s="386">
        <v>82.7</v>
      </c>
      <c r="I20">
        <f t="shared" ref="I20:I83" si="2">RANK(H20,$H$19:$H$113)</f>
        <v>30</v>
      </c>
      <c r="K20" s="386">
        <v>50</v>
      </c>
      <c r="L20">
        <f t="shared" ref="L20:L83" si="3">RANK(K20,$K$19:$K$113)</f>
        <v>28</v>
      </c>
      <c r="Q20" s="386">
        <v>87.7</v>
      </c>
      <c r="T20" s="386">
        <v>86.3</v>
      </c>
      <c r="W20" s="386">
        <v>80.599999999999994</v>
      </c>
      <c r="Z20" s="386">
        <v>89.7</v>
      </c>
    </row>
    <row r="21" spans="1:26">
      <c r="A21" t="s">
        <v>366</v>
      </c>
      <c r="B21" s="386">
        <v>86.1</v>
      </c>
      <c r="C21">
        <f t="shared" si="0"/>
        <v>56</v>
      </c>
      <c r="E21" s="386" t="s">
        <v>869</v>
      </c>
      <c r="F21" s="489" t="s">
        <v>480</v>
      </c>
      <c r="H21" s="386">
        <v>79.599999999999994</v>
      </c>
      <c r="I21">
        <f t="shared" si="2"/>
        <v>53</v>
      </c>
      <c r="K21" s="386">
        <v>27.3</v>
      </c>
      <c r="L21">
        <f t="shared" si="3"/>
        <v>66</v>
      </c>
      <c r="Q21" s="386">
        <v>84.8</v>
      </c>
      <c r="T21" s="386">
        <v>90.4</v>
      </c>
      <c r="W21" s="386">
        <v>82.3</v>
      </c>
      <c r="Z21" s="386">
        <v>90</v>
      </c>
    </row>
    <row r="22" spans="1:26">
      <c r="A22" t="s">
        <v>367</v>
      </c>
      <c r="B22" s="386">
        <v>86.6</v>
      </c>
      <c r="C22">
        <f t="shared" si="0"/>
        <v>50</v>
      </c>
      <c r="E22" s="386" t="s">
        <v>869</v>
      </c>
      <c r="F22" s="489" t="s">
        <v>480</v>
      </c>
      <c r="H22" s="386">
        <v>82.2</v>
      </c>
      <c r="I22">
        <f t="shared" si="2"/>
        <v>33</v>
      </c>
      <c r="K22" s="386">
        <v>40</v>
      </c>
      <c r="L22">
        <f t="shared" si="3"/>
        <v>43</v>
      </c>
      <c r="Q22" s="386">
        <v>86.5</v>
      </c>
      <c r="T22" s="386">
        <v>89.2</v>
      </c>
      <c r="W22" s="386">
        <v>78.7</v>
      </c>
      <c r="Z22" s="386">
        <v>94.8</v>
      </c>
    </row>
    <row r="23" spans="1:26">
      <c r="A23" t="s">
        <v>220</v>
      </c>
      <c r="B23" s="386">
        <v>91.267755585646583</v>
      </c>
      <c r="C23">
        <f t="shared" si="0"/>
        <v>16</v>
      </c>
      <c r="E23" s="386">
        <v>82.97670390431054</v>
      </c>
      <c r="F23" s="58">
        <f t="shared" si="1"/>
        <v>40</v>
      </c>
      <c r="H23" s="386">
        <v>82.640983976529</v>
      </c>
      <c r="I23">
        <f t="shared" si="2"/>
        <v>32</v>
      </c>
      <c r="K23" s="386">
        <v>52.34395170390431</v>
      </c>
      <c r="L23">
        <f t="shared" si="3"/>
        <v>23</v>
      </c>
      <c r="Q23" s="386">
        <v>92.406640713157302</v>
      </c>
      <c r="T23" s="386">
        <v>93.448482283908817</v>
      </c>
      <c r="W23" s="386">
        <v>88.672624689686302</v>
      </c>
      <c r="Z23" s="386">
        <v>93.798516136312344</v>
      </c>
    </row>
    <row r="24" spans="1:26">
      <c r="A24" t="s">
        <v>369</v>
      </c>
      <c r="B24" s="386">
        <v>90.869985664016681</v>
      </c>
      <c r="C24">
        <f t="shared" si="0"/>
        <v>18</v>
      </c>
      <c r="E24" s="386">
        <v>92.025817802684742</v>
      </c>
      <c r="F24" s="58">
        <f t="shared" si="1"/>
        <v>3</v>
      </c>
      <c r="H24" s="386">
        <v>86.926866936009375</v>
      </c>
      <c r="I24">
        <f t="shared" si="2"/>
        <v>13</v>
      </c>
      <c r="K24" s="386">
        <v>43.543776879968725</v>
      </c>
      <c r="L24">
        <f t="shared" si="3"/>
        <v>37</v>
      </c>
      <c r="Q24" s="386">
        <v>90.129356184021901</v>
      </c>
      <c r="T24" s="386">
        <v>93.153733872018762</v>
      </c>
      <c r="W24" s="386">
        <v>87.532894565359058</v>
      </c>
      <c r="Z24" s="386">
        <v>94.487286589339234</v>
      </c>
    </row>
    <row r="25" spans="1:26">
      <c r="A25" t="s">
        <v>370</v>
      </c>
      <c r="B25" s="386">
        <v>75.3</v>
      </c>
      <c r="C25">
        <f t="shared" si="0"/>
        <v>93</v>
      </c>
      <c r="E25" s="386" t="s">
        <v>869</v>
      </c>
      <c r="F25" s="489" t="s">
        <v>480</v>
      </c>
      <c r="H25" s="386">
        <v>71.400000000000006</v>
      </c>
      <c r="I25">
        <f t="shared" si="2"/>
        <v>85</v>
      </c>
      <c r="K25" s="386">
        <v>18.2</v>
      </c>
      <c r="L25">
        <f t="shared" si="3"/>
        <v>80</v>
      </c>
      <c r="Q25" s="386">
        <v>75.400000000000006</v>
      </c>
      <c r="T25" s="386">
        <v>80</v>
      </c>
      <c r="W25" s="386">
        <v>70.2</v>
      </c>
      <c r="Z25" s="386">
        <v>80.7</v>
      </c>
    </row>
    <row r="26" spans="1:26">
      <c r="A26" t="s">
        <v>371</v>
      </c>
      <c r="B26" s="386">
        <v>81.7</v>
      </c>
      <c r="C26">
        <f t="shared" si="0"/>
        <v>80</v>
      </c>
      <c r="E26" s="386">
        <v>81.8</v>
      </c>
      <c r="F26" s="58">
        <f t="shared" si="1"/>
        <v>48</v>
      </c>
      <c r="H26" s="386">
        <v>70.7</v>
      </c>
      <c r="I26">
        <f t="shared" si="2"/>
        <v>89</v>
      </c>
      <c r="K26" s="386">
        <v>38.5</v>
      </c>
      <c r="L26">
        <f t="shared" si="3"/>
        <v>45</v>
      </c>
      <c r="Q26" s="386">
        <v>81.599999999999994</v>
      </c>
      <c r="T26" s="386">
        <v>87.1</v>
      </c>
      <c r="W26" s="386">
        <v>79.400000000000006</v>
      </c>
      <c r="Z26" s="386">
        <v>84.5</v>
      </c>
    </row>
    <row r="27" spans="1:26">
      <c r="A27" t="s">
        <v>225</v>
      </c>
      <c r="B27" s="386">
        <v>91.647064881565385</v>
      </c>
      <c r="C27">
        <f t="shared" si="0"/>
        <v>14</v>
      </c>
      <c r="E27" s="386">
        <v>79.813314561544658</v>
      </c>
      <c r="F27" s="58">
        <f t="shared" si="1"/>
        <v>56</v>
      </c>
      <c r="H27" s="386">
        <v>88.167378990731208</v>
      </c>
      <c r="I27">
        <f t="shared" si="2"/>
        <v>7</v>
      </c>
      <c r="K27" s="386">
        <v>50.531719939117203</v>
      </c>
      <c r="L27">
        <f t="shared" si="3"/>
        <v>27</v>
      </c>
      <c r="Q27" s="386">
        <v>93.540962924819766</v>
      </c>
      <c r="T27" s="386">
        <v>93.509984779299856</v>
      </c>
      <c r="W27" s="386">
        <v>89.741864057672487</v>
      </c>
      <c r="Z27" s="386">
        <v>91.66781199351702</v>
      </c>
    </row>
    <row r="28" spans="1:26">
      <c r="A28" t="s">
        <v>373</v>
      </c>
      <c r="B28" s="386">
        <v>80.895399379057281</v>
      </c>
      <c r="C28">
        <f t="shared" si="0"/>
        <v>86</v>
      </c>
      <c r="E28" s="386">
        <v>82.111572114027652</v>
      </c>
      <c r="F28" s="58">
        <f t="shared" si="1"/>
        <v>46</v>
      </c>
      <c r="H28" s="386">
        <v>73.642703923228893</v>
      </c>
      <c r="I28">
        <f t="shared" si="2"/>
        <v>81</v>
      </c>
      <c r="K28" s="386">
        <v>29.480863674851818</v>
      </c>
      <c r="L28">
        <f t="shared" si="3"/>
        <v>60</v>
      </c>
      <c r="Q28" s="386">
        <v>80.678803274061536</v>
      </c>
      <c r="T28" s="386">
        <v>87.540220152413212</v>
      </c>
      <c r="W28" s="386">
        <v>79.476319503245833</v>
      </c>
      <c r="Z28" s="386">
        <v>82.378379904036137</v>
      </c>
    </row>
    <row r="29" spans="1:26">
      <c r="A29" t="s">
        <v>374</v>
      </c>
      <c r="B29" s="386">
        <v>83.5</v>
      </c>
      <c r="C29">
        <f t="shared" si="0"/>
        <v>72</v>
      </c>
      <c r="E29" s="386">
        <v>75.400000000000006</v>
      </c>
      <c r="F29" s="58">
        <f t="shared" si="1"/>
        <v>63</v>
      </c>
      <c r="H29" s="386">
        <v>74</v>
      </c>
      <c r="I29">
        <f t="shared" si="2"/>
        <v>79</v>
      </c>
      <c r="K29" s="386">
        <v>20.3</v>
      </c>
      <c r="L29">
        <f t="shared" si="3"/>
        <v>77</v>
      </c>
      <c r="Q29" s="386">
        <v>84.6</v>
      </c>
      <c r="T29" s="386">
        <v>86.2</v>
      </c>
      <c r="W29" s="386">
        <v>81.2</v>
      </c>
      <c r="Z29" s="386">
        <v>85.8</v>
      </c>
    </row>
    <row r="30" spans="1:26">
      <c r="A30" t="s">
        <v>375</v>
      </c>
      <c r="B30" s="386">
        <v>95.1</v>
      </c>
      <c r="C30">
        <f t="shared" si="0"/>
        <v>2</v>
      </c>
      <c r="E30" s="386">
        <v>90.6</v>
      </c>
      <c r="F30" s="58">
        <f t="shared" si="1"/>
        <v>12</v>
      </c>
      <c r="H30" s="386">
        <v>93.7</v>
      </c>
      <c r="I30">
        <f t="shared" si="2"/>
        <v>1</v>
      </c>
      <c r="K30" s="386">
        <v>53.8</v>
      </c>
      <c r="L30">
        <f t="shared" si="3"/>
        <v>18</v>
      </c>
      <c r="Q30" s="386">
        <v>96.2</v>
      </c>
      <c r="T30" s="386">
        <v>96</v>
      </c>
      <c r="W30" s="386">
        <v>97.4</v>
      </c>
      <c r="Z30" s="386">
        <v>93.1</v>
      </c>
    </row>
    <row r="31" spans="1:26">
      <c r="A31" t="s">
        <v>376</v>
      </c>
      <c r="B31" s="386">
        <v>86.5</v>
      </c>
      <c r="C31">
        <f t="shared" si="0"/>
        <v>52</v>
      </c>
      <c r="E31" s="386">
        <v>71.400000000000006</v>
      </c>
      <c r="F31" s="58">
        <f t="shared" si="1"/>
        <v>68</v>
      </c>
      <c r="H31" s="386">
        <v>79</v>
      </c>
      <c r="I31">
        <f t="shared" si="2"/>
        <v>58</v>
      </c>
      <c r="K31" s="386">
        <v>28.2</v>
      </c>
      <c r="L31">
        <f t="shared" si="3"/>
        <v>65</v>
      </c>
      <c r="Q31" s="386">
        <v>87.3</v>
      </c>
      <c r="T31" s="386">
        <v>90.9</v>
      </c>
      <c r="W31" s="386">
        <v>82.1</v>
      </c>
      <c r="Z31" s="386">
        <v>92</v>
      </c>
    </row>
    <row r="32" spans="1:26">
      <c r="A32" t="s">
        <v>377</v>
      </c>
      <c r="B32" s="386">
        <v>89.2</v>
      </c>
      <c r="C32">
        <f t="shared" si="0"/>
        <v>28</v>
      </c>
      <c r="E32" s="386" t="s">
        <v>869</v>
      </c>
      <c r="F32" s="489" t="s">
        <v>480</v>
      </c>
      <c r="H32" s="386">
        <v>76.3</v>
      </c>
      <c r="I32">
        <f t="shared" si="2"/>
        <v>71</v>
      </c>
      <c r="K32" s="386">
        <v>52.6</v>
      </c>
      <c r="L32">
        <f t="shared" si="3"/>
        <v>21</v>
      </c>
      <c r="Q32" s="386">
        <v>89.8</v>
      </c>
      <c r="T32" s="386">
        <v>98.2</v>
      </c>
      <c r="W32" s="386">
        <v>91.7</v>
      </c>
      <c r="Z32" s="386">
        <v>86.7</v>
      </c>
    </row>
    <row r="33" spans="1:26">
      <c r="A33" t="s">
        <v>378</v>
      </c>
      <c r="B33" s="386">
        <v>86.6</v>
      </c>
      <c r="C33">
        <f t="shared" si="0"/>
        <v>50</v>
      </c>
      <c r="E33" s="386">
        <v>91.3</v>
      </c>
      <c r="F33" s="58">
        <f t="shared" si="1"/>
        <v>6</v>
      </c>
      <c r="H33" s="386">
        <v>83.5</v>
      </c>
      <c r="I33">
        <f t="shared" si="2"/>
        <v>23</v>
      </c>
      <c r="K33" s="386">
        <v>28.6</v>
      </c>
      <c r="L33">
        <f t="shared" si="3"/>
        <v>63</v>
      </c>
      <c r="Q33" s="386">
        <v>85.7</v>
      </c>
      <c r="T33" s="386">
        <v>89</v>
      </c>
      <c r="W33" s="386">
        <v>84.4</v>
      </c>
      <c r="Z33" s="386">
        <v>89.2</v>
      </c>
    </row>
    <row r="34" spans="1:26">
      <c r="A34" t="s">
        <v>379</v>
      </c>
      <c r="B34" s="386">
        <v>87.744546167930949</v>
      </c>
      <c r="C34">
        <f t="shared" si="0"/>
        <v>41</v>
      </c>
      <c r="E34" s="386">
        <v>87.189092335861901</v>
      </c>
      <c r="F34" s="58">
        <f t="shared" si="1"/>
        <v>22</v>
      </c>
      <c r="H34" s="386">
        <v>79.974470311273876</v>
      </c>
      <c r="I34">
        <f t="shared" si="2"/>
        <v>50</v>
      </c>
      <c r="K34" s="386">
        <v>59.046063301072458</v>
      </c>
      <c r="L34">
        <f t="shared" si="3"/>
        <v>11</v>
      </c>
      <c r="Q34" s="386">
        <v>88.004394454616786</v>
      </c>
      <c r="T34" s="386">
        <v>91.622652367250851</v>
      </c>
      <c r="W34" s="386">
        <v>86.224849594559245</v>
      </c>
      <c r="Z34" s="386">
        <v>89.172273083965464</v>
      </c>
    </row>
    <row r="35" spans="1:26">
      <c r="A35" t="s">
        <v>380</v>
      </c>
      <c r="B35" s="386">
        <v>95</v>
      </c>
      <c r="C35">
        <f t="shared" si="0"/>
        <v>3</v>
      </c>
      <c r="E35" s="386">
        <v>94.7</v>
      </c>
      <c r="F35" s="58">
        <f t="shared" si="1"/>
        <v>1</v>
      </c>
      <c r="H35" s="386">
        <v>85.9</v>
      </c>
      <c r="I35">
        <f t="shared" si="2"/>
        <v>18</v>
      </c>
      <c r="K35" s="386">
        <v>42.9</v>
      </c>
      <c r="L35">
        <f t="shared" si="3"/>
        <v>39</v>
      </c>
      <c r="Q35" s="386">
        <v>95</v>
      </c>
      <c r="T35" s="386">
        <v>98.7</v>
      </c>
      <c r="W35" s="386">
        <v>95.6</v>
      </c>
      <c r="Z35" s="386">
        <v>94.2</v>
      </c>
    </row>
    <row r="36" spans="1:26">
      <c r="A36" t="s">
        <v>381</v>
      </c>
      <c r="B36" s="386">
        <v>85.3</v>
      </c>
      <c r="C36">
        <f t="shared" si="0"/>
        <v>62</v>
      </c>
      <c r="E36" s="386">
        <v>63</v>
      </c>
      <c r="F36" s="58">
        <f t="shared" si="1"/>
        <v>71</v>
      </c>
      <c r="H36" s="386">
        <v>77.8</v>
      </c>
      <c r="I36">
        <f t="shared" si="2"/>
        <v>65</v>
      </c>
      <c r="K36" s="386">
        <v>25.9</v>
      </c>
      <c r="L36">
        <f t="shared" si="3"/>
        <v>68</v>
      </c>
      <c r="Q36" s="386">
        <v>87.4</v>
      </c>
      <c r="T36" s="386">
        <v>90.1</v>
      </c>
      <c r="W36" s="386">
        <v>82.5</v>
      </c>
      <c r="Z36" s="386">
        <v>88.3</v>
      </c>
    </row>
    <row r="37" spans="1:26">
      <c r="A37" t="s">
        <v>235</v>
      </c>
      <c r="B37" s="386">
        <v>80.5</v>
      </c>
      <c r="C37">
        <f t="shared" si="0"/>
        <v>87</v>
      </c>
      <c r="E37" s="386">
        <v>77.400000000000006</v>
      </c>
      <c r="F37" s="58">
        <f t="shared" si="1"/>
        <v>61</v>
      </c>
      <c r="H37" s="386">
        <v>76.2</v>
      </c>
      <c r="I37">
        <f t="shared" si="2"/>
        <v>72</v>
      </c>
      <c r="K37" s="386">
        <v>72.5</v>
      </c>
      <c r="L37">
        <f t="shared" si="3"/>
        <v>4</v>
      </c>
      <c r="Q37" s="386">
        <v>88.4</v>
      </c>
      <c r="T37" s="386">
        <v>84.5</v>
      </c>
      <c r="W37" s="386">
        <v>75.8</v>
      </c>
      <c r="Z37" s="386">
        <v>85.5</v>
      </c>
    </row>
    <row r="38" spans="1:26">
      <c r="A38" t="s">
        <v>383</v>
      </c>
      <c r="B38" s="386">
        <v>82.5</v>
      </c>
      <c r="C38">
        <f t="shared" si="0"/>
        <v>77</v>
      </c>
      <c r="E38" s="386" t="s">
        <v>869</v>
      </c>
      <c r="F38" s="489" t="s">
        <v>480</v>
      </c>
      <c r="H38" s="386">
        <v>70.2</v>
      </c>
      <c r="I38">
        <f t="shared" si="2"/>
        <v>90</v>
      </c>
      <c r="K38" s="386">
        <v>7.7</v>
      </c>
      <c r="L38">
        <f t="shared" si="3"/>
        <v>88</v>
      </c>
      <c r="Q38" s="386">
        <v>84.1</v>
      </c>
      <c r="T38" s="386">
        <v>94</v>
      </c>
      <c r="W38" s="386">
        <v>77.8</v>
      </c>
      <c r="Z38" s="386">
        <v>88.4</v>
      </c>
    </row>
    <row r="39" spans="1:26">
      <c r="A39" t="s">
        <v>384</v>
      </c>
      <c r="B39" s="386">
        <v>84.8</v>
      </c>
      <c r="C39">
        <f t="shared" si="0"/>
        <v>65</v>
      </c>
      <c r="E39" s="386">
        <v>83.3</v>
      </c>
      <c r="F39" s="58">
        <f t="shared" si="1"/>
        <v>37</v>
      </c>
      <c r="H39" s="386">
        <v>80</v>
      </c>
      <c r="I39">
        <f t="shared" si="2"/>
        <v>48</v>
      </c>
      <c r="K39" s="386">
        <v>23.8</v>
      </c>
      <c r="L39">
        <f t="shared" si="3"/>
        <v>71</v>
      </c>
      <c r="Q39" s="386">
        <v>84.9</v>
      </c>
      <c r="T39" s="386">
        <v>87.1</v>
      </c>
      <c r="W39" s="386">
        <v>80.2</v>
      </c>
      <c r="Z39" s="386">
        <v>89.8</v>
      </c>
    </row>
    <row r="40" spans="1:26">
      <c r="A40" t="s">
        <v>385</v>
      </c>
      <c r="B40" s="386">
        <v>90.8</v>
      </c>
      <c r="C40">
        <f t="shared" si="0"/>
        <v>19</v>
      </c>
      <c r="E40" s="386">
        <v>91.8</v>
      </c>
      <c r="F40" s="58">
        <f t="shared" si="1"/>
        <v>4</v>
      </c>
      <c r="H40" s="386">
        <v>83</v>
      </c>
      <c r="I40">
        <f t="shared" si="2"/>
        <v>27</v>
      </c>
      <c r="K40" s="386">
        <v>60.6</v>
      </c>
      <c r="L40">
        <f t="shared" si="3"/>
        <v>10</v>
      </c>
      <c r="Q40" s="386">
        <v>90.6</v>
      </c>
      <c r="T40" s="386">
        <v>94</v>
      </c>
      <c r="W40" s="386">
        <v>88</v>
      </c>
      <c r="Z40" s="386">
        <v>93.8</v>
      </c>
    </row>
    <row r="41" spans="1:26">
      <c r="A41" t="s">
        <v>386</v>
      </c>
      <c r="B41" s="386">
        <v>87.897571927490432</v>
      </c>
      <c r="C41">
        <f t="shared" si="0"/>
        <v>38</v>
      </c>
      <c r="E41" s="386">
        <v>83.097571927490435</v>
      </c>
      <c r="F41" s="58">
        <f t="shared" si="1"/>
        <v>39</v>
      </c>
      <c r="H41" s="386">
        <v>78.651804423748544</v>
      </c>
      <c r="I41">
        <f t="shared" si="2"/>
        <v>61</v>
      </c>
      <c r="K41" s="386">
        <v>25.875236986529185</v>
      </c>
      <c r="L41">
        <f t="shared" si="3"/>
        <v>69</v>
      </c>
      <c r="Q41" s="386">
        <v>90.18448361882588</v>
      </c>
      <c r="T41" s="386">
        <v>95.078762680858134</v>
      </c>
      <c r="W41" s="386">
        <v>84.940362547813081</v>
      </c>
      <c r="Z41" s="386">
        <v>90.666771994012976</v>
      </c>
    </row>
    <row r="42" spans="1:26">
      <c r="A42" t="s">
        <v>387</v>
      </c>
      <c r="B42" s="386">
        <v>85.8</v>
      </c>
      <c r="C42">
        <f t="shared" si="0"/>
        <v>58</v>
      </c>
      <c r="E42" s="386">
        <v>89.8</v>
      </c>
      <c r="F42" s="58">
        <f t="shared" si="1"/>
        <v>16</v>
      </c>
      <c r="H42" s="386">
        <v>86.2</v>
      </c>
      <c r="I42">
        <f t="shared" si="2"/>
        <v>16</v>
      </c>
      <c r="K42" s="386">
        <v>53.6</v>
      </c>
      <c r="L42">
        <f t="shared" si="3"/>
        <v>20</v>
      </c>
      <c r="Q42" s="386">
        <v>77</v>
      </c>
      <c r="T42" s="386">
        <v>85.4</v>
      </c>
      <c r="W42" s="386">
        <v>84.5</v>
      </c>
      <c r="Z42" s="386">
        <v>87.4</v>
      </c>
    </row>
    <row r="43" spans="1:26">
      <c r="A43" t="s">
        <v>388</v>
      </c>
      <c r="B43" s="386">
        <v>93.067123287671237</v>
      </c>
      <c r="C43">
        <f t="shared" si="0"/>
        <v>10</v>
      </c>
      <c r="E43" s="386" t="s">
        <v>869</v>
      </c>
      <c r="F43" s="489" t="s">
        <v>480</v>
      </c>
      <c r="H43" s="386">
        <v>87.805479452054797</v>
      </c>
      <c r="I43">
        <f t="shared" si="2"/>
        <v>10</v>
      </c>
      <c r="K43" s="386" t="s">
        <v>869</v>
      </c>
      <c r="L43" s="44" t="s">
        <v>480</v>
      </c>
      <c r="Q43" s="386">
        <v>92.816438356164383</v>
      </c>
      <c r="T43" s="386">
        <v>96.983561643835614</v>
      </c>
      <c r="W43" s="386">
        <v>83.756164383561639</v>
      </c>
      <c r="Z43" s="386" t="s">
        <v>869</v>
      </c>
    </row>
    <row r="44" spans="1:26">
      <c r="A44" t="s">
        <v>389</v>
      </c>
      <c r="B44" s="386">
        <v>85.4</v>
      </c>
      <c r="C44">
        <f t="shared" si="0"/>
        <v>60</v>
      </c>
      <c r="E44" s="386">
        <v>83.9</v>
      </c>
      <c r="F44" s="58">
        <f t="shared" si="1"/>
        <v>34</v>
      </c>
      <c r="H44" s="386">
        <v>80.900000000000006</v>
      </c>
      <c r="I44">
        <f t="shared" si="2"/>
        <v>42</v>
      </c>
      <c r="K44" s="386">
        <v>54.4</v>
      </c>
      <c r="L44">
        <f t="shared" si="3"/>
        <v>16</v>
      </c>
      <c r="Q44" s="386">
        <v>85.5</v>
      </c>
      <c r="T44" s="386">
        <v>87.6</v>
      </c>
      <c r="W44" s="386">
        <v>82.5</v>
      </c>
      <c r="Z44" s="386">
        <v>88.9</v>
      </c>
    </row>
    <row r="45" spans="1:26">
      <c r="A45" t="s">
        <v>243</v>
      </c>
      <c r="B45" s="386">
        <v>88.607043407043406</v>
      </c>
      <c r="C45">
        <f t="shared" si="0"/>
        <v>31</v>
      </c>
      <c r="E45" s="386">
        <v>88.434037735849074</v>
      </c>
      <c r="F45" s="58">
        <f t="shared" si="1"/>
        <v>20</v>
      </c>
      <c r="H45" s="386">
        <v>83.518825318825321</v>
      </c>
      <c r="I45">
        <f t="shared" si="2"/>
        <v>22</v>
      </c>
      <c r="K45" s="386">
        <v>36.796732687581319</v>
      </c>
      <c r="L45">
        <f t="shared" si="3"/>
        <v>51</v>
      </c>
      <c r="Q45" s="386">
        <v>88.296766036731441</v>
      </c>
      <c r="T45" s="386">
        <v>90.069270694703221</v>
      </c>
      <c r="W45" s="386">
        <v>86.743114543114544</v>
      </c>
      <c r="Z45" s="386">
        <v>89.334079670329672</v>
      </c>
    </row>
    <row r="46" spans="1:26">
      <c r="A46" t="s">
        <v>391</v>
      </c>
      <c r="B46" s="386">
        <v>87.4</v>
      </c>
      <c r="C46">
        <f t="shared" si="0"/>
        <v>46</v>
      </c>
      <c r="E46" s="386">
        <v>81</v>
      </c>
      <c r="F46" s="58">
        <f t="shared" si="1"/>
        <v>51</v>
      </c>
      <c r="H46" s="386">
        <v>75.900000000000006</v>
      </c>
      <c r="I46">
        <f t="shared" si="2"/>
        <v>74</v>
      </c>
      <c r="K46" s="386">
        <v>36.4</v>
      </c>
      <c r="L46">
        <f t="shared" si="3"/>
        <v>52</v>
      </c>
      <c r="Q46" s="386">
        <v>89.2</v>
      </c>
      <c r="T46" s="386">
        <v>93.7</v>
      </c>
      <c r="W46" s="386">
        <v>85.8</v>
      </c>
      <c r="Z46" s="386">
        <v>88.9</v>
      </c>
    </row>
    <row r="47" spans="1:26">
      <c r="A47" t="s">
        <v>392</v>
      </c>
      <c r="B47" s="386">
        <v>90</v>
      </c>
      <c r="C47">
        <f t="shared" si="0"/>
        <v>24</v>
      </c>
      <c r="E47" s="386">
        <v>87</v>
      </c>
      <c r="F47" s="58">
        <f t="shared" si="1"/>
        <v>23</v>
      </c>
      <c r="H47" s="386">
        <v>79.8</v>
      </c>
      <c r="I47">
        <f t="shared" si="2"/>
        <v>51</v>
      </c>
      <c r="K47" s="386">
        <v>42.4</v>
      </c>
      <c r="L47">
        <f t="shared" si="3"/>
        <v>40</v>
      </c>
      <c r="Q47" s="386">
        <v>90.4</v>
      </c>
      <c r="T47" s="386">
        <v>96.2</v>
      </c>
      <c r="W47" s="386">
        <v>86.9</v>
      </c>
      <c r="Z47" s="386">
        <v>93.9</v>
      </c>
    </row>
    <row r="48" spans="1:26">
      <c r="A48" t="s">
        <v>393</v>
      </c>
      <c r="B48" s="386">
        <v>88.175749913803003</v>
      </c>
      <c r="C48">
        <f t="shared" si="0"/>
        <v>35</v>
      </c>
      <c r="E48" s="386">
        <v>89.273324905183301</v>
      </c>
      <c r="F48" s="58">
        <f t="shared" si="1"/>
        <v>18</v>
      </c>
      <c r="H48" s="386">
        <v>83.449074818986333</v>
      </c>
      <c r="I48">
        <f t="shared" si="2"/>
        <v>24</v>
      </c>
      <c r="K48" s="386">
        <v>32.908700149408112</v>
      </c>
      <c r="L48">
        <f t="shared" si="3"/>
        <v>55</v>
      </c>
      <c r="Q48" s="386">
        <v>87.945649925295939</v>
      </c>
      <c r="T48" s="386">
        <v>90.525249971267684</v>
      </c>
      <c r="W48" s="386">
        <v>83.97817492242271</v>
      </c>
      <c r="Z48" s="386">
        <v>92.773324905183316</v>
      </c>
    </row>
    <row r="49" spans="1:26">
      <c r="A49" t="s">
        <v>394</v>
      </c>
      <c r="B49" s="386">
        <v>80</v>
      </c>
      <c r="C49">
        <f t="shared" si="0"/>
        <v>90</v>
      </c>
      <c r="E49" s="386" t="s">
        <v>869</v>
      </c>
      <c r="F49" s="489" t="s">
        <v>480</v>
      </c>
      <c r="H49" s="386">
        <v>77.599999999999994</v>
      </c>
      <c r="I49">
        <f t="shared" si="2"/>
        <v>67</v>
      </c>
      <c r="K49" s="386">
        <v>40</v>
      </c>
      <c r="L49">
        <f t="shared" si="3"/>
        <v>43</v>
      </c>
      <c r="Q49" s="386">
        <v>80.599999999999994</v>
      </c>
      <c r="T49" s="386">
        <v>82.1</v>
      </c>
      <c r="W49" s="386">
        <v>83.1</v>
      </c>
      <c r="Z49" s="386">
        <v>75</v>
      </c>
    </row>
    <row r="50" spans="1:26">
      <c r="A50" t="s">
        <v>395</v>
      </c>
      <c r="B50" s="386">
        <v>84.9</v>
      </c>
      <c r="C50">
        <f t="shared" si="0"/>
        <v>63</v>
      </c>
      <c r="E50" s="386">
        <v>79.099999999999994</v>
      </c>
      <c r="F50" s="58">
        <f t="shared" si="1"/>
        <v>58</v>
      </c>
      <c r="H50" s="386">
        <v>82</v>
      </c>
      <c r="I50">
        <f t="shared" si="2"/>
        <v>35</v>
      </c>
      <c r="K50" s="386">
        <v>29.4</v>
      </c>
      <c r="L50">
        <f t="shared" si="3"/>
        <v>61</v>
      </c>
      <c r="Q50" s="386">
        <v>88.6</v>
      </c>
      <c r="T50" s="386">
        <v>86.5</v>
      </c>
      <c r="W50" s="386">
        <v>78.900000000000006</v>
      </c>
      <c r="Z50" s="386">
        <v>91.4</v>
      </c>
    </row>
    <row r="51" spans="1:26">
      <c r="A51" t="s">
        <v>396</v>
      </c>
      <c r="B51" s="386">
        <v>88.2</v>
      </c>
      <c r="C51">
        <f t="shared" si="0"/>
        <v>33</v>
      </c>
      <c r="E51" s="386">
        <v>84.7</v>
      </c>
      <c r="F51" s="58">
        <f t="shared" si="1"/>
        <v>31</v>
      </c>
      <c r="H51" s="386">
        <v>83.2</v>
      </c>
      <c r="I51">
        <f t="shared" si="2"/>
        <v>25</v>
      </c>
      <c r="K51" s="386">
        <v>62.8</v>
      </c>
      <c r="L51">
        <f t="shared" si="3"/>
        <v>9</v>
      </c>
      <c r="Q51" s="386">
        <v>91.3</v>
      </c>
      <c r="T51" s="386">
        <v>91.4</v>
      </c>
      <c r="W51" s="386">
        <v>85.2</v>
      </c>
      <c r="Z51" s="386">
        <v>91.3</v>
      </c>
    </row>
    <row r="52" spans="1:26">
      <c r="A52" t="s">
        <v>397</v>
      </c>
      <c r="B52" s="386">
        <v>73</v>
      </c>
      <c r="C52">
        <f t="shared" si="0"/>
        <v>95</v>
      </c>
      <c r="E52" s="386" t="s">
        <v>869</v>
      </c>
      <c r="F52" s="489" t="s">
        <v>480</v>
      </c>
      <c r="H52" s="386">
        <v>65.900000000000006</v>
      </c>
      <c r="I52">
        <f t="shared" si="2"/>
        <v>93</v>
      </c>
      <c r="K52" s="386">
        <v>10.5</v>
      </c>
      <c r="L52">
        <f t="shared" si="3"/>
        <v>87</v>
      </c>
      <c r="Q52" s="386">
        <v>72.599999999999994</v>
      </c>
      <c r="T52" s="386">
        <v>83.3</v>
      </c>
      <c r="W52" s="386">
        <v>59</v>
      </c>
      <c r="Z52" s="386">
        <v>88.6</v>
      </c>
    </row>
    <row r="53" spans="1:26">
      <c r="A53" t="s">
        <v>398</v>
      </c>
      <c r="B53" s="386">
        <v>84.6</v>
      </c>
      <c r="C53">
        <f t="shared" si="0"/>
        <v>68</v>
      </c>
      <c r="E53" s="386">
        <v>83.6</v>
      </c>
      <c r="F53" s="58">
        <f t="shared" si="1"/>
        <v>35</v>
      </c>
      <c r="H53" s="386">
        <v>78.099999999999994</v>
      </c>
      <c r="I53">
        <f t="shared" si="2"/>
        <v>64</v>
      </c>
      <c r="K53" s="386">
        <v>16</v>
      </c>
      <c r="L53">
        <f t="shared" si="3"/>
        <v>81</v>
      </c>
      <c r="Q53" s="386">
        <v>85.4</v>
      </c>
      <c r="T53" s="386">
        <v>90.2</v>
      </c>
      <c r="W53" s="386">
        <v>76</v>
      </c>
      <c r="Z53" s="386">
        <v>91.9</v>
      </c>
    </row>
    <row r="54" spans="1:26">
      <c r="A54" t="s">
        <v>399</v>
      </c>
      <c r="B54" s="386">
        <v>81</v>
      </c>
      <c r="C54">
        <f t="shared" si="0"/>
        <v>84</v>
      </c>
      <c r="E54" s="386">
        <v>85.7</v>
      </c>
      <c r="F54" s="58">
        <f t="shared" si="1"/>
        <v>28</v>
      </c>
      <c r="H54" s="386">
        <v>69.400000000000006</v>
      </c>
      <c r="I54">
        <f t="shared" si="2"/>
        <v>91</v>
      </c>
      <c r="K54" s="386">
        <v>7.1</v>
      </c>
      <c r="L54">
        <f t="shared" si="3"/>
        <v>89</v>
      </c>
      <c r="Q54" s="386">
        <v>80.099999999999994</v>
      </c>
      <c r="T54" s="386">
        <v>89.2</v>
      </c>
      <c r="W54" s="386">
        <v>78.2</v>
      </c>
      <c r="Z54" s="386">
        <v>83.7</v>
      </c>
    </row>
    <row r="55" spans="1:26">
      <c r="A55" t="s">
        <v>400</v>
      </c>
      <c r="B55" s="386">
        <v>91.1</v>
      </c>
      <c r="C55">
        <f t="shared" si="0"/>
        <v>17</v>
      </c>
      <c r="E55" s="386">
        <v>90.6</v>
      </c>
      <c r="F55" s="58">
        <f t="shared" si="1"/>
        <v>12</v>
      </c>
      <c r="H55" s="386">
        <v>88.1</v>
      </c>
      <c r="I55">
        <f t="shared" si="2"/>
        <v>8</v>
      </c>
      <c r="K55" s="386">
        <v>53.8</v>
      </c>
      <c r="L55">
        <f t="shared" si="3"/>
        <v>18</v>
      </c>
      <c r="Q55" s="386">
        <v>91.1</v>
      </c>
      <c r="T55" s="386">
        <v>93.1</v>
      </c>
      <c r="W55" s="386">
        <v>89</v>
      </c>
      <c r="Z55" s="386">
        <v>93.4</v>
      </c>
    </row>
    <row r="56" spans="1:26">
      <c r="A56" t="s">
        <v>401</v>
      </c>
      <c r="B56" s="386">
        <v>87.8</v>
      </c>
      <c r="C56">
        <f t="shared" si="0"/>
        <v>39</v>
      </c>
      <c r="E56" s="386">
        <v>86.4</v>
      </c>
      <c r="F56" s="58">
        <f t="shared" si="1"/>
        <v>25</v>
      </c>
      <c r="H56" s="386">
        <v>81.599999999999994</v>
      </c>
      <c r="I56">
        <f t="shared" si="2"/>
        <v>38</v>
      </c>
      <c r="K56" s="386">
        <v>20.7</v>
      </c>
      <c r="L56">
        <f t="shared" si="3"/>
        <v>76</v>
      </c>
      <c r="Q56" s="386">
        <v>94.1</v>
      </c>
      <c r="T56" s="386">
        <v>96.4</v>
      </c>
      <c r="W56" s="386">
        <v>84.4</v>
      </c>
      <c r="Z56" s="386">
        <v>91.1</v>
      </c>
    </row>
    <row r="57" spans="1:26">
      <c r="A57" t="s">
        <v>402</v>
      </c>
      <c r="B57" s="386">
        <v>88.1</v>
      </c>
      <c r="C57">
        <f t="shared" si="0"/>
        <v>36</v>
      </c>
      <c r="E57" s="386">
        <v>80</v>
      </c>
      <c r="F57" s="58">
        <f t="shared" si="1"/>
        <v>54</v>
      </c>
      <c r="H57" s="386">
        <v>82.8</v>
      </c>
      <c r="I57">
        <f t="shared" si="2"/>
        <v>29</v>
      </c>
      <c r="K57" s="386">
        <v>21.2</v>
      </c>
      <c r="L57">
        <f t="shared" si="3"/>
        <v>75</v>
      </c>
      <c r="Q57" s="386">
        <v>89.8</v>
      </c>
      <c r="T57" s="386">
        <v>91.5</v>
      </c>
      <c r="W57" s="386">
        <v>87</v>
      </c>
      <c r="Z57" s="386">
        <v>89.1</v>
      </c>
    </row>
    <row r="58" spans="1:26">
      <c r="A58" t="s">
        <v>403</v>
      </c>
      <c r="B58" s="386">
        <v>93.8</v>
      </c>
      <c r="C58">
        <f t="shared" si="0"/>
        <v>5</v>
      </c>
      <c r="E58" s="386">
        <v>85.7</v>
      </c>
      <c r="F58" s="58">
        <f t="shared" si="1"/>
        <v>28</v>
      </c>
      <c r="H58" s="386">
        <v>92.1</v>
      </c>
      <c r="I58">
        <f t="shared" si="2"/>
        <v>2</v>
      </c>
      <c r="K58" s="386">
        <v>54.1</v>
      </c>
      <c r="L58">
        <f t="shared" si="3"/>
        <v>17</v>
      </c>
      <c r="Q58" s="386">
        <v>95.5</v>
      </c>
      <c r="T58" s="386">
        <v>95.5</v>
      </c>
      <c r="W58" s="386">
        <v>90.9</v>
      </c>
      <c r="Z58" s="386">
        <v>97.1</v>
      </c>
    </row>
    <row r="59" spans="1:26">
      <c r="A59" t="s">
        <v>404</v>
      </c>
      <c r="B59" s="386">
        <v>84.3</v>
      </c>
      <c r="C59">
        <f t="shared" si="0"/>
        <v>70</v>
      </c>
      <c r="E59" s="386">
        <v>83.3</v>
      </c>
      <c r="F59" s="58">
        <f t="shared" si="1"/>
        <v>37</v>
      </c>
      <c r="H59" s="386">
        <v>79.8</v>
      </c>
      <c r="I59">
        <f t="shared" si="2"/>
        <v>51</v>
      </c>
      <c r="K59" s="386">
        <v>52.6</v>
      </c>
      <c r="L59">
        <f t="shared" si="3"/>
        <v>21</v>
      </c>
      <c r="Q59" s="386">
        <v>84.3</v>
      </c>
      <c r="T59" s="386">
        <v>87.9</v>
      </c>
      <c r="W59" s="386">
        <v>77</v>
      </c>
      <c r="Z59" s="386">
        <v>90.9</v>
      </c>
    </row>
    <row r="60" spans="1:26">
      <c r="A60" t="s">
        <v>258</v>
      </c>
      <c r="B60" s="386">
        <v>84.6</v>
      </c>
      <c r="C60">
        <f t="shared" si="0"/>
        <v>68</v>
      </c>
      <c r="E60" s="386" t="s">
        <v>869</v>
      </c>
      <c r="F60" s="489" t="s">
        <v>480</v>
      </c>
      <c r="H60" s="386">
        <v>75.900000000000006</v>
      </c>
      <c r="I60">
        <f t="shared" si="2"/>
        <v>74</v>
      </c>
      <c r="K60" s="386" t="s">
        <v>869</v>
      </c>
      <c r="L60" s="44" t="s">
        <v>480</v>
      </c>
      <c r="Q60" s="386">
        <v>84.3</v>
      </c>
      <c r="T60" s="386">
        <v>88.7</v>
      </c>
      <c r="W60" s="386">
        <v>81.3</v>
      </c>
      <c r="Z60" s="386">
        <v>88.4</v>
      </c>
    </row>
    <row r="61" spans="1:26">
      <c r="A61" t="s">
        <v>259</v>
      </c>
      <c r="B61" s="386">
        <v>84.2</v>
      </c>
      <c r="C61">
        <f t="shared" si="0"/>
        <v>71</v>
      </c>
      <c r="E61" s="386">
        <v>81.8</v>
      </c>
      <c r="F61" s="58">
        <f t="shared" si="1"/>
        <v>48</v>
      </c>
      <c r="H61" s="386">
        <v>75.400000000000006</v>
      </c>
      <c r="I61">
        <f t="shared" si="2"/>
        <v>76</v>
      </c>
      <c r="K61" s="386">
        <v>24.2</v>
      </c>
      <c r="L61">
        <f t="shared" si="3"/>
        <v>70</v>
      </c>
      <c r="Q61" s="386">
        <v>83.9</v>
      </c>
      <c r="T61" s="386">
        <v>89</v>
      </c>
      <c r="W61" s="386">
        <v>78.099999999999994</v>
      </c>
      <c r="Z61" s="386">
        <v>91.2</v>
      </c>
    </row>
    <row r="62" spans="1:26">
      <c r="A62" t="s">
        <v>407</v>
      </c>
      <c r="B62" s="386">
        <v>81.599999999999994</v>
      </c>
      <c r="C62">
        <f t="shared" si="0"/>
        <v>81</v>
      </c>
      <c r="E62" s="386" t="s">
        <v>869</v>
      </c>
      <c r="F62" s="489" t="s">
        <v>480</v>
      </c>
      <c r="H62" s="386">
        <v>78.7</v>
      </c>
      <c r="I62">
        <f t="shared" si="2"/>
        <v>60</v>
      </c>
      <c r="K62" s="386">
        <v>15.4</v>
      </c>
      <c r="L62">
        <f t="shared" si="3"/>
        <v>82</v>
      </c>
      <c r="Q62" s="386">
        <v>80.599999999999994</v>
      </c>
      <c r="T62" s="386">
        <v>84.3</v>
      </c>
      <c r="W62" s="386">
        <v>74.099999999999994</v>
      </c>
      <c r="Z62" s="386">
        <v>90.9</v>
      </c>
    </row>
    <row r="63" spans="1:26">
      <c r="A63" t="s">
        <v>261</v>
      </c>
      <c r="B63" s="386">
        <v>89.6</v>
      </c>
      <c r="C63">
        <f t="shared" si="0"/>
        <v>26</v>
      </c>
      <c r="E63" s="386">
        <v>86</v>
      </c>
      <c r="F63" s="58">
        <f t="shared" si="1"/>
        <v>26</v>
      </c>
      <c r="H63" s="386">
        <v>84.2</v>
      </c>
      <c r="I63">
        <f t="shared" si="2"/>
        <v>21</v>
      </c>
      <c r="K63" s="386">
        <v>19.3</v>
      </c>
      <c r="L63">
        <f t="shared" si="3"/>
        <v>79</v>
      </c>
      <c r="Q63" s="386">
        <v>90.2</v>
      </c>
      <c r="T63" s="386">
        <v>92.4</v>
      </c>
      <c r="W63" s="386">
        <v>88.4</v>
      </c>
      <c r="Z63" s="386">
        <v>91.1</v>
      </c>
    </row>
    <row r="64" spans="1:26">
      <c r="A64" t="s">
        <v>262</v>
      </c>
      <c r="B64" s="386">
        <v>79.400000000000006</v>
      </c>
      <c r="C64">
        <f t="shared" si="0"/>
        <v>91</v>
      </c>
      <c r="E64" s="386">
        <v>82.6</v>
      </c>
      <c r="F64" s="58">
        <f t="shared" si="1"/>
        <v>43</v>
      </c>
      <c r="H64" s="386">
        <v>71</v>
      </c>
      <c r="I64">
        <f t="shared" si="2"/>
        <v>87</v>
      </c>
      <c r="K64" s="386">
        <v>43.5</v>
      </c>
      <c r="L64">
        <f t="shared" si="3"/>
        <v>38</v>
      </c>
      <c r="Q64" s="386">
        <v>78.599999999999994</v>
      </c>
      <c r="T64" s="386">
        <v>85.6</v>
      </c>
      <c r="W64" s="386">
        <v>73.3</v>
      </c>
      <c r="Z64" s="386">
        <v>84.1</v>
      </c>
    </row>
    <row r="65" spans="1:26">
      <c r="A65" t="s">
        <v>410</v>
      </c>
      <c r="B65" s="386">
        <v>88.9</v>
      </c>
      <c r="C65">
        <f t="shared" si="0"/>
        <v>30</v>
      </c>
      <c r="E65" s="386">
        <v>84.3</v>
      </c>
      <c r="F65" s="58">
        <f t="shared" si="1"/>
        <v>33</v>
      </c>
      <c r="H65" s="386">
        <v>79.599999999999994</v>
      </c>
      <c r="I65">
        <f t="shared" si="2"/>
        <v>53</v>
      </c>
      <c r="K65" s="386">
        <v>54.7</v>
      </c>
      <c r="L65">
        <f t="shared" si="3"/>
        <v>15</v>
      </c>
      <c r="Q65" s="386">
        <v>90.4</v>
      </c>
      <c r="T65" s="386">
        <v>92.5</v>
      </c>
      <c r="W65" s="386">
        <v>85.8</v>
      </c>
      <c r="Z65" s="386">
        <v>92.2</v>
      </c>
    </row>
    <row r="66" spans="1:26">
      <c r="A66" t="s">
        <v>411</v>
      </c>
      <c r="B66" s="386">
        <v>82.2</v>
      </c>
      <c r="C66">
        <f t="shared" si="0"/>
        <v>79</v>
      </c>
      <c r="E66" s="386">
        <v>68.8</v>
      </c>
      <c r="F66" s="58">
        <f t="shared" si="1"/>
        <v>70</v>
      </c>
      <c r="H66" s="386">
        <v>80.599999999999994</v>
      </c>
      <c r="I66">
        <f t="shared" si="2"/>
        <v>44</v>
      </c>
      <c r="K66" s="386" t="s">
        <v>869</v>
      </c>
      <c r="L66" s="44" t="s">
        <v>480</v>
      </c>
      <c r="Q66" s="386">
        <v>89.7</v>
      </c>
      <c r="T66" s="386">
        <v>85.7</v>
      </c>
      <c r="W66" s="386">
        <v>72.7</v>
      </c>
      <c r="Z66" s="386">
        <v>91.3</v>
      </c>
    </row>
    <row r="67" spans="1:26">
      <c r="A67" t="s">
        <v>412</v>
      </c>
      <c r="B67" s="386">
        <v>80.400000000000006</v>
      </c>
      <c r="C67">
        <f t="shared" si="0"/>
        <v>88</v>
      </c>
      <c r="E67" s="386">
        <v>75.5</v>
      </c>
      <c r="F67" s="58">
        <f t="shared" si="1"/>
        <v>62</v>
      </c>
      <c r="H67" s="386">
        <v>76.2</v>
      </c>
      <c r="I67">
        <f t="shared" si="2"/>
        <v>72</v>
      </c>
      <c r="K67" s="386">
        <v>11.4</v>
      </c>
      <c r="L67">
        <f t="shared" si="3"/>
        <v>85</v>
      </c>
      <c r="Q67" s="386">
        <v>85.6</v>
      </c>
      <c r="T67" s="386">
        <v>84.5</v>
      </c>
      <c r="W67" s="386">
        <v>73</v>
      </c>
      <c r="Z67" s="386">
        <v>87.5</v>
      </c>
    </row>
    <row r="68" spans="1:26">
      <c r="A68" t="s">
        <v>413</v>
      </c>
      <c r="B68" s="386">
        <v>81.2</v>
      </c>
      <c r="C68">
        <f t="shared" si="0"/>
        <v>83</v>
      </c>
      <c r="E68" s="386">
        <v>69</v>
      </c>
      <c r="F68" s="58">
        <f t="shared" si="1"/>
        <v>69</v>
      </c>
      <c r="H68" s="386">
        <v>78.3</v>
      </c>
      <c r="I68">
        <f t="shared" si="2"/>
        <v>63</v>
      </c>
      <c r="K68" s="386">
        <v>28.6</v>
      </c>
      <c r="L68">
        <f t="shared" si="3"/>
        <v>63</v>
      </c>
      <c r="Q68" s="386">
        <v>82.8</v>
      </c>
      <c r="T68" s="386">
        <v>82.8</v>
      </c>
      <c r="W68" s="386">
        <v>74.5</v>
      </c>
      <c r="Z68" s="386">
        <v>88.6</v>
      </c>
    </row>
    <row r="69" spans="1:26">
      <c r="A69" t="s">
        <v>267</v>
      </c>
      <c r="B69" s="386">
        <v>82.8</v>
      </c>
      <c r="C69">
        <f t="shared" si="0"/>
        <v>76</v>
      </c>
      <c r="E69" s="386" t="s">
        <v>869</v>
      </c>
      <c r="F69" s="489" t="s">
        <v>480</v>
      </c>
      <c r="H69" s="386">
        <v>72.5</v>
      </c>
      <c r="I69">
        <f t="shared" si="2"/>
        <v>84</v>
      </c>
      <c r="K69" s="386">
        <v>14.3</v>
      </c>
      <c r="L69">
        <f t="shared" si="3"/>
        <v>83</v>
      </c>
      <c r="Q69" s="386">
        <v>79.3</v>
      </c>
      <c r="T69" s="386">
        <v>87.3</v>
      </c>
      <c r="W69" s="386">
        <v>75</v>
      </c>
      <c r="Z69" s="386">
        <v>89.4</v>
      </c>
    </row>
    <row r="70" spans="1:26">
      <c r="A70" t="s">
        <v>268</v>
      </c>
      <c r="B70" s="386">
        <v>92.611663634525982</v>
      </c>
      <c r="C70">
        <f t="shared" si="0"/>
        <v>11</v>
      </c>
      <c r="E70" s="386">
        <v>91.2</v>
      </c>
      <c r="F70" s="58">
        <f t="shared" si="1"/>
        <v>7</v>
      </c>
      <c r="H70" s="386">
        <v>86.790115221346255</v>
      </c>
      <c r="I70">
        <f t="shared" si="2"/>
        <v>15</v>
      </c>
      <c r="K70" s="386">
        <v>44.1</v>
      </c>
      <c r="L70">
        <f t="shared" si="3"/>
        <v>36</v>
      </c>
      <c r="Q70" s="386">
        <v>92.366242166969883</v>
      </c>
      <c r="T70" s="386">
        <v>96.3</v>
      </c>
      <c r="W70" s="386">
        <v>90.144875682231643</v>
      </c>
      <c r="Z70" s="386">
        <v>94</v>
      </c>
    </row>
    <row r="71" spans="1:26">
      <c r="A71" t="s">
        <v>269</v>
      </c>
      <c r="B71" s="386">
        <v>90.789721749006247</v>
      </c>
      <c r="C71">
        <f t="shared" si="0"/>
        <v>20</v>
      </c>
      <c r="E71" s="386">
        <v>90.287507098239629</v>
      </c>
      <c r="F71" s="58">
        <f t="shared" si="1"/>
        <v>15</v>
      </c>
      <c r="H71" s="386">
        <v>83.112152186257802</v>
      </c>
      <c r="I71">
        <f t="shared" si="2"/>
        <v>26</v>
      </c>
      <c r="K71" s="386">
        <v>42.019875070982394</v>
      </c>
      <c r="L71">
        <f t="shared" si="3"/>
        <v>41</v>
      </c>
      <c r="Q71" s="386">
        <v>90.926519023282225</v>
      </c>
      <c r="T71" s="386">
        <v>93.716240772288472</v>
      </c>
      <c r="W71" s="386">
        <v>87.734582623509368</v>
      </c>
      <c r="Z71" s="386">
        <v>93.867291311754684</v>
      </c>
    </row>
    <row r="72" spans="1:26">
      <c r="A72" t="s">
        <v>272</v>
      </c>
      <c r="B72" s="386">
        <v>90.6</v>
      </c>
      <c r="C72">
        <f t="shared" si="0"/>
        <v>21</v>
      </c>
      <c r="E72" s="386">
        <v>82.4</v>
      </c>
      <c r="F72" s="58">
        <f t="shared" si="1"/>
        <v>45</v>
      </c>
      <c r="H72" s="386">
        <v>88.8</v>
      </c>
      <c r="I72">
        <f t="shared" si="2"/>
        <v>6</v>
      </c>
      <c r="K72" s="386">
        <v>85</v>
      </c>
      <c r="L72">
        <f t="shared" si="3"/>
        <v>2</v>
      </c>
      <c r="Q72" s="386">
        <v>92.5</v>
      </c>
      <c r="T72" s="386">
        <v>91.6</v>
      </c>
      <c r="W72" s="386">
        <v>86.8</v>
      </c>
      <c r="Z72" s="386">
        <v>94.2</v>
      </c>
    </row>
    <row r="73" spans="1:26">
      <c r="A73" t="s">
        <v>273</v>
      </c>
      <c r="B73" s="386">
        <v>86.3</v>
      </c>
      <c r="C73">
        <f t="shared" si="0"/>
        <v>54</v>
      </c>
      <c r="E73" s="386">
        <v>86.6</v>
      </c>
      <c r="F73" s="58">
        <f t="shared" si="1"/>
        <v>24</v>
      </c>
      <c r="H73" s="386">
        <v>80.7</v>
      </c>
      <c r="I73">
        <f t="shared" si="2"/>
        <v>43</v>
      </c>
      <c r="K73" s="386">
        <v>56.4</v>
      </c>
      <c r="L73">
        <f t="shared" si="3"/>
        <v>12</v>
      </c>
      <c r="Q73" s="386">
        <v>83.9</v>
      </c>
      <c r="T73" s="386">
        <v>91.9</v>
      </c>
      <c r="W73" s="386">
        <v>82.7</v>
      </c>
      <c r="Z73" s="386">
        <v>89.6</v>
      </c>
    </row>
    <row r="74" spans="1:26">
      <c r="A74" t="s">
        <v>274</v>
      </c>
      <c r="B74" s="386">
        <v>85.4</v>
      </c>
      <c r="C74">
        <f t="shared" si="0"/>
        <v>60</v>
      </c>
      <c r="E74" s="386">
        <v>82.9</v>
      </c>
      <c r="F74" s="58">
        <f t="shared" si="1"/>
        <v>41</v>
      </c>
      <c r="H74" s="386">
        <v>80</v>
      </c>
      <c r="I74">
        <f t="shared" si="2"/>
        <v>48</v>
      </c>
      <c r="K74" s="386">
        <v>10.8</v>
      </c>
      <c r="L74">
        <f t="shared" si="3"/>
        <v>86</v>
      </c>
      <c r="Q74" s="386">
        <v>85.6</v>
      </c>
      <c r="T74" s="386">
        <v>90</v>
      </c>
      <c r="W74" s="386">
        <v>76.2</v>
      </c>
      <c r="Z74" s="386">
        <v>96.1</v>
      </c>
    </row>
    <row r="75" spans="1:26">
      <c r="A75" t="s">
        <v>275</v>
      </c>
      <c r="B75" s="386">
        <v>88.1</v>
      </c>
      <c r="C75">
        <f t="shared" si="0"/>
        <v>36</v>
      </c>
      <c r="E75" s="386">
        <v>87.8</v>
      </c>
      <c r="F75" s="58">
        <f t="shared" si="1"/>
        <v>21</v>
      </c>
      <c r="H75" s="386">
        <v>85.7</v>
      </c>
      <c r="I75">
        <f t="shared" si="2"/>
        <v>19</v>
      </c>
      <c r="K75" s="386">
        <v>45.1</v>
      </c>
      <c r="L75">
        <f t="shared" si="3"/>
        <v>35</v>
      </c>
      <c r="Q75" s="386">
        <v>88</v>
      </c>
      <c r="T75" s="386">
        <v>89.1</v>
      </c>
      <c r="W75" s="386">
        <v>83.7</v>
      </c>
      <c r="Z75" s="386">
        <v>92.7</v>
      </c>
    </row>
    <row r="76" spans="1:26">
      <c r="A76" t="s">
        <v>276</v>
      </c>
      <c r="B76" s="386">
        <v>81.3</v>
      </c>
      <c r="C76">
        <f t="shared" si="0"/>
        <v>82</v>
      </c>
      <c r="E76" s="386">
        <v>72.7</v>
      </c>
      <c r="F76" s="58">
        <f t="shared" si="1"/>
        <v>65</v>
      </c>
      <c r="H76" s="386">
        <v>70.900000000000006</v>
      </c>
      <c r="I76">
        <f t="shared" si="2"/>
        <v>88</v>
      </c>
      <c r="K76" s="386">
        <v>31</v>
      </c>
      <c r="L76">
        <f t="shared" si="3"/>
        <v>58</v>
      </c>
      <c r="Q76" s="386">
        <v>85.6</v>
      </c>
      <c r="T76" s="386">
        <v>86.1</v>
      </c>
      <c r="W76" s="386">
        <v>78.900000000000006</v>
      </c>
      <c r="Z76" s="386">
        <v>83.6</v>
      </c>
    </row>
    <row r="77" spans="1:26">
      <c r="A77" t="s">
        <v>417</v>
      </c>
      <c r="B77" s="386">
        <v>87.7</v>
      </c>
      <c r="C77">
        <f t="shared" si="0"/>
        <v>42</v>
      </c>
      <c r="E77" s="386">
        <v>84.6</v>
      </c>
      <c r="F77" s="58">
        <f t="shared" si="1"/>
        <v>32</v>
      </c>
      <c r="H77" s="386">
        <v>82.2</v>
      </c>
      <c r="I77">
        <f t="shared" si="2"/>
        <v>33</v>
      </c>
      <c r="K77" s="386">
        <v>23.8</v>
      </c>
      <c r="L77">
        <f t="shared" si="3"/>
        <v>71</v>
      </c>
      <c r="Q77" s="386">
        <v>88.4</v>
      </c>
      <c r="T77" s="386">
        <v>91.1</v>
      </c>
      <c r="W77" s="386">
        <v>83.7</v>
      </c>
      <c r="Z77" s="386">
        <v>92.5</v>
      </c>
    </row>
    <row r="78" spans="1:26">
      <c r="A78" t="s">
        <v>418</v>
      </c>
      <c r="B78" s="386">
        <v>87.8</v>
      </c>
      <c r="C78">
        <f t="shared" si="0"/>
        <v>39</v>
      </c>
      <c r="E78" s="386">
        <v>89.3</v>
      </c>
      <c r="F78" s="58">
        <f t="shared" si="1"/>
        <v>17</v>
      </c>
      <c r="H78" s="386">
        <v>81.8</v>
      </c>
      <c r="I78">
        <f t="shared" si="2"/>
        <v>36</v>
      </c>
      <c r="K78" s="386">
        <v>51.7</v>
      </c>
      <c r="L78">
        <f t="shared" si="3"/>
        <v>25</v>
      </c>
      <c r="Q78" s="386">
        <v>87.5</v>
      </c>
      <c r="T78" s="386">
        <v>90.8</v>
      </c>
      <c r="W78" s="386">
        <v>85.7</v>
      </c>
      <c r="Z78" s="386">
        <v>89.7</v>
      </c>
    </row>
    <row r="79" spans="1:26">
      <c r="A79" t="s">
        <v>277</v>
      </c>
      <c r="B79" s="386">
        <v>84.7</v>
      </c>
      <c r="C79">
        <f t="shared" si="0"/>
        <v>67</v>
      </c>
      <c r="E79" s="386" t="s">
        <v>869</v>
      </c>
      <c r="F79" s="489" t="s">
        <v>480</v>
      </c>
      <c r="H79" s="386">
        <v>83</v>
      </c>
      <c r="I79">
        <f t="shared" si="2"/>
        <v>27</v>
      </c>
      <c r="K79" s="386">
        <v>36.799999999999997</v>
      </c>
      <c r="L79">
        <f t="shared" si="3"/>
        <v>49</v>
      </c>
      <c r="Q79" s="386">
        <v>84.5</v>
      </c>
      <c r="T79" s="386">
        <v>86.2</v>
      </c>
      <c r="W79" s="386">
        <v>84.6</v>
      </c>
      <c r="Z79" s="386">
        <v>84.8</v>
      </c>
    </row>
    <row r="80" spans="1:26">
      <c r="A80" t="s">
        <v>278</v>
      </c>
      <c r="B80" s="386">
        <v>83.1</v>
      </c>
      <c r="C80">
        <f t="shared" si="0"/>
        <v>74</v>
      </c>
      <c r="E80" s="386">
        <v>82.1</v>
      </c>
      <c r="F80" s="58">
        <f t="shared" si="1"/>
        <v>47</v>
      </c>
      <c r="H80" s="386">
        <v>73.400000000000006</v>
      </c>
      <c r="I80">
        <f t="shared" si="2"/>
        <v>82</v>
      </c>
      <c r="K80" s="386">
        <v>31</v>
      </c>
      <c r="L80">
        <f t="shared" si="3"/>
        <v>58</v>
      </c>
      <c r="Q80" s="386">
        <v>83.4</v>
      </c>
      <c r="T80" s="386">
        <v>89</v>
      </c>
      <c r="W80" s="386">
        <v>77.900000000000006</v>
      </c>
      <c r="Z80" s="386">
        <v>89.1</v>
      </c>
    </row>
    <row r="81" spans="1:26">
      <c r="A81" t="s">
        <v>279</v>
      </c>
      <c r="B81" s="386">
        <v>88.2</v>
      </c>
      <c r="C81">
        <f t="shared" si="0"/>
        <v>33</v>
      </c>
      <c r="E81" s="386">
        <v>85.8</v>
      </c>
      <c r="F81" s="58">
        <f t="shared" si="1"/>
        <v>27</v>
      </c>
      <c r="H81" s="386">
        <v>79.599999999999994</v>
      </c>
      <c r="I81">
        <f t="shared" si="2"/>
        <v>53</v>
      </c>
      <c r="K81" s="386">
        <v>45.4</v>
      </c>
      <c r="L81">
        <f t="shared" si="3"/>
        <v>34</v>
      </c>
      <c r="Q81" s="386">
        <v>90.3</v>
      </c>
      <c r="T81" s="386">
        <v>91.9</v>
      </c>
      <c r="W81" s="386">
        <v>85.3</v>
      </c>
      <c r="Z81" s="386">
        <v>91.1</v>
      </c>
    </row>
    <row r="82" spans="1:26">
      <c r="A82" t="s">
        <v>280</v>
      </c>
      <c r="B82" s="386">
        <v>91.9</v>
      </c>
      <c r="C82">
        <f t="shared" si="0"/>
        <v>13</v>
      </c>
      <c r="E82" s="386" t="s">
        <v>869</v>
      </c>
      <c r="F82" s="489" t="s">
        <v>480</v>
      </c>
      <c r="H82" s="386">
        <v>75</v>
      </c>
      <c r="I82">
        <f t="shared" si="2"/>
        <v>78</v>
      </c>
      <c r="K82" s="386" t="s">
        <v>869</v>
      </c>
      <c r="L82" s="44" t="s">
        <v>480</v>
      </c>
      <c r="Q82" s="386">
        <v>91.4</v>
      </c>
      <c r="T82" s="386">
        <v>96</v>
      </c>
      <c r="W82" s="386">
        <v>89.3</v>
      </c>
      <c r="Z82" s="386">
        <v>94.1</v>
      </c>
    </row>
    <row r="83" spans="1:26">
      <c r="A83" t="s">
        <v>281</v>
      </c>
      <c r="B83" s="386">
        <v>93.3</v>
      </c>
      <c r="C83">
        <f t="shared" si="0"/>
        <v>7</v>
      </c>
      <c r="E83" s="386" t="s">
        <v>869</v>
      </c>
      <c r="F83" s="489" t="s">
        <v>480</v>
      </c>
      <c r="H83" s="386">
        <v>90.5</v>
      </c>
      <c r="I83">
        <f t="shared" si="2"/>
        <v>3</v>
      </c>
      <c r="K83" s="386">
        <v>68.2</v>
      </c>
      <c r="L83">
        <f t="shared" si="3"/>
        <v>6</v>
      </c>
      <c r="Q83" s="386">
        <v>94.5</v>
      </c>
      <c r="T83" s="386">
        <v>96.2</v>
      </c>
      <c r="W83" s="386">
        <v>92.6</v>
      </c>
      <c r="Z83" s="386">
        <v>94.1</v>
      </c>
    </row>
    <row r="84" spans="1:26">
      <c r="A84" t="s">
        <v>282</v>
      </c>
      <c r="B84" s="386">
        <v>80.990566037735846</v>
      </c>
      <c r="C84">
        <f t="shared" ref="C84:C113" si="4">RANK(B84,$B$19:$B$113)</f>
        <v>85</v>
      </c>
      <c r="E84" s="386">
        <v>78.658805031446548</v>
      </c>
      <c r="F84" s="58">
        <f t="shared" ref="F84:F113" si="5">RANK(E84,$E$19:$E$113)</f>
        <v>59</v>
      </c>
      <c r="H84" s="386">
        <v>71.210377358490561</v>
      </c>
      <c r="I84">
        <f t="shared" ref="I84:I113" si="6">RANK(H84,$H$19:$H$113)</f>
        <v>86</v>
      </c>
      <c r="K84" s="386">
        <v>21.743081761006287</v>
      </c>
      <c r="L84">
        <f t="shared" ref="L84:L113" si="7">RANK(K84,$K$19:$K$113)</f>
        <v>73</v>
      </c>
      <c r="Q84" s="386">
        <v>85.181446540880515</v>
      </c>
      <c r="T84" s="386">
        <v>85.987735849056605</v>
      </c>
      <c r="W84" s="386">
        <v>75.31037735849057</v>
      </c>
      <c r="Z84" s="386">
        <v>86.303144654088044</v>
      </c>
    </row>
    <row r="85" spans="1:26">
      <c r="A85" t="s">
        <v>283</v>
      </c>
      <c r="B85" s="386">
        <v>86.1</v>
      </c>
      <c r="C85">
        <f t="shared" si="4"/>
        <v>56</v>
      </c>
      <c r="E85" s="386" t="s">
        <v>869</v>
      </c>
      <c r="F85" s="489" t="s">
        <v>480</v>
      </c>
      <c r="H85" s="386">
        <v>75.3</v>
      </c>
      <c r="I85">
        <f t="shared" si="6"/>
        <v>77</v>
      </c>
      <c r="K85" s="386">
        <v>31.3</v>
      </c>
      <c r="L85">
        <f t="shared" si="7"/>
        <v>57</v>
      </c>
      <c r="Q85" s="386">
        <v>86.4</v>
      </c>
      <c r="T85" s="386">
        <v>91.3</v>
      </c>
      <c r="W85" s="386">
        <v>83.1</v>
      </c>
      <c r="Z85" s="386">
        <v>90.3</v>
      </c>
    </row>
    <row r="86" spans="1:26">
      <c r="A86" t="s">
        <v>284</v>
      </c>
      <c r="B86" s="386">
        <v>93.3</v>
      </c>
      <c r="C86">
        <f t="shared" si="4"/>
        <v>7</v>
      </c>
      <c r="E86" s="386" t="s">
        <v>869</v>
      </c>
      <c r="F86" s="489" t="s">
        <v>480</v>
      </c>
      <c r="H86" s="386">
        <v>87.9</v>
      </c>
      <c r="I86">
        <f t="shared" si="6"/>
        <v>9</v>
      </c>
      <c r="K86" s="386" t="s">
        <v>869</v>
      </c>
      <c r="L86" s="44" t="s">
        <v>480</v>
      </c>
      <c r="Q86" s="386">
        <v>94</v>
      </c>
      <c r="T86" s="386">
        <v>97.6</v>
      </c>
      <c r="W86" s="386">
        <v>94.4</v>
      </c>
      <c r="Z86" s="386">
        <v>92.3</v>
      </c>
    </row>
    <row r="87" spans="1:26">
      <c r="A87" t="s">
        <v>285</v>
      </c>
      <c r="B87" s="386">
        <v>84.8</v>
      </c>
      <c r="C87">
        <f t="shared" si="4"/>
        <v>65</v>
      </c>
      <c r="E87" s="386" t="s">
        <v>869</v>
      </c>
      <c r="F87" s="489" t="s">
        <v>480</v>
      </c>
      <c r="H87" s="386">
        <v>50</v>
      </c>
      <c r="I87">
        <f t="shared" si="6"/>
        <v>95</v>
      </c>
      <c r="K87" s="386" t="s">
        <v>869</v>
      </c>
      <c r="L87" s="44" t="s">
        <v>480</v>
      </c>
      <c r="Q87" s="386">
        <v>84.4</v>
      </c>
      <c r="T87" s="386">
        <v>97.1</v>
      </c>
      <c r="W87" s="386">
        <v>92.6</v>
      </c>
      <c r="Z87" s="386">
        <v>73.7</v>
      </c>
    </row>
    <row r="88" spans="1:26">
      <c r="A88" t="s">
        <v>286</v>
      </c>
      <c r="B88" s="386">
        <v>89.4</v>
      </c>
      <c r="C88">
        <f t="shared" si="4"/>
        <v>27</v>
      </c>
      <c r="E88" s="386" t="s">
        <v>869</v>
      </c>
      <c r="F88" s="489" t="s">
        <v>480</v>
      </c>
      <c r="H88" s="386">
        <v>76.8</v>
      </c>
      <c r="I88">
        <f t="shared" si="6"/>
        <v>69</v>
      </c>
      <c r="K88" s="386">
        <v>56.3</v>
      </c>
      <c r="L88">
        <f t="shared" si="7"/>
        <v>14</v>
      </c>
      <c r="Q88" s="386">
        <v>89.5</v>
      </c>
      <c r="T88" s="386">
        <v>96.2</v>
      </c>
      <c r="W88" s="386">
        <v>90.4</v>
      </c>
      <c r="Z88" s="386">
        <v>88.3</v>
      </c>
    </row>
    <row r="89" spans="1:26">
      <c r="A89" t="s">
        <v>287</v>
      </c>
      <c r="B89" s="386">
        <v>87.5</v>
      </c>
      <c r="C89">
        <f t="shared" si="4"/>
        <v>44</v>
      </c>
      <c r="E89" s="386">
        <v>78.599999999999994</v>
      </c>
      <c r="F89" s="58">
        <f t="shared" si="5"/>
        <v>60</v>
      </c>
      <c r="H89" s="386">
        <v>81.2</v>
      </c>
      <c r="I89">
        <f t="shared" si="6"/>
        <v>40</v>
      </c>
      <c r="K89" s="386">
        <v>41.8</v>
      </c>
      <c r="L89">
        <f t="shared" si="7"/>
        <v>42</v>
      </c>
      <c r="Q89" s="386">
        <v>89.8</v>
      </c>
      <c r="T89" s="386">
        <v>90.6</v>
      </c>
      <c r="W89" s="386">
        <v>85.8</v>
      </c>
      <c r="Z89" s="386">
        <v>89.3</v>
      </c>
    </row>
    <row r="90" spans="1:26">
      <c r="A90" t="s">
        <v>288</v>
      </c>
      <c r="B90" s="386">
        <v>87.7</v>
      </c>
      <c r="C90">
        <f t="shared" si="4"/>
        <v>42</v>
      </c>
      <c r="E90" s="386">
        <v>90.3</v>
      </c>
      <c r="F90" s="58">
        <f t="shared" si="5"/>
        <v>14</v>
      </c>
      <c r="H90" s="386">
        <v>79.099999999999994</v>
      </c>
      <c r="I90">
        <f t="shared" si="6"/>
        <v>57</v>
      </c>
      <c r="K90" s="386">
        <v>34.4</v>
      </c>
      <c r="L90">
        <f t="shared" si="7"/>
        <v>54</v>
      </c>
      <c r="Q90" s="386">
        <v>87.1</v>
      </c>
      <c r="T90" s="386">
        <v>94.9</v>
      </c>
      <c r="W90" s="386">
        <v>85.7</v>
      </c>
      <c r="Z90" s="386">
        <v>89.8</v>
      </c>
    </row>
    <row r="91" spans="1:26">
      <c r="A91" t="s">
        <v>289</v>
      </c>
      <c r="B91" s="386">
        <v>83.3</v>
      </c>
      <c r="C91">
        <f t="shared" si="4"/>
        <v>73</v>
      </c>
      <c r="E91" s="386">
        <v>82.9</v>
      </c>
      <c r="F91" s="58">
        <f t="shared" si="5"/>
        <v>41</v>
      </c>
      <c r="H91" s="386">
        <v>76.400000000000006</v>
      </c>
      <c r="I91">
        <f t="shared" si="6"/>
        <v>70</v>
      </c>
      <c r="K91" s="386">
        <v>29.2</v>
      </c>
      <c r="L91">
        <f t="shared" si="7"/>
        <v>62</v>
      </c>
      <c r="Q91" s="386">
        <v>83.5</v>
      </c>
      <c r="T91" s="386">
        <v>87.1</v>
      </c>
      <c r="W91" s="386">
        <v>80.5</v>
      </c>
      <c r="Z91" s="386">
        <v>86.7</v>
      </c>
    </row>
    <row r="92" spans="1:26">
      <c r="A92" t="s">
        <v>290</v>
      </c>
      <c r="B92" s="386">
        <v>76.7</v>
      </c>
      <c r="C92">
        <f t="shared" si="4"/>
        <v>92</v>
      </c>
      <c r="E92" s="386">
        <v>72.7</v>
      </c>
      <c r="F92" s="58">
        <f t="shared" si="5"/>
        <v>65</v>
      </c>
      <c r="H92" s="386">
        <v>69.099999999999994</v>
      </c>
      <c r="I92">
        <f t="shared" si="6"/>
        <v>92</v>
      </c>
      <c r="K92" s="386">
        <v>47.8</v>
      </c>
      <c r="L92">
        <f t="shared" si="7"/>
        <v>31</v>
      </c>
      <c r="Q92" s="386">
        <v>78.599999999999994</v>
      </c>
      <c r="T92" s="386">
        <v>80.5</v>
      </c>
      <c r="W92" s="386">
        <v>74.2</v>
      </c>
      <c r="Z92" s="386">
        <v>79.599999999999994</v>
      </c>
    </row>
    <row r="93" spans="1:26">
      <c r="A93" t="s">
        <v>291</v>
      </c>
      <c r="B93" s="386">
        <v>93.8</v>
      </c>
      <c r="C93">
        <f t="shared" si="4"/>
        <v>5</v>
      </c>
      <c r="E93" s="386">
        <v>90.8</v>
      </c>
      <c r="F93" s="58">
        <f t="shared" si="5"/>
        <v>11</v>
      </c>
      <c r="H93" s="386">
        <v>86</v>
      </c>
      <c r="I93">
        <f t="shared" si="6"/>
        <v>17</v>
      </c>
      <c r="K93" s="386">
        <v>67.900000000000006</v>
      </c>
      <c r="L93">
        <f t="shared" si="7"/>
        <v>7</v>
      </c>
      <c r="Q93" s="386">
        <v>95.8</v>
      </c>
      <c r="T93" s="386">
        <v>96.5</v>
      </c>
      <c r="W93" s="386">
        <v>91.8</v>
      </c>
      <c r="Z93" s="386">
        <v>95.9</v>
      </c>
    </row>
    <row r="94" spans="1:26">
      <c r="A94" t="s">
        <v>292</v>
      </c>
      <c r="B94" s="386">
        <v>89.115374331550797</v>
      </c>
      <c r="C94">
        <f t="shared" si="4"/>
        <v>29</v>
      </c>
      <c r="E94" s="386" t="s">
        <v>869</v>
      </c>
      <c r="F94" s="489" t="s">
        <v>480</v>
      </c>
      <c r="H94" s="386">
        <v>87.571791443850273</v>
      </c>
      <c r="I94">
        <f t="shared" si="6"/>
        <v>11</v>
      </c>
      <c r="K94" s="386">
        <v>38.30360962566845</v>
      </c>
      <c r="L94">
        <f t="shared" si="7"/>
        <v>46</v>
      </c>
      <c r="Q94" s="386">
        <v>89.418449197860966</v>
      </c>
      <c r="T94" s="386">
        <v>90.477941176470594</v>
      </c>
      <c r="W94" s="386">
        <v>83.12566844919786</v>
      </c>
      <c r="Z94" s="386">
        <v>94.796390374331551</v>
      </c>
    </row>
    <row r="95" spans="1:26">
      <c r="A95" t="s">
        <v>293</v>
      </c>
      <c r="B95" s="386">
        <v>85.6</v>
      </c>
      <c r="C95">
        <f t="shared" si="4"/>
        <v>59</v>
      </c>
      <c r="E95" s="386">
        <v>75</v>
      </c>
      <c r="F95" s="58">
        <f t="shared" si="5"/>
        <v>64</v>
      </c>
      <c r="H95" s="386">
        <v>73.8</v>
      </c>
      <c r="I95">
        <f t="shared" si="6"/>
        <v>80</v>
      </c>
      <c r="K95" s="386">
        <v>38.1</v>
      </c>
      <c r="L95">
        <f t="shared" si="7"/>
        <v>47</v>
      </c>
      <c r="Q95" s="386">
        <v>86.8</v>
      </c>
      <c r="T95" s="386">
        <v>94.1</v>
      </c>
      <c r="W95" s="386">
        <v>87.7</v>
      </c>
      <c r="Z95" s="386">
        <v>83.6</v>
      </c>
    </row>
    <row r="96" spans="1:26">
      <c r="A96" t="s">
        <v>294</v>
      </c>
      <c r="B96" s="386">
        <v>88.6</v>
      </c>
      <c r="C96">
        <f t="shared" si="4"/>
        <v>32</v>
      </c>
      <c r="E96" s="386">
        <v>80.599999999999994</v>
      </c>
      <c r="F96" s="58">
        <f t="shared" si="5"/>
        <v>53</v>
      </c>
      <c r="H96" s="386">
        <v>77.8</v>
      </c>
      <c r="I96">
        <f t="shared" si="6"/>
        <v>65</v>
      </c>
      <c r="K96" s="386">
        <v>47.6</v>
      </c>
      <c r="L96">
        <f t="shared" si="7"/>
        <v>32</v>
      </c>
      <c r="Q96" s="386">
        <v>90.1</v>
      </c>
      <c r="T96" s="386">
        <v>92.5</v>
      </c>
      <c r="W96" s="386">
        <v>87.5</v>
      </c>
      <c r="Z96" s="386">
        <v>89.8</v>
      </c>
    </row>
    <row r="97" spans="1:26">
      <c r="A97" t="s">
        <v>295</v>
      </c>
      <c r="B97" s="386">
        <v>83.097665875353087</v>
      </c>
      <c r="C97">
        <f t="shared" si="4"/>
        <v>75</v>
      </c>
      <c r="E97" s="386">
        <v>82.532998527555748</v>
      </c>
      <c r="F97" s="58">
        <f t="shared" si="5"/>
        <v>44</v>
      </c>
      <c r="H97" s="386">
        <v>80.231404381272924</v>
      </c>
      <c r="I97">
        <f t="shared" si="6"/>
        <v>46</v>
      </c>
      <c r="K97" s="386">
        <v>69.233042099885807</v>
      </c>
      <c r="L97">
        <f t="shared" si="7"/>
        <v>5</v>
      </c>
      <c r="Q97" s="386">
        <v>82.387537562353501</v>
      </c>
      <c r="T97" s="386">
        <v>85.254877847226396</v>
      </c>
      <c r="W97" s="386">
        <v>79.533340344972643</v>
      </c>
      <c r="Z97" s="386">
        <v>86.584041258489094</v>
      </c>
    </row>
    <row r="98" spans="1:26">
      <c r="A98" t="s">
        <v>296</v>
      </c>
      <c r="B98" s="386">
        <v>86.2</v>
      </c>
      <c r="C98">
        <f t="shared" si="4"/>
        <v>55</v>
      </c>
      <c r="E98" s="386" t="s">
        <v>869</v>
      </c>
      <c r="F98" s="489" t="s">
        <v>480</v>
      </c>
      <c r="H98" s="386">
        <v>78.599999999999994</v>
      </c>
      <c r="I98">
        <f t="shared" si="6"/>
        <v>62</v>
      </c>
      <c r="K98" s="386">
        <v>32</v>
      </c>
      <c r="L98">
        <f t="shared" si="7"/>
        <v>56</v>
      </c>
      <c r="Q98" s="386">
        <v>84.7</v>
      </c>
      <c r="T98" s="386">
        <v>89.3</v>
      </c>
      <c r="W98" s="386">
        <v>90.6</v>
      </c>
      <c r="Z98" s="386">
        <v>82</v>
      </c>
    </row>
    <row r="99" spans="1:26">
      <c r="A99" t="s">
        <v>297</v>
      </c>
      <c r="B99" s="386">
        <v>86.5</v>
      </c>
      <c r="C99">
        <f t="shared" si="4"/>
        <v>52</v>
      </c>
      <c r="E99" s="386" t="s">
        <v>869</v>
      </c>
      <c r="F99" s="489" t="s">
        <v>480</v>
      </c>
      <c r="H99" s="386">
        <v>80.400000000000006</v>
      </c>
      <c r="I99">
        <f t="shared" si="6"/>
        <v>45</v>
      </c>
      <c r="K99" s="386">
        <v>47.6</v>
      </c>
      <c r="L99">
        <f t="shared" si="7"/>
        <v>32</v>
      </c>
      <c r="Q99" s="386">
        <v>86.5</v>
      </c>
      <c r="T99" s="386">
        <v>89.5</v>
      </c>
      <c r="W99" s="386">
        <v>82.8</v>
      </c>
      <c r="Z99" s="386">
        <v>91.3</v>
      </c>
    </row>
    <row r="100" spans="1:26">
      <c r="A100" t="s">
        <v>298</v>
      </c>
      <c r="B100" s="386">
        <v>87.124087028083537</v>
      </c>
      <c r="C100">
        <f t="shared" si="4"/>
        <v>48</v>
      </c>
      <c r="E100" s="386">
        <v>80.781061619174977</v>
      </c>
      <c r="F100" s="58">
        <f t="shared" si="5"/>
        <v>52</v>
      </c>
      <c r="H100" s="386">
        <v>81.414839008332478</v>
      </c>
      <c r="I100">
        <f t="shared" si="6"/>
        <v>39</v>
      </c>
      <c r="K100" s="386">
        <v>52.150570928916771</v>
      </c>
      <c r="L100">
        <f t="shared" si="7"/>
        <v>24</v>
      </c>
      <c r="Q100" s="386">
        <v>87.756403662174677</v>
      </c>
      <c r="T100" s="386">
        <v>90.269169838493994</v>
      </c>
      <c r="W100" s="386">
        <v>83.598997016767825</v>
      </c>
      <c r="Z100" s="386">
        <v>90.791394918218288</v>
      </c>
    </row>
    <row r="101" spans="1:26">
      <c r="A101" t="s">
        <v>299</v>
      </c>
      <c r="B101" s="386">
        <v>93.2</v>
      </c>
      <c r="C101">
        <f t="shared" si="4"/>
        <v>9</v>
      </c>
      <c r="E101" s="386">
        <v>91.4</v>
      </c>
      <c r="F101" s="58">
        <f t="shared" si="5"/>
        <v>5</v>
      </c>
      <c r="H101" s="386">
        <v>85.1</v>
      </c>
      <c r="I101">
        <f t="shared" si="6"/>
        <v>20</v>
      </c>
      <c r="K101" s="386">
        <v>50.6</v>
      </c>
      <c r="L101">
        <f t="shared" si="7"/>
        <v>26</v>
      </c>
      <c r="Q101" s="386">
        <v>93.5</v>
      </c>
      <c r="T101" s="386">
        <v>94.9</v>
      </c>
      <c r="W101" s="386">
        <v>91.7</v>
      </c>
      <c r="Z101" s="386">
        <v>94.7</v>
      </c>
    </row>
    <row r="102" spans="1:26">
      <c r="A102" t="s">
        <v>300</v>
      </c>
      <c r="B102" s="386">
        <v>87.2</v>
      </c>
      <c r="C102">
        <f t="shared" si="4"/>
        <v>47</v>
      </c>
      <c r="E102" s="386">
        <v>83.5</v>
      </c>
      <c r="F102" s="58">
        <f t="shared" si="5"/>
        <v>36</v>
      </c>
      <c r="H102" s="386">
        <v>78.900000000000006</v>
      </c>
      <c r="I102">
        <f t="shared" si="6"/>
        <v>59</v>
      </c>
      <c r="K102" s="386">
        <v>35.299999999999997</v>
      </c>
      <c r="L102">
        <f t="shared" si="7"/>
        <v>53</v>
      </c>
      <c r="Q102" s="386">
        <v>88.8</v>
      </c>
      <c r="T102" s="386">
        <v>92.1</v>
      </c>
      <c r="W102" s="386">
        <v>85.8</v>
      </c>
      <c r="Z102" s="386">
        <v>88.7</v>
      </c>
    </row>
    <row r="103" spans="1:26">
      <c r="A103" t="s">
        <v>301</v>
      </c>
      <c r="B103" s="386">
        <v>82.3</v>
      </c>
      <c r="C103">
        <f t="shared" si="4"/>
        <v>78</v>
      </c>
      <c r="E103" s="386">
        <v>72.2</v>
      </c>
      <c r="F103" s="58">
        <f t="shared" si="5"/>
        <v>67</v>
      </c>
      <c r="H103" s="386">
        <v>79.400000000000006</v>
      </c>
      <c r="I103">
        <f t="shared" si="6"/>
        <v>56</v>
      </c>
      <c r="K103" s="386">
        <v>21.4</v>
      </c>
      <c r="L103">
        <f t="shared" si="7"/>
        <v>74</v>
      </c>
      <c r="Q103" s="386">
        <v>85</v>
      </c>
      <c r="T103" s="386">
        <v>84.4</v>
      </c>
      <c r="W103" s="386">
        <v>76.2</v>
      </c>
      <c r="Z103" s="386">
        <v>89.2</v>
      </c>
    </row>
    <row r="104" spans="1:26">
      <c r="A104" t="s">
        <v>302</v>
      </c>
      <c r="B104" s="386">
        <v>94</v>
      </c>
      <c r="C104">
        <f t="shared" si="4"/>
        <v>4</v>
      </c>
      <c r="E104" s="386">
        <v>91.2</v>
      </c>
      <c r="F104" s="58">
        <f t="shared" si="5"/>
        <v>7</v>
      </c>
      <c r="H104" s="386">
        <v>90.1</v>
      </c>
      <c r="I104">
        <f t="shared" si="6"/>
        <v>4</v>
      </c>
      <c r="K104" s="386">
        <v>89.7</v>
      </c>
      <c r="L104">
        <f t="shared" si="7"/>
        <v>1</v>
      </c>
      <c r="Q104" s="386">
        <v>94.5</v>
      </c>
      <c r="T104" s="386">
        <v>96.8</v>
      </c>
      <c r="W104" s="386">
        <v>90.8</v>
      </c>
      <c r="Z104" s="386">
        <v>97.9</v>
      </c>
    </row>
    <row r="105" spans="1:26">
      <c r="A105" t="s">
        <v>303</v>
      </c>
      <c r="B105" s="386">
        <v>80.3</v>
      </c>
      <c r="C105">
        <f t="shared" si="4"/>
        <v>89</v>
      </c>
      <c r="E105" s="386">
        <v>46.7</v>
      </c>
      <c r="F105" s="58">
        <f t="shared" si="5"/>
        <v>72</v>
      </c>
      <c r="H105" s="386">
        <v>72.7</v>
      </c>
      <c r="I105">
        <f t="shared" si="6"/>
        <v>83</v>
      </c>
      <c r="K105" s="386">
        <v>12</v>
      </c>
      <c r="L105">
        <f t="shared" si="7"/>
        <v>84</v>
      </c>
      <c r="Q105" s="386">
        <v>82.7</v>
      </c>
      <c r="T105" s="386">
        <v>87.2</v>
      </c>
      <c r="W105" s="386">
        <v>77.400000000000006</v>
      </c>
      <c r="Z105" s="386">
        <v>83.3</v>
      </c>
    </row>
    <row r="106" spans="1:26">
      <c r="A106" t="s">
        <v>304</v>
      </c>
      <c r="B106" s="386">
        <v>89.8</v>
      </c>
      <c r="C106">
        <f t="shared" si="4"/>
        <v>25</v>
      </c>
      <c r="E106" s="386" t="s">
        <v>869</v>
      </c>
      <c r="F106" s="489" t="s">
        <v>480</v>
      </c>
      <c r="H106" s="386">
        <v>81.8</v>
      </c>
      <c r="I106">
        <f t="shared" si="6"/>
        <v>36</v>
      </c>
      <c r="K106" s="386">
        <v>50</v>
      </c>
      <c r="L106">
        <f t="shared" si="7"/>
        <v>28</v>
      </c>
      <c r="Q106" s="386">
        <v>89.8</v>
      </c>
      <c r="T106" s="386" t="s">
        <v>869</v>
      </c>
      <c r="W106" s="386">
        <v>87.5</v>
      </c>
      <c r="Z106" s="386">
        <v>92.6</v>
      </c>
    </row>
    <row r="107" spans="1:26">
      <c r="A107" t="s">
        <v>305</v>
      </c>
      <c r="B107" s="386">
        <v>91.4</v>
      </c>
      <c r="C107">
        <f t="shared" si="4"/>
        <v>15</v>
      </c>
      <c r="E107" s="386">
        <v>91.2</v>
      </c>
      <c r="F107" s="58">
        <f t="shared" si="5"/>
        <v>7</v>
      </c>
      <c r="H107" s="386">
        <v>86.8</v>
      </c>
      <c r="I107">
        <f t="shared" si="6"/>
        <v>14</v>
      </c>
      <c r="K107" s="386">
        <v>56.4</v>
      </c>
      <c r="L107">
        <f t="shared" si="7"/>
        <v>12</v>
      </c>
      <c r="Q107" s="386">
        <v>91.4</v>
      </c>
      <c r="T107" s="386">
        <v>95</v>
      </c>
      <c r="W107" s="386">
        <v>87.1</v>
      </c>
      <c r="Z107" s="386">
        <v>96</v>
      </c>
    </row>
    <row r="108" spans="1:26">
      <c r="A108" t="s">
        <v>306</v>
      </c>
      <c r="B108" s="386">
        <v>90.436224782027608</v>
      </c>
      <c r="C108">
        <f t="shared" si="4"/>
        <v>23</v>
      </c>
      <c r="E108" s="386">
        <v>85.539285941577035</v>
      </c>
      <c r="F108" s="58">
        <f t="shared" si="5"/>
        <v>30</v>
      </c>
      <c r="H108" s="386">
        <v>80.188264494367729</v>
      </c>
      <c r="I108">
        <f t="shared" si="6"/>
        <v>47</v>
      </c>
      <c r="K108" s="386">
        <v>48.665818112391015</v>
      </c>
      <c r="L108">
        <f t="shared" si="7"/>
        <v>30</v>
      </c>
      <c r="Q108" s="386">
        <v>91.369388404505841</v>
      </c>
      <c r="T108" s="386">
        <v>94.714796665181709</v>
      </c>
      <c r="W108" s="386">
        <v>87.747960287659893</v>
      </c>
      <c r="Z108" s="386">
        <v>93.179081015719461</v>
      </c>
    </row>
    <row r="109" spans="1:26">
      <c r="A109" t="s">
        <v>307</v>
      </c>
      <c r="B109" s="386">
        <v>75</v>
      </c>
      <c r="C109">
        <f t="shared" si="4"/>
        <v>94</v>
      </c>
      <c r="E109" s="386" t="s">
        <v>869</v>
      </c>
      <c r="F109" s="489" t="s">
        <v>480</v>
      </c>
      <c r="H109" s="386">
        <v>64.2</v>
      </c>
      <c r="I109">
        <f t="shared" si="6"/>
        <v>94</v>
      </c>
      <c r="K109" s="386">
        <v>20</v>
      </c>
      <c r="L109">
        <f t="shared" si="7"/>
        <v>78</v>
      </c>
      <c r="Q109" s="386">
        <v>75.599999999999994</v>
      </c>
      <c r="T109" s="386">
        <v>79.8</v>
      </c>
      <c r="W109" s="386">
        <v>66.7</v>
      </c>
      <c r="Z109" s="386">
        <v>84.8</v>
      </c>
    </row>
    <row r="110" spans="1:26">
      <c r="A110" t="s">
        <v>308</v>
      </c>
      <c r="B110" s="386">
        <v>87.1</v>
      </c>
      <c r="C110">
        <f t="shared" si="4"/>
        <v>49</v>
      </c>
      <c r="E110" s="386">
        <v>79.400000000000006</v>
      </c>
      <c r="F110" s="58">
        <f t="shared" si="5"/>
        <v>57</v>
      </c>
      <c r="H110" s="386">
        <v>81.099999999999994</v>
      </c>
      <c r="I110">
        <f t="shared" si="6"/>
        <v>41</v>
      </c>
      <c r="K110" s="386">
        <v>26.3</v>
      </c>
      <c r="L110">
        <f t="shared" si="7"/>
        <v>67</v>
      </c>
      <c r="Q110" s="386">
        <v>87.9</v>
      </c>
      <c r="T110" s="386">
        <v>90.2</v>
      </c>
      <c r="W110" s="386">
        <v>83.8</v>
      </c>
      <c r="Z110" s="386">
        <v>90.9</v>
      </c>
    </row>
    <row r="111" spans="1:26">
      <c r="A111" t="s">
        <v>309</v>
      </c>
      <c r="B111" s="386">
        <v>90.5</v>
      </c>
      <c r="C111">
        <f t="shared" si="4"/>
        <v>22</v>
      </c>
      <c r="E111" s="386">
        <v>94.7</v>
      </c>
      <c r="F111" s="58">
        <f t="shared" si="5"/>
        <v>1</v>
      </c>
      <c r="H111" s="386">
        <v>87.5</v>
      </c>
      <c r="I111">
        <f t="shared" si="6"/>
        <v>12</v>
      </c>
      <c r="K111" s="386">
        <v>36.799999999999997</v>
      </c>
      <c r="L111">
        <f t="shared" si="7"/>
        <v>49</v>
      </c>
      <c r="Q111" s="386">
        <v>90.1</v>
      </c>
      <c r="T111" s="386">
        <v>92.6</v>
      </c>
      <c r="W111" s="386">
        <v>85.3</v>
      </c>
      <c r="Z111" s="386">
        <v>95.2</v>
      </c>
    </row>
    <row r="112" spans="1:26">
      <c r="A112" t="s">
        <v>310</v>
      </c>
      <c r="B112" s="386">
        <v>96.2</v>
      </c>
      <c r="C112">
        <f t="shared" si="4"/>
        <v>1</v>
      </c>
      <c r="E112" s="386">
        <v>90.9</v>
      </c>
      <c r="F112" s="58">
        <f t="shared" si="5"/>
        <v>10</v>
      </c>
      <c r="H112" s="386">
        <v>82.7</v>
      </c>
      <c r="I112">
        <f t="shared" si="6"/>
        <v>30</v>
      </c>
      <c r="K112" s="386">
        <v>63</v>
      </c>
      <c r="L112">
        <f t="shared" si="7"/>
        <v>8</v>
      </c>
      <c r="Q112" s="386">
        <v>97</v>
      </c>
      <c r="T112" s="386">
        <v>96.8</v>
      </c>
      <c r="W112" s="386">
        <v>95.1</v>
      </c>
      <c r="Z112" s="386">
        <v>97.2</v>
      </c>
    </row>
    <row r="113" spans="1:26">
      <c r="A113" t="s">
        <v>311</v>
      </c>
      <c r="B113" s="386">
        <v>92.5</v>
      </c>
      <c r="C113">
        <f t="shared" si="4"/>
        <v>12</v>
      </c>
      <c r="E113" s="386">
        <v>89.2</v>
      </c>
      <c r="F113" s="58">
        <f t="shared" si="5"/>
        <v>19</v>
      </c>
      <c r="H113" s="386">
        <v>89.1</v>
      </c>
      <c r="I113">
        <f t="shared" si="6"/>
        <v>5</v>
      </c>
      <c r="K113" s="386">
        <v>79.099999999999994</v>
      </c>
      <c r="L113">
        <f t="shared" si="7"/>
        <v>3</v>
      </c>
      <c r="Q113" s="386">
        <v>93.7</v>
      </c>
      <c r="T113" s="386">
        <v>93.3</v>
      </c>
      <c r="W113" s="386">
        <v>91.8</v>
      </c>
      <c r="Z113" s="386">
        <v>93.4</v>
      </c>
    </row>
    <row r="115" spans="1:26" ht="14.25">
      <c r="A115" s="44" t="s">
        <v>3</v>
      </c>
      <c r="B115" s="439">
        <f>AVERAGE(B19:B113)</f>
        <v>86.67285741477663</v>
      </c>
      <c r="C115" s="99"/>
      <c r="D115" s="99"/>
      <c r="E115" s="439">
        <f t="shared" ref="E115:K115" si="8">AVERAGE(E19:E113)</f>
        <v>83.05991777444288</v>
      </c>
      <c r="F115" s="99"/>
      <c r="G115" s="99"/>
      <c r="H115" s="439">
        <f t="shared" si="8"/>
        <v>79.765042528921754</v>
      </c>
      <c r="I115" s="99"/>
      <c r="J115" s="99"/>
      <c r="K115" s="439">
        <f t="shared" si="8"/>
        <v>39.791360417862741</v>
      </c>
    </row>
  </sheetData>
  <mergeCells count="58">
    <mergeCell ref="A11:A13"/>
    <mergeCell ref="B11:D13"/>
    <mergeCell ref="E1:G1"/>
    <mergeCell ref="E2:G2"/>
    <mergeCell ref="E3:G7"/>
    <mergeCell ref="E8:G8"/>
    <mergeCell ref="E9:G9"/>
    <mergeCell ref="E10:G10"/>
    <mergeCell ref="B1:D1"/>
    <mergeCell ref="B2:D2"/>
    <mergeCell ref="A3:A7"/>
    <mergeCell ref="B3:D7"/>
    <mergeCell ref="B8:D8"/>
    <mergeCell ref="B9:D9"/>
    <mergeCell ref="E11:G13"/>
    <mergeCell ref="B10:D10"/>
    <mergeCell ref="W11:Y13"/>
    <mergeCell ref="Q10:S10"/>
    <mergeCell ref="Q11:S13"/>
    <mergeCell ref="H1:J1"/>
    <mergeCell ref="H2:J2"/>
    <mergeCell ref="H3:J7"/>
    <mergeCell ref="H8:J8"/>
    <mergeCell ref="H9:J9"/>
    <mergeCell ref="H10:J10"/>
    <mergeCell ref="H11:J13"/>
    <mergeCell ref="Q1:S1"/>
    <mergeCell ref="Q2:S2"/>
    <mergeCell ref="Q3:S7"/>
    <mergeCell ref="Q8:S8"/>
    <mergeCell ref="Q9:S9"/>
    <mergeCell ref="W10:Y10"/>
    <mergeCell ref="T1:V1"/>
    <mergeCell ref="T2:V2"/>
    <mergeCell ref="T3:V7"/>
    <mergeCell ref="T8:V8"/>
    <mergeCell ref="T9:V9"/>
    <mergeCell ref="W1:Y1"/>
    <mergeCell ref="W2:Y2"/>
    <mergeCell ref="W3:Y7"/>
    <mergeCell ref="W8:Y8"/>
    <mergeCell ref="W9:Y9"/>
    <mergeCell ref="Z10:AB10"/>
    <mergeCell ref="Z11:AB13"/>
    <mergeCell ref="K11:M13"/>
    <mergeCell ref="K1:M1"/>
    <mergeCell ref="K2:M2"/>
    <mergeCell ref="K3:M7"/>
    <mergeCell ref="K8:M8"/>
    <mergeCell ref="K9:M9"/>
    <mergeCell ref="K10:M10"/>
    <mergeCell ref="Z1:AB1"/>
    <mergeCell ref="Z2:AB2"/>
    <mergeCell ref="Z3:AB7"/>
    <mergeCell ref="Z8:AB8"/>
    <mergeCell ref="Z9:AB9"/>
    <mergeCell ref="T10:V10"/>
    <mergeCell ref="T11:V13"/>
  </mergeCells>
  <hyperlinks>
    <hyperlink ref="B11:D13" r:id="rId1" display="2022-2023 Graduation Cohort Data by District" xr:uid="{6EA9BF4A-0895-4402-A204-2149DFE2FAB9}"/>
    <hyperlink ref="E11:G13" r:id="rId2" display="2022-2023 Graduation Cohort Data by District" xr:uid="{B90441D5-CA0D-4E93-B95D-484F7DEA0DCF}"/>
    <hyperlink ref="Q11:S13" r:id="rId3" display="2022-2023 Graduation Cohort Data by District" xr:uid="{E4EE7937-BB75-4EAC-8B45-ECD2A2FE9299}"/>
    <hyperlink ref="H11:J13" r:id="rId4" display="2022-2023 Graduation Cohort Data by District" xr:uid="{799D8CC6-E84D-4237-9A61-86EBD9800EE6}"/>
    <hyperlink ref="T11:V13" r:id="rId5" display="2022-2023 Graduation Cohort Data by District" xr:uid="{F3AD9E2C-4904-4252-B9F7-4E7C957D8906}"/>
    <hyperlink ref="W11:Y13" r:id="rId6" display="2022-2023 Graduation Cohort Data by District" xr:uid="{FF4601DB-5794-4C8E-888A-EAFA43D80DE3}"/>
    <hyperlink ref="Z11:AB13" r:id="rId7" display="2022-2023 Graduation Cohort Data by District" xr:uid="{35E7A279-5B58-4525-B6A8-D4C137528B75}"/>
    <hyperlink ref="K11:M13" r:id="rId8" display="2022-2023 Graduation Cohort Data by District" xr:uid="{CF693863-465C-4C4B-B575-CFCDC4D26D9F}"/>
  </hyperlinks>
  <pageMargins left="0.7" right="0.7" top="0.75" bottom="0.75" header="0.3" footer="0.3"/>
  <pageSetup orientation="portrait"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1E29-5D25-4C96-B80C-107077B5B5B7}">
  <sheetPr>
    <tabColor theme="8" tint="0.39997558519241921"/>
  </sheetPr>
  <dimension ref="A1:J114"/>
  <sheetViews>
    <sheetView topLeftCell="A6" workbookViewId="0">
      <selection activeCell="F114" sqref="F114"/>
    </sheetView>
  </sheetViews>
  <sheetFormatPr defaultRowHeight="12.75"/>
  <cols>
    <col min="1" max="1" width="24.5703125" bestFit="1" customWidth="1"/>
    <col min="3" max="3" width="11.7109375" customWidth="1"/>
    <col min="6" max="6" width="12.42578125" customWidth="1"/>
    <col min="7" max="7" width="14.7109375" customWidth="1"/>
    <col min="10" max="10" width="16.5703125" customWidth="1"/>
  </cols>
  <sheetData>
    <row r="1" spans="1:4">
      <c r="A1" s="168" t="s">
        <v>189</v>
      </c>
      <c r="B1" s="568" t="s">
        <v>751</v>
      </c>
      <c r="C1" s="569"/>
      <c r="D1" s="570"/>
    </row>
    <row r="2" spans="1:4" ht="25.5" customHeight="1">
      <c r="A2" s="168" t="s">
        <v>194</v>
      </c>
      <c r="B2" s="538" t="s">
        <v>752</v>
      </c>
      <c r="C2" s="566"/>
      <c r="D2" s="567"/>
    </row>
    <row r="3" spans="1:4">
      <c r="A3" s="579" t="s">
        <v>196</v>
      </c>
      <c r="B3" s="514" t="s">
        <v>753</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c r="A8" s="169" t="s">
        <v>198</v>
      </c>
      <c r="B8" s="535" t="s">
        <v>199</v>
      </c>
      <c r="C8" s="590"/>
      <c r="D8" s="591"/>
    </row>
    <row r="9" spans="1:4" ht="24.75" customHeight="1">
      <c r="A9" s="323" t="s">
        <v>200</v>
      </c>
      <c r="B9" s="535" t="s">
        <v>26</v>
      </c>
      <c r="C9" s="590"/>
      <c r="D9" s="591"/>
    </row>
    <row r="10" spans="1:4">
      <c r="A10" s="338" t="s">
        <v>314</v>
      </c>
      <c r="B10" s="582">
        <v>2023</v>
      </c>
      <c r="C10" s="536"/>
      <c r="D10" s="537"/>
    </row>
    <row r="11" spans="1:4">
      <c r="A11" s="511" t="s">
        <v>202</v>
      </c>
      <c r="B11" s="548" t="s">
        <v>754</v>
      </c>
      <c r="C11" s="549"/>
      <c r="D11" s="550"/>
    </row>
    <row r="12" spans="1:4">
      <c r="A12" s="578"/>
      <c r="B12" s="659"/>
      <c r="C12" s="660"/>
      <c r="D12" s="661"/>
    </row>
    <row r="13" spans="1:4">
      <c r="A13" s="513"/>
      <c r="B13" s="662"/>
      <c r="C13" s="663"/>
      <c r="D13" s="664"/>
    </row>
    <row r="14" spans="1:4">
      <c r="A14" s="104"/>
    </row>
    <row r="15" spans="1:4">
      <c r="A15" s="104" t="s">
        <v>1199</v>
      </c>
    </row>
    <row r="17" spans="1:10" ht="26.25" customHeight="1">
      <c r="B17" s="161" t="s">
        <v>745</v>
      </c>
      <c r="C17" s="161" t="s">
        <v>746</v>
      </c>
      <c r="D17" s="161" t="s">
        <v>747</v>
      </c>
      <c r="E17" s="161" t="s">
        <v>748</v>
      </c>
      <c r="F17" s="432" t="s">
        <v>749</v>
      </c>
      <c r="G17" s="432" t="s">
        <v>927</v>
      </c>
      <c r="J17" s="161" t="s">
        <v>750</v>
      </c>
    </row>
    <row r="18" spans="1:10">
      <c r="A18" s="209" t="s">
        <v>364</v>
      </c>
      <c r="B18" s="303">
        <v>13.333186147186149</v>
      </c>
      <c r="C18" s="303">
        <v>35.823342857142862</v>
      </c>
      <c r="D18" s="303">
        <v>34.700970562770557</v>
      </c>
      <c r="E18" s="303">
        <v>16.136423376623377</v>
      </c>
      <c r="F18" s="378">
        <v>50.837393939393941</v>
      </c>
      <c r="G18">
        <f>RANK(F18,$F$18:$F$112)</f>
        <v>5</v>
      </c>
      <c r="J18" s="214">
        <v>11550</v>
      </c>
    </row>
    <row r="19" spans="1:10">
      <c r="A19" s="209" t="s">
        <v>365</v>
      </c>
      <c r="B19" s="303">
        <v>31.22</v>
      </c>
      <c r="C19" s="303">
        <v>32.61</v>
      </c>
      <c r="D19" s="303">
        <v>26.28</v>
      </c>
      <c r="E19" s="303">
        <v>9.89</v>
      </c>
      <c r="F19" s="378">
        <v>36.17</v>
      </c>
      <c r="G19">
        <f t="shared" ref="G19:G82" si="0">RANK(F19,$F$18:$F$112)</f>
        <v>60</v>
      </c>
      <c r="J19" s="214">
        <v>8641</v>
      </c>
    </row>
    <row r="20" spans="1:10">
      <c r="A20" s="209" t="s">
        <v>366</v>
      </c>
      <c r="B20" s="303">
        <v>25.5</v>
      </c>
      <c r="C20" s="303">
        <v>36.24</v>
      </c>
      <c r="D20" s="303">
        <v>24.83</v>
      </c>
      <c r="E20" s="303">
        <v>13.42</v>
      </c>
      <c r="F20" s="378">
        <v>38.25</v>
      </c>
      <c r="G20">
        <f t="shared" si="0"/>
        <v>51</v>
      </c>
      <c r="J20" s="214">
        <v>2021</v>
      </c>
    </row>
    <row r="21" spans="1:10">
      <c r="A21" s="209" t="s">
        <v>367</v>
      </c>
      <c r="B21" s="303">
        <v>29.41</v>
      </c>
      <c r="C21" s="303">
        <v>32.35</v>
      </c>
      <c r="D21" s="303">
        <v>27.45</v>
      </c>
      <c r="E21" s="303">
        <v>10.78</v>
      </c>
      <c r="F21" s="378">
        <v>38.229999999999997</v>
      </c>
      <c r="G21">
        <f t="shared" si="0"/>
        <v>52</v>
      </c>
      <c r="J21" s="214">
        <v>1542</v>
      </c>
    </row>
    <row r="22" spans="1:10">
      <c r="A22" s="209" t="s">
        <v>220</v>
      </c>
      <c r="B22" s="303">
        <v>16.345022568269012</v>
      </c>
      <c r="C22" s="303">
        <v>34.505372376438729</v>
      </c>
      <c r="D22" s="303">
        <v>29.967791130670278</v>
      </c>
      <c r="E22" s="303">
        <v>19.181813924621981</v>
      </c>
      <c r="F22" s="378">
        <v>49.149605055292263</v>
      </c>
      <c r="G22">
        <f t="shared" si="0"/>
        <v>9</v>
      </c>
      <c r="J22" s="214">
        <v>17724</v>
      </c>
    </row>
    <row r="23" spans="1:10">
      <c r="A23" s="209" t="s">
        <v>369</v>
      </c>
      <c r="B23" s="303">
        <v>21.244840349276686</v>
      </c>
      <c r="C23" s="303">
        <v>36.451913202137369</v>
      </c>
      <c r="D23" s="303">
        <v>29.553116773100484</v>
      </c>
      <c r="E23" s="303">
        <v>12.743733872018767</v>
      </c>
      <c r="F23" s="378">
        <v>42.29685064511925</v>
      </c>
      <c r="G23">
        <f t="shared" si="0"/>
        <v>28</v>
      </c>
      <c r="J23" s="214">
        <v>15346</v>
      </c>
    </row>
    <row r="24" spans="1:10">
      <c r="A24" s="209" t="s">
        <v>370</v>
      </c>
      <c r="B24" s="303">
        <v>28.3</v>
      </c>
      <c r="C24" s="303">
        <v>40.43</v>
      </c>
      <c r="D24" s="303">
        <v>24.26</v>
      </c>
      <c r="E24" s="303">
        <v>7.01</v>
      </c>
      <c r="F24" s="378">
        <v>31.27</v>
      </c>
      <c r="G24">
        <f t="shared" si="0"/>
        <v>76</v>
      </c>
      <c r="J24" s="214">
        <v>5014</v>
      </c>
    </row>
    <row r="25" spans="1:10">
      <c r="A25" s="209" t="s">
        <v>371</v>
      </c>
      <c r="B25" s="303">
        <v>33.33</v>
      </c>
      <c r="C25" s="303">
        <v>38.74</v>
      </c>
      <c r="D25" s="303">
        <v>26.13</v>
      </c>
      <c r="E25" s="303">
        <v>1.8</v>
      </c>
      <c r="F25" s="378">
        <v>27.93</v>
      </c>
      <c r="G25">
        <f t="shared" si="0"/>
        <v>87</v>
      </c>
      <c r="J25" s="214">
        <v>1854</v>
      </c>
    </row>
    <row r="26" spans="1:10">
      <c r="A26" s="209" t="s">
        <v>225</v>
      </c>
      <c r="B26" s="303">
        <v>18.115327751196173</v>
      </c>
      <c r="C26" s="303">
        <v>41.767069377990424</v>
      </c>
      <c r="D26" s="303">
        <v>26.276873205741627</v>
      </c>
      <c r="E26" s="303">
        <v>13.84572966507177</v>
      </c>
      <c r="F26" s="378">
        <v>40.122602870813402</v>
      </c>
      <c r="G26">
        <f t="shared" si="0"/>
        <v>43</v>
      </c>
      <c r="J26" s="214">
        <v>4180</v>
      </c>
    </row>
    <row r="27" spans="1:10">
      <c r="A27" s="209" t="s">
        <v>373</v>
      </c>
      <c r="B27" s="303">
        <v>18.672955122777307</v>
      </c>
      <c r="C27" s="303">
        <v>42.994140558848429</v>
      </c>
      <c r="D27" s="303">
        <v>28.514840530623765</v>
      </c>
      <c r="E27" s="303">
        <v>9.8244538526672311</v>
      </c>
      <c r="F27" s="378">
        <v>38.339294383290998</v>
      </c>
      <c r="G27">
        <f t="shared" si="0"/>
        <v>50</v>
      </c>
      <c r="J27" s="214">
        <v>7086</v>
      </c>
    </row>
    <row r="28" spans="1:10">
      <c r="A28" s="209" t="s">
        <v>374</v>
      </c>
      <c r="B28" s="303">
        <v>20.23</v>
      </c>
      <c r="C28" s="303">
        <v>38.369999999999997</v>
      </c>
      <c r="D28" s="303">
        <v>30.7</v>
      </c>
      <c r="E28" s="303">
        <v>10.7</v>
      </c>
      <c r="F28" s="378">
        <v>41.4</v>
      </c>
      <c r="G28">
        <f t="shared" si="0"/>
        <v>36</v>
      </c>
      <c r="J28" s="214">
        <v>5653</v>
      </c>
    </row>
    <row r="29" spans="1:10">
      <c r="A29" s="209" t="s">
        <v>375</v>
      </c>
      <c r="B29" s="303">
        <v>8.77</v>
      </c>
      <c r="C29" s="303">
        <v>34.65</v>
      </c>
      <c r="D29" s="303">
        <v>35.96</v>
      </c>
      <c r="E29" s="303">
        <v>20.61</v>
      </c>
      <c r="F29" s="378">
        <v>56.57</v>
      </c>
      <c r="G29">
        <f t="shared" si="0"/>
        <v>3</v>
      </c>
      <c r="J29" s="214">
        <v>2660</v>
      </c>
    </row>
    <row r="30" spans="1:10">
      <c r="A30" s="209" t="s">
        <v>376</v>
      </c>
      <c r="B30" s="303">
        <v>28.77</v>
      </c>
      <c r="C30" s="303">
        <v>40.07</v>
      </c>
      <c r="D30" s="303">
        <v>25.68</v>
      </c>
      <c r="E30" s="303">
        <v>5.48</v>
      </c>
      <c r="F30" s="378">
        <v>31.16</v>
      </c>
      <c r="G30">
        <f t="shared" si="0"/>
        <v>77</v>
      </c>
      <c r="J30" s="214">
        <v>3937</v>
      </c>
    </row>
    <row r="31" spans="1:10">
      <c r="A31" s="209" t="s">
        <v>377</v>
      </c>
      <c r="B31" s="303">
        <v>10.77</v>
      </c>
      <c r="C31" s="303">
        <v>41.54</v>
      </c>
      <c r="D31" s="303">
        <v>36.92</v>
      </c>
      <c r="E31" s="303">
        <v>10.77</v>
      </c>
      <c r="F31" s="378">
        <v>47.69</v>
      </c>
      <c r="G31">
        <f t="shared" si="0"/>
        <v>13</v>
      </c>
      <c r="J31" s="214">
        <v>1030</v>
      </c>
    </row>
    <row r="32" spans="1:10">
      <c r="A32" s="209" t="s">
        <v>378</v>
      </c>
      <c r="B32" s="303">
        <v>26.110666666666667</v>
      </c>
      <c r="C32" s="303">
        <v>42.831135802469134</v>
      </c>
      <c r="D32" s="303">
        <v>24.977777777777778</v>
      </c>
      <c r="E32" s="303">
        <v>6.0891111111111114</v>
      </c>
      <c r="F32" s="378">
        <v>31.066888888888894</v>
      </c>
      <c r="G32">
        <f t="shared" si="0"/>
        <v>79</v>
      </c>
      <c r="J32" s="214">
        <v>4860</v>
      </c>
    </row>
    <row r="33" spans="1:10">
      <c r="A33" s="209" t="s">
        <v>379</v>
      </c>
      <c r="B33" s="303">
        <v>22.319298941798941</v>
      </c>
      <c r="C33" s="303">
        <v>37.359706790123461</v>
      </c>
      <c r="D33" s="303">
        <v>30.190992063492068</v>
      </c>
      <c r="E33" s="303">
        <v>10.12455467372134</v>
      </c>
      <c r="F33" s="378">
        <v>40.315546737213403</v>
      </c>
      <c r="G33">
        <f t="shared" si="0"/>
        <v>41</v>
      </c>
      <c r="J33" s="214">
        <v>9072</v>
      </c>
    </row>
    <row r="34" spans="1:10">
      <c r="A34" s="209" t="s">
        <v>233</v>
      </c>
      <c r="B34" s="303">
        <v>19.669649248389405</v>
      </c>
      <c r="C34" s="303">
        <v>31.413987115246961</v>
      </c>
      <c r="D34" s="303">
        <v>31.874659985683607</v>
      </c>
      <c r="E34" s="303">
        <v>17.048575518969219</v>
      </c>
      <c r="F34" s="378">
        <v>48.923235504652823</v>
      </c>
      <c r="G34">
        <f t="shared" si="0"/>
        <v>11</v>
      </c>
      <c r="J34" s="214">
        <v>2794</v>
      </c>
    </row>
    <row r="35" spans="1:10">
      <c r="A35" s="209" t="s">
        <v>381</v>
      </c>
      <c r="B35" s="303">
        <v>29.45</v>
      </c>
      <c r="C35" s="303">
        <v>36.14</v>
      </c>
      <c r="D35" s="303">
        <v>23.33</v>
      </c>
      <c r="E35" s="303">
        <v>11.09</v>
      </c>
      <c r="F35" s="378">
        <v>34.42</v>
      </c>
      <c r="G35">
        <f t="shared" si="0"/>
        <v>66</v>
      </c>
      <c r="J35" s="214">
        <v>6893</v>
      </c>
    </row>
    <row r="36" spans="1:10">
      <c r="A36" s="209" t="s">
        <v>235</v>
      </c>
      <c r="B36" s="303">
        <v>37.89</v>
      </c>
      <c r="C36" s="303">
        <v>32.43</v>
      </c>
      <c r="D36" s="303">
        <v>18.600000000000001</v>
      </c>
      <c r="E36" s="303">
        <v>11.08</v>
      </c>
      <c r="F36" s="378">
        <v>29.68</v>
      </c>
      <c r="G36">
        <f t="shared" si="0"/>
        <v>84</v>
      </c>
      <c r="J36" s="214">
        <v>77479</v>
      </c>
    </row>
    <row r="37" spans="1:10">
      <c r="A37" s="209" t="s">
        <v>383</v>
      </c>
      <c r="B37" s="303">
        <v>17.39</v>
      </c>
      <c r="C37" s="303">
        <v>40</v>
      </c>
      <c r="D37" s="303">
        <v>33.909999999999997</v>
      </c>
      <c r="E37" s="303">
        <v>8.6999999999999993</v>
      </c>
      <c r="F37" s="378">
        <v>42.61</v>
      </c>
      <c r="G37">
        <f t="shared" si="0"/>
        <v>25</v>
      </c>
      <c r="J37" s="214">
        <v>1405</v>
      </c>
    </row>
    <row r="38" spans="1:10">
      <c r="A38" s="209" t="s">
        <v>384</v>
      </c>
      <c r="B38" s="303">
        <v>24.88</v>
      </c>
      <c r="C38" s="303">
        <v>32.86</v>
      </c>
      <c r="D38" s="303">
        <v>28.64</v>
      </c>
      <c r="E38" s="303">
        <v>13.62</v>
      </c>
      <c r="F38" s="378">
        <v>42.26</v>
      </c>
      <c r="G38">
        <f t="shared" si="0"/>
        <v>29</v>
      </c>
      <c r="J38" s="214">
        <v>2816</v>
      </c>
    </row>
    <row r="39" spans="1:10">
      <c r="A39" s="209" t="s">
        <v>385</v>
      </c>
      <c r="B39" s="303">
        <v>19.61</v>
      </c>
      <c r="C39" s="303">
        <v>38.159999999999997</v>
      </c>
      <c r="D39" s="303">
        <v>28.45</v>
      </c>
      <c r="E39" s="303">
        <v>13.78</v>
      </c>
      <c r="F39" s="378">
        <v>42.23</v>
      </c>
      <c r="G39">
        <f t="shared" si="0"/>
        <v>30</v>
      </c>
      <c r="J39" s="214">
        <v>7885</v>
      </c>
    </row>
    <row r="40" spans="1:10">
      <c r="A40" s="209" t="s">
        <v>386</v>
      </c>
      <c r="B40" s="303">
        <v>22.601142524530182</v>
      </c>
      <c r="C40" s="303">
        <v>38.273377681689674</v>
      </c>
      <c r="D40" s="303">
        <v>27.305659404623317</v>
      </c>
      <c r="E40" s="303">
        <v>11.829820389156826</v>
      </c>
      <c r="F40" s="378">
        <v>39.135479793780142</v>
      </c>
      <c r="G40">
        <f t="shared" si="0"/>
        <v>46</v>
      </c>
      <c r="J40" s="214">
        <v>6013</v>
      </c>
    </row>
    <row r="41" spans="1:10">
      <c r="A41" s="209" t="s">
        <v>387</v>
      </c>
      <c r="B41" s="303">
        <v>43.75</v>
      </c>
      <c r="C41" s="303">
        <v>39.729999999999997</v>
      </c>
      <c r="D41" s="303">
        <v>12.95</v>
      </c>
      <c r="E41" s="303">
        <v>3.57</v>
      </c>
      <c r="F41" s="378">
        <v>16.52</v>
      </c>
      <c r="G41">
        <f t="shared" si="0"/>
        <v>95</v>
      </c>
      <c r="J41" s="214">
        <v>2969</v>
      </c>
    </row>
    <row r="42" spans="1:10">
      <c r="A42" s="209" t="s">
        <v>388</v>
      </c>
      <c r="B42" s="303">
        <v>28.64</v>
      </c>
      <c r="C42" s="303">
        <v>40.380000000000003</v>
      </c>
      <c r="D42" s="303">
        <v>26.29</v>
      </c>
      <c r="E42" s="303">
        <v>4.6900000000000004</v>
      </c>
      <c r="F42" s="378">
        <v>30.98</v>
      </c>
      <c r="G42">
        <f t="shared" si="0"/>
        <v>80</v>
      </c>
      <c r="J42" s="214">
        <v>2065</v>
      </c>
    </row>
    <row r="43" spans="1:10">
      <c r="A43" s="209" t="s">
        <v>389</v>
      </c>
      <c r="B43" s="303">
        <v>29.47</v>
      </c>
      <c r="C43" s="303">
        <v>35.53</v>
      </c>
      <c r="D43" s="303">
        <v>26.05</v>
      </c>
      <c r="E43" s="303">
        <v>8.9499999999999993</v>
      </c>
      <c r="F43" s="378">
        <v>35</v>
      </c>
      <c r="G43">
        <f t="shared" si="0"/>
        <v>65</v>
      </c>
      <c r="J43" s="214">
        <v>4901</v>
      </c>
    </row>
    <row r="44" spans="1:10">
      <c r="A44" s="209" t="s">
        <v>243</v>
      </c>
      <c r="B44" s="303">
        <v>20.178237978237977</v>
      </c>
      <c r="C44" s="303">
        <v>37.148088218088219</v>
      </c>
      <c r="D44" s="303">
        <v>29.7453784953785</v>
      </c>
      <c r="E44" s="303">
        <v>12.928295308295308</v>
      </c>
      <c r="F44" s="378">
        <v>42.673673803673807</v>
      </c>
      <c r="G44">
        <f t="shared" si="0"/>
        <v>24</v>
      </c>
      <c r="J44" s="214">
        <v>8547</v>
      </c>
    </row>
    <row r="45" spans="1:10">
      <c r="A45" s="209" t="s">
        <v>391</v>
      </c>
      <c r="B45" s="303">
        <v>16.420000000000002</v>
      </c>
      <c r="C45" s="303">
        <v>41.61</v>
      </c>
      <c r="D45" s="303">
        <v>31.75</v>
      </c>
      <c r="E45" s="303">
        <v>10.220000000000001</v>
      </c>
      <c r="F45" s="378">
        <v>41.97</v>
      </c>
      <c r="G45">
        <f t="shared" si="0"/>
        <v>32</v>
      </c>
      <c r="J45" s="214">
        <v>3578</v>
      </c>
    </row>
    <row r="46" spans="1:10">
      <c r="A46" s="209" t="s">
        <v>392</v>
      </c>
      <c r="B46" s="303">
        <v>13.57</v>
      </c>
      <c r="C46" s="303">
        <v>40.200000000000003</v>
      </c>
      <c r="D46" s="303">
        <v>34.67</v>
      </c>
      <c r="E46" s="303">
        <v>11.56</v>
      </c>
      <c r="F46" s="378">
        <v>46.23</v>
      </c>
      <c r="G46">
        <f t="shared" si="0"/>
        <v>15</v>
      </c>
      <c r="J46" s="214">
        <v>3023</v>
      </c>
    </row>
    <row r="47" spans="1:10">
      <c r="A47" s="209" t="s">
        <v>393</v>
      </c>
      <c r="B47" s="303">
        <v>17.886017699115044</v>
      </c>
      <c r="C47" s="303">
        <v>43.921182622687049</v>
      </c>
      <c r="D47" s="303">
        <v>28.808859901160787</v>
      </c>
      <c r="E47" s="303">
        <v>9.3839397770371225</v>
      </c>
      <c r="F47" s="378">
        <v>38.192799678197908</v>
      </c>
      <c r="G47">
        <f t="shared" si="0"/>
        <v>53</v>
      </c>
      <c r="J47" s="214">
        <v>8701</v>
      </c>
    </row>
    <row r="48" spans="1:10">
      <c r="A48" s="209" t="s">
        <v>394</v>
      </c>
      <c r="B48" s="303">
        <v>29.09</v>
      </c>
      <c r="C48" s="303">
        <v>31.82</v>
      </c>
      <c r="D48" s="303">
        <v>31.82</v>
      </c>
      <c r="E48" s="303">
        <v>7.27</v>
      </c>
      <c r="F48" s="378">
        <v>39.090000000000003</v>
      </c>
      <c r="G48">
        <f t="shared" si="0"/>
        <v>47</v>
      </c>
      <c r="J48" s="214">
        <v>1740</v>
      </c>
    </row>
    <row r="49" spans="1:10">
      <c r="A49" s="209" t="s">
        <v>395</v>
      </c>
      <c r="B49" s="303">
        <v>24.97</v>
      </c>
      <c r="C49" s="303">
        <v>34.119999999999997</v>
      </c>
      <c r="D49" s="303">
        <v>27.88</v>
      </c>
      <c r="E49" s="303">
        <v>13.04</v>
      </c>
      <c r="F49" s="378">
        <v>40.92</v>
      </c>
      <c r="G49">
        <f t="shared" si="0"/>
        <v>40</v>
      </c>
      <c r="J49" s="214">
        <v>9856</v>
      </c>
    </row>
    <row r="50" spans="1:10">
      <c r="A50" s="209" t="s">
        <v>396</v>
      </c>
      <c r="B50" s="303">
        <v>28.86</v>
      </c>
      <c r="C50" s="303">
        <v>31.08</v>
      </c>
      <c r="D50" s="303">
        <v>26.64</v>
      </c>
      <c r="E50" s="303">
        <v>13.42</v>
      </c>
      <c r="F50" s="378">
        <v>40.06</v>
      </c>
      <c r="G50">
        <f t="shared" si="0"/>
        <v>44</v>
      </c>
      <c r="J50" s="214">
        <v>44186</v>
      </c>
    </row>
    <row r="51" spans="1:10">
      <c r="A51" s="209" t="s">
        <v>397</v>
      </c>
      <c r="B51" s="303">
        <v>22.06</v>
      </c>
      <c r="C51" s="303">
        <v>45.59</v>
      </c>
      <c r="D51" s="303">
        <v>23.53</v>
      </c>
      <c r="E51" s="303">
        <v>8.82</v>
      </c>
      <c r="F51" s="378">
        <v>32.35</v>
      </c>
      <c r="G51">
        <f t="shared" si="0"/>
        <v>73</v>
      </c>
      <c r="J51" s="214">
        <v>951</v>
      </c>
    </row>
    <row r="52" spans="1:10">
      <c r="A52" s="209" t="s">
        <v>398</v>
      </c>
      <c r="B52" s="303">
        <v>34.53</v>
      </c>
      <c r="C52" s="303">
        <v>41.26</v>
      </c>
      <c r="D52" s="303">
        <v>21.52</v>
      </c>
      <c r="E52" s="303">
        <v>2.69</v>
      </c>
      <c r="F52" s="378">
        <v>24.21</v>
      </c>
      <c r="G52">
        <f t="shared" si="0"/>
        <v>88</v>
      </c>
      <c r="J52" s="214">
        <v>3121</v>
      </c>
    </row>
    <row r="53" spans="1:10">
      <c r="A53" s="209" t="s">
        <v>399</v>
      </c>
      <c r="B53" s="303">
        <v>28.88</v>
      </c>
      <c r="C53" s="303">
        <v>42.67</v>
      </c>
      <c r="D53" s="303">
        <v>21.55</v>
      </c>
      <c r="E53" s="303">
        <v>6.9</v>
      </c>
      <c r="F53" s="378">
        <v>28.45</v>
      </c>
      <c r="G53">
        <f t="shared" si="0"/>
        <v>86</v>
      </c>
      <c r="J53" s="214">
        <v>3292</v>
      </c>
    </row>
    <row r="54" spans="1:10">
      <c r="A54" s="209" t="s">
        <v>400</v>
      </c>
      <c r="B54" s="303">
        <v>26.219199529134784</v>
      </c>
      <c r="C54" s="303">
        <v>41.228540317834018</v>
      </c>
      <c r="D54" s="303">
        <v>25.835088287227784</v>
      </c>
      <c r="E54" s="303">
        <v>6.7071718658034145</v>
      </c>
      <c r="F54" s="378">
        <v>32.542260153031194</v>
      </c>
      <c r="G54">
        <f t="shared" si="0"/>
        <v>72</v>
      </c>
      <c r="J54" s="214">
        <v>6796</v>
      </c>
    </row>
    <row r="55" spans="1:10">
      <c r="A55" s="209" t="s">
        <v>401</v>
      </c>
      <c r="B55" s="303">
        <v>43.5</v>
      </c>
      <c r="C55" s="303">
        <v>38.5</v>
      </c>
      <c r="D55" s="303">
        <v>15</v>
      </c>
      <c r="E55" s="303">
        <v>3</v>
      </c>
      <c r="F55" s="378">
        <v>18</v>
      </c>
      <c r="G55">
        <f t="shared" si="0"/>
        <v>93</v>
      </c>
      <c r="J55" s="214">
        <v>2577</v>
      </c>
    </row>
    <row r="56" spans="1:10">
      <c r="A56" s="209" t="s">
        <v>402</v>
      </c>
      <c r="B56" s="303">
        <v>14.289957118353344</v>
      </c>
      <c r="C56" s="303">
        <v>41.003171097770149</v>
      </c>
      <c r="D56" s="303">
        <v>32.126768867924525</v>
      </c>
      <c r="E56" s="303">
        <v>12.570102915951972</v>
      </c>
      <c r="F56" s="378">
        <v>44.696871783876496</v>
      </c>
      <c r="G56">
        <f t="shared" si="0"/>
        <v>16</v>
      </c>
      <c r="J56" s="214">
        <v>4664</v>
      </c>
    </row>
    <row r="57" spans="1:10">
      <c r="A57" s="209" t="s">
        <v>403</v>
      </c>
      <c r="B57" s="303">
        <v>23.804892703862659</v>
      </c>
      <c r="C57" s="303">
        <v>33.728884120171678</v>
      </c>
      <c r="D57" s="303">
        <v>29.596523605150214</v>
      </c>
      <c r="E57" s="303">
        <v>12.873047210300427</v>
      </c>
      <c r="F57" s="378">
        <v>42.469570815450645</v>
      </c>
      <c r="G57">
        <f t="shared" si="0"/>
        <v>27</v>
      </c>
      <c r="J57" s="214">
        <v>4427</v>
      </c>
    </row>
    <row r="58" spans="1:10">
      <c r="A58" s="209" t="s">
        <v>404</v>
      </c>
      <c r="B58" s="303">
        <v>15.64</v>
      </c>
      <c r="C58" s="303">
        <v>40.74</v>
      </c>
      <c r="D58" s="303">
        <v>30.86</v>
      </c>
      <c r="E58" s="303">
        <v>12.76</v>
      </c>
      <c r="F58" s="378">
        <v>43.62</v>
      </c>
      <c r="G58">
        <f t="shared" si="0"/>
        <v>20</v>
      </c>
      <c r="J58" s="214">
        <v>3118</v>
      </c>
    </row>
    <row r="59" spans="1:10">
      <c r="A59" s="209" t="s">
        <v>258</v>
      </c>
      <c r="B59" s="303">
        <v>43.37</v>
      </c>
      <c r="C59" s="303">
        <v>37.35</v>
      </c>
      <c r="D59" s="303">
        <v>15.66</v>
      </c>
      <c r="E59" s="303">
        <v>3.61</v>
      </c>
      <c r="F59" s="378">
        <v>19.27</v>
      </c>
      <c r="G59">
        <f t="shared" si="0"/>
        <v>92</v>
      </c>
      <c r="J59" s="214">
        <v>1226</v>
      </c>
    </row>
    <row r="60" spans="1:10">
      <c r="A60" s="209" t="s">
        <v>259</v>
      </c>
      <c r="B60" s="303">
        <v>23.81</v>
      </c>
      <c r="C60" s="303">
        <v>40.479999999999997</v>
      </c>
      <c r="D60" s="303">
        <v>29.76</v>
      </c>
      <c r="E60" s="303">
        <v>5.95</v>
      </c>
      <c r="F60" s="378">
        <v>35.71</v>
      </c>
      <c r="G60">
        <f t="shared" si="0"/>
        <v>61</v>
      </c>
      <c r="J60" s="214">
        <v>2638</v>
      </c>
    </row>
    <row r="61" spans="1:10">
      <c r="A61" s="209" t="s">
        <v>407</v>
      </c>
      <c r="B61" s="303">
        <v>24.51</v>
      </c>
      <c r="C61" s="303">
        <v>43.14</v>
      </c>
      <c r="D61" s="303">
        <v>25.49</v>
      </c>
      <c r="E61" s="303">
        <v>6.86</v>
      </c>
      <c r="F61" s="378">
        <v>32.35</v>
      </c>
      <c r="G61">
        <f t="shared" si="0"/>
        <v>73</v>
      </c>
      <c r="J61" s="214">
        <v>1417</v>
      </c>
    </row>
    <row r="62" spans="1:10">
      <c r="A62" s="209" t="s">
        <v>261</v>
      </c>
      <c r="B62" s="303">
        <v>28.83</v>
      </c>
      <c r="C62" s="303">
        <v>32.6</v>
      </c>
      <c r="D62" s="303">
        <v>26.24</v>
      </c>
      <c r="E62" s="303">
        <v>12.33</v>
      </c>
      <c r="F62" s="378">
        <v>38.57</v>
      </c>
      <c r="G62">
        <f t="shared" si="0"/>
        <v>49</v>
      </c>
      <c r="J62" s="214">
        <v>6776</v>
      </c>
    </row>
    <row r="63" spans="1:10">
      <c r="A63" s="209" t="s">
        <v>262</v>
      </c>
      <c r="B63" s="303">
        <v>43.22</v>
      </c>
      <c r="C63" s="303">
        <v>34.799999999999997</v>
      </c>
      <c r="D63" s="303">
        <v>18.68</v>
      </c>
      <c r="E63" s="303">
        <v>3.3</v>
      </c>
      <c r="F63" s="378">
        <v>21.98</v>
      </c>
      <c r="G63">
        <f t="shared" si="0"/>
        <v>90</v>
      </c>
      <c r="J63" s="214">
        <v>4424</v>
      </c>
    </row>
    <row r="64" spans="1:10">
      <c r="A64" s="209" t="s">
        <v>410</v>
      </c>
      <c r="B64" s="303">
        <v>23.98</v>
      </c>
      <c r="C64" s="303">
        <v>33.119999999999997</v>
      </c>
      <c r="D64" s="303">
        <v>27.74</v>
      </c>
      <c r="E64" s="303">
        <v>15.16</v>
      </c>
      <c r="F64" s="378">
        <v>42.9</v>
      </c>
      <c r="G64">
        <f t="shared" si="0"/>
        <v>23</v>
      </c>
      <c r="J64" s="214">
        <v>58873</v>
      </c>
    </row>
    <row r="65" spans="1:10">
      <c r="A65" s="209" t="s">
        <v>411</v>
      </c>
      <c r="B65" s="303">
        <v>33.33</v>
      </c>
      <c r="C65" s="303">
        <v>35.29</v>
      </c>
      <c r="D65" s="303">
        <v>25.49</v>
      </c>
      <c r="E65" s="303">
        <v>5.88</v>
      </c>
      <c r="F65" s="378">
        <v>31.37</v>
      </c>
      <c r="G65">
        <f t="shared" si="0"/>
        <v>75</v>
      </c>
      <c r="J65" s="214">
        <v>720</v>
      </c>
    </row>
    <row r="66" spans="1:10">
      <c r="A66" s="209" t="s">
        <v>412</v>
      </c>
      <c r="B66" s="303">
        <v>33.47</v>
      </c>
      <c r="C66" s="303">
        <v>33.06</v>
      </c>
      <c r="D66" s="303">
        <v>25.21</v>
      </c>
      <c r="E66" s="303">
        <v>8.26</v>
      </c>
      <c r="F66" s="378">
        <v>33.47</v>
      </c>
      <c r="G66">
        <f t="shared" si="0"/>
        <v>70</v>
      </c>
      <c r="J66" s="214">
        <v>3425</v>
      </c>
    </row>
    <row r="67" spans="1:10">
      <c r="A67" s="209" t="s">
        <v>413</v>
      </c>
      <c r="B67" s="303">
        <v>13.33</v>
      </c>
      <c r="C67" s="303">
        <v>40.380000000000003</v>
      </c>
      <c r="D67" s="303">
        <v>30.86</v>
      </c>
      <c r="E67" s="303">
        <v>15.43</v>
      </c>
      <c r="F67" s="378">
        <v>46.29</v>
      </c>
      <c r="G67">
        <f t="shared" si="0"/>
        <v>14</v>
      </c>
      <c r="J67" s="214">
        <v>6612</v>
      </c>
    </row>
    <row r="68" spans="1:10">
      <c r="A68" s="209" t="s">
        <v>267</v>
      </c>
      <c r="B68" s="303">
        <v>7.69</v>
      </c>
      <c r="C68" s="303">
        <v>41.88</v>
      </c>
      <c r="D68" s="303">
        <v>35.04</v>
      </c>
      <c r="E68" s="303">
        <v>15.38</v>
      </c>
      <c r="F68" s="378">
        <v>50.42</v>
      </c>
      <c r="G68">
        <f t="shared" si="0"/>
        <v>6</v>
      </c>
      <c r="J68" s="214">
        <v>1587</v>
      </c>
    </row>
    <row r="69" spans="1:10">
      <c r="A69" s="209" t="s">
        <v>268</v>
      </c>
      <c r="B69" s="303">
        <v>18.386264402668282</v>
      </c>
      <c r="C69" s="303">
        <v>37.815298160501321</v>
      </c>
      <c r="D69" s="303">
        <v>31.390464928239339</v>
      </c>
      <c r="E69" s="303">
        <v>12.40554881746513</v>
      </c>
      <c r="F69" s="378">
        <v>43.796013745704471</v>
      </c>
      <c r="G69">
        <f t="shared" si="0"/>
        <v>19</v>
      </c>
      <c r="J69" s="214">
        <v>4947</v>
      </c>
    </row>
    <row r="70" spans="1:10">
      <c r="A70" s="209" t="s">
        <v>269</v>
      </c>
      <c r="B70" s="303">
        <v>21.292208972174901</v>
      </c>
      <c r="C70" s="303">
        <v>37.024264622373657</v>
      </c>
      <c r="D70" s="303">
        <v>30.927035775127766</v>
      </c>
      <c r="E70" s="303">
        <v>10.756490630323681</v>
      </c>
      <c r="F70" s="378">
        <v>41.683526405451452</v>
      </c>
      <c r="G70">
        <f t="shared" si="0"/>
        <v>34</v>
      </c>
      <c r="J70" s="214">
        <v>7044</v>
      </c>
    </row>
    <row r="71" spans="1:10">
      <c r="A71" s="209" t="s">
        <v>272</v>
      </c>
      <c r="B71" s="303">
        <v>20.71</v>
      </c>
      <c r="C71" s="303">
        <v>39.35</v>
      </c>
      <c r="D71" s="303">
        <v>29.59</v>
      </c>
      <c r="E71" s="303">
        <v>10.36</v>
      </c>
      <c r="F71" s="378">
        <v>39.950000000000003</v>
      </c>
      <c r="G71">
        <f t="shared" si="0"/>
        <v>45</v>
      </c>
      <c r="J71" s="214">
        <v>3974</v>
      </c>
    </row>
    <row r="72" spans="1:10">
      <c r="A72" s="209" t="s">
        <v>273</v>
      </c>
      <c r="B72" s="303">
        <v>40.880000000000003</v>
      </c>
      <c r="C72" s="303">
        <v>39.520000000000003</v>
      </c>
      <c r="D72" s="303">
        <v>15.97</v>
      </c>
      <c r="E72" s="303">
        <v>3.62</v>
      </c>
      <c r="F72" s="378">
        <v>19.59</v>
      </c>
      <c r="G72">
        <f t="shared" si="0"/>
        <v>91</v>
      </c>
      <c r="J72" s="214">
        <v>11696</v>
      </c>
    </row>
    <row r="73" spans="1:10">
      <c r="A73" s="209" t="s">
        <v>274</v>
      </c>
      <c r="B73" s="303">
        <v>22.399148882751692</v>
      </c>
      <c r="C73" s="303">
        <v>44.300070298769768</v>
      </c>
      <c r="D73" s="303">
        <v>26.928337936228974</v>
      </c>
      <c r="E73" s="303">
        <v>6.37244288224956</v>
      </c>
      <c r="F73" s="378">
        <v>33.300780818478536</v>
      </c>
      <c r="G73">
        <f t="shared" si="0"/>
        <v>71</v>
      </c>
      <c r="J73" s="214">
        <v>3983</v>
      </c>
    </row>
    <row r="74" spans="1:10">
      <c r="A74" s="209" t="s">
        <v>275</v>
      </c>
      <c r="B74" s="303">
        <v>19.84</v>
      </c>
      <c r="C74" s="303">
        <v>46.48</v>
      </c>
      <c r="D74" s="303">
        <v>27.42</v>
      </c>
      <c r="E74" s="303">
        <v>6.27</v>
      </c>
      <c r="F74" s="378">
        <v>33.69</v>
      </c>
      <c r="G74">
        <f t="shared" si="0"/>
        <v>69</v>
      </c>
      <c r="J74" s="214">
        <v>5202</v>
      </c>
    </row>
    <row r="75" spans="1:10">
      <c r="A75" s="209" t="s">
        <v>276</v>
      </c>
      <c r="B75" s="303">
        <v>25.95</v>
      </c>
      <c r="C75" s="303">
        <v>37.54</v>
      </c>
      <c r="D75" s="303">
        <v>27.38</v>
      </c>
      <c r="E75" s="303">
        <v>9.1300000000000008</v>
      </c>
      <c r="F75" s="378">
        <v>36.51</v>
      </c>
      <c r="G75">
        <f t="shared" si="0"/>
        <v>59</v>
      </c>
      <c r="J75" s="214">
        <v>12782</v>
      </c>
    </row>
    <row r="76" spans="1:10">
      <c r="A76" s="209" t="s">
        <v>270</v>
      </c>
      <c r="B76" s="303">
        <v>27.584348329234778</v>
      </c>
      <c r="C76" s="303">
        <v>36.723743671343847</v>
      </c>
      <c r="D76" s="303">
        <v>30.02621727180674</v>
      </c>
      <c r="E76" s="303">
        <v>5.6652119195718216</v>
      </c>
      <c r="F76" s="378">
        <v>35.69142919137856</v>
      </c>
      <c r="G76">
        <f t="shared" si="0"/>
        <v>62</v>
      </c>
      <c r="J76" s="214">
        <v>6913</v>
      </c>
    </row>
    <row r="77" spans="1:10">
      <c r="A77" s="209" t="s">
        <v>418</v>
      </c>
      <c r="B77" s="303">
        <v>22.39</v>
      </c>
      <c r="C77" s="303">
        <v>39.770000000000003</v>
      </c>
      <c r="D77" s="303">
        <v>29.34</v>
      </c>
      <c r="E77" s="303">
        <v>8.49</v>
      </c>
      <c r="F77" s="378">
        <v>37.83</v>
      </c>
      <c r="G77">
        <f t="shared" si="0"/>
        <v>55</v>
      </c>
      <c r="J77" s="214">
        <v>3750</v>
      </c>
    </row>
    <row r="78" spans="1:10">
      <c r="A78" s="209" t="s">
        <v>277</v>
      </c>
      <c r="B78" s="303">
        <v>17.12</v>
      </c>
      <c r="C78" s="303">
        <v>41.44</v>
      </c>
      <c r="D78" s="303">
        <v>30.63</v>
      </c>
      <c r="E78" s="303">
        <v>10.81</v>
      </c>
      <c r="F78" s="378">
        <v>41.44</v>
      </c>
      <c r="G78">
        <f t="shared" si="0"/>
        <v>35</v>
      </c>
      <c r="J78" s="214">
        <v>1669</v>
      </c>
    </row>
    <row r="79" spans="1:10">
      <c r="A79" s="209" t="s">
        <v>278</v>
      </c>
      <c r="B79" s="303">
        <v>28.814094087730457</v>
      </c>
      <c r="C79" s="303">
        <v>40.974164017800376</v>
      </c>
      <c r="D79" s="303">
        <v>24.502520661157021</v>
      </c>
      <c r="E79" s="303">
        <v>5.7069739351557534</v>
      </c>
      <c r="F79" s="378">
        <v>30.20949459631278</v>
      </c>
      <c r="G79">
        <f t="shared" si="0"/>
        <v>82</v>
      </c>
      <c r="J79" s="214">
        <v>6292</v>
      </c>
    </row>
    <row r="80" spans="1:10">
      <c r="A80" s="209" t="s">
        <v>279</v>
      </c>
      <c r="B80" s="303">
        <v>21.04</v>
      </c>
      <c r="C80" s="303">
        <v>36.9</v>
      </c>
      <c r="D80" s="303">
        <v>28.79</v>
      </c>
      <c r="E80" s="303">
        <v>13.26</v>
      </c>
      <c r="F80" s="378">
        <v>42.05</v>
      </c>
      <c r="G80">
        <f t="shared" si="0"/>
        <v>31</v>
      </c>
      <c r="J80" s="214">
        <v>37043</v>
      </c>
    </row>
    <row r="81" spans="1:10">
      <c r="A81" s="209" t="s">
        <v>280</v>
      </c>
      <c r="B81" s="303">
        <v>17.95</v>
      </c>
      <c r="C81" s="303">
        <v>32.049999999999997</v>
      </c>
      <c r="D81" s="303">
        <v>34.619999999999997</v>
      </c>
      <c r="E81" s="303">
        <v>15.38</v>
      </c>
      <c r="F81" s="378">
        <v>50</v>
      </c>
      <c r="G81">
        <f t="shared" si="0"/>
        <v>7</v>
      </c>
      <c r="J81" s="214">
        <v>887</v>
      </c>
    </row>
    <row r="82" spans="1:10">
      <c r="A82" s="209" t="s">
        <v>281</v>
      </c>
      <c r="B82" s="303">
        <v>16.850000000000001</v>
      </c>
      <c r="C82" s="303">
        <v>42.13</v>
      </c>
      <c r="D82" s="303">
        <v>29.78</v>
      </c>
      <c r="E82" s="303">
        <v>11.24</v>
      </c>
      <c r="F82" s="378">
        <v>41.02</v>
      </c>
      <c r="G82">
        <f t="shared" si="0"/>
        <v>38</v>
      </c>
      <c r="J82" s="214">
        <v>2677</v>
      </c>
    </row>
    <row r="83" spans="1:10">
      <c r="A83" s="209" t="s">
        <v>282</v>
      </c>
      <c r="B83" s="303">
        <v>17.864622641509435</v>
      </c>
      <c r="C83" s="303">
        <v>45.491100628930816</v>
      </c>
      <c r="D83" s="303">
        <v>28.783647798742138</v>
      </c>
      <c r="E83" s="303">
        <v>7.8538679245283012</v>
      </c>
      <c r="F83" s="378">
        <v>36.63751572327044</v>
      </c>
      <c r="G83">
        <f t="shared" ref="G83:G112" si="1">RANK(F83,$F$18:$F$112)</f>
        <v>58</v>
      </c>
      <c r="J83" s="214">
        <v>4452</v>
      </c>
    </row>
    <row r="84" spans="1:10">
      <c r="A84" s="209" t="s">
        <v>283</v>
      </c>
      <c r="B84" s="303">
        <v>20.170000000000002</v>
      </c>
      <c r="C84" s="303">
        <v>40.770000000000003</v>
      </c>
      <c r="D84" s="303">
        <v>33.049999999999997</v>
      </c>
      <c r="E84" s="303">
        <v>6.01</v>
      </c>
      <c r="F84" s="378">
        <v>39.06</v>
      </c>
      <c r="G84">
        <f t="shared" si="1"/>
        <v>48</v>
      </c>
      <c r="J84" s="214">
        <v>2992</v>
      </c>
    </row>
    <row r="85" spans="1:10">
      <c r="A85" s="209" t="s">
        <v>284</v>
      </c>
      <c r="B85" s="303">
        <v>24.69</v>
      </c>
      <c r="C85" s="303">
        <v>58.02</v>
      </c>
      <c r="D85" s="303">
        <v>13.58</v>
      </c>
      <c r="E85" s="303">
        <v>3.7</v>
      </c>
      <c r="F85" s="378">
        <v>17.28</v>
      </c>
      <c r="G85">
        <f t="shared" si="1"/>
        <v>94</v>
      </c>
      <c r="J85" s="214">
        <v>986</v>
      </c>
    </row>
    <row r="86" spans="1:10">
      <c r="A86" s="209" t="s">
        <v>285</v>
      </c>
      <c r="B86" s="303">
        <v>30</v>
      </c>
      <c r="C86" s="303">
        <v>32.5</v>
      </c>
      <c r="D86" s="303">
        <v>27.5</v>
      </c>
      <c r="E86" s="303">
        <v>10</v>
      </c>
      <c r="F86" s="378">
        <v>37.5</v>
      </c>
      <c r="G86">
        <f t="shared" si="1"/>
        <v>56</v>
      </c>
      <c r="J86" s="214">
        <v>633</v>
      </c>
    </row>
    <row r="87" spans="1:10">
      <c r="A87" s="209" t="s">
        <v>286</v>
      </c>
      <c r="B87" s="303">
        <v>23.03</v>
      </c>
      <c r="C87" s="303">
        <v>40.130000000000003</v>
      </c>
      <c r="D87" s="303">
        <v>23.68</v>
      </c>
      <c r="E87" s="303">
        <v>13.16</v>
      </c>
      <c r="F87" s="378">
        <v>36.840000000000003</v>
      </c>
      <c r="G87">
        <f t="shared" si="1"/>
        <v>57</v>
      </c>
      <c r="J87" s="214">
        <v>2042</v>
      </c>
    </row>
    <row r="88" spans="1:10">
      <c r="A88" s="209" t="s">
        <v>287</v>
      </c>
      <c r="B88" s="303">
        <v>20.9</v>
      </c>
      <c r="C88" s="303">
        <v>36.61</v>
      </c>
      <c r="D88" s="303">
        <v>27.94</v>
      </c>
      <c r="E88" s="303">
        <v>14.55</v>
      </c>
      <c r="F88" s="378">
        <v>42.49</v>
      </c>
      <c r="G88">
        <f t="shared" si="1"/>
        <v>26</v>
      </c>
      <c r="J88" s="214">
        <v>11482</v>
      </c>
    </row>
    <row r="89" spans="1:10">
      <c r="A89" s="209" t="s">
        <v>288</v>
      </c>
      <c r="B89" s="303">
        <v>20.961928912907918</v>
      </c>
      <c r="C89" s="303">
        <v>37.798395344003325</v>
      </c>
      <c r="D89" s="303">
        <v>28.854182082727085</v>
      </c>
      <c r="E89" s="303">
        <v>12.383872375805446</v>
      </c>
      <c r="F89" s="378">
        <v>41.238054458532524</v>
      </c>
      <c r="G89">
        <f t="shared" si="1"/>
        <v>37</v>
      </c>
      <c r="J89" s="214">
        <v>4811</v>
      </c>
    </row>
    <row r="90" spans="1:10">
      <c r="A90" s="209" t="s">
        <v>289</v>
      </c>
      <c r="B90" s="303">
        <v>22.44</v>
      </c>
      <c r="C90" s="303">
        <v>36.6</v>
      </c>
      <c r="D90" s="303">
        <v>30.72</v>
      </c>
      <c r="E90" s="303">
        <v>10.24</v>
      </c>
      <c r="F90" s="378">
        <v>40.96</v>
      </c>
      <c r="G90">
        <f t="shared" si="1"/>
        <v>39</v>
      </c>
      <c r="J90" s="214">
        <v>6143</v>
      </c>
    </row>
    <row r="91" spans="1:10">
      <c r="A91" s="209" t="s">
        <v>290</v>
      </c>
      <c r="B91" s="303">
        <v>31.34</v>
      </c>
      <c r="C91" s="303">
        <v>38.81</v>
      </c>
      <c r="D91" s="303">
        <v>21.77</v>
      </c>
      <c r="E91" s="303">
        <v>8.08</v>
      </c>
      <c r="F91" s="378">
        <v>29.85</v>
      </c>
      <c r="G91">
        <f t="shared" si="1"/>
        <v>83</v>
      </c>
      <c r="J91" s="214">
        <v>14038</v>
      </c>
    </row>
    <row r="92" spans="1:10">
      <c r="A92" s="209" t="s">
        <v>291</v>
      </c>
      <c r="B92" s="303">
        <v>22.468112417710305</v>
      </c>
      <c r="C92" s="303">
        <v>33.52847840058363</v>
      </c>
      <c r="D92" s="303">
        <v>29.103396849108055</v>
      </c>
      <c r="E92" s="303">
        <v>14.900012332598012</v>
      </c>
      <c r="F92" s="378">
        <v>44.003409181706068</v>
      </c>
      <c r="G92">
        <f t="shared" si="1"/>
        <v>18</v>
      </c>
      <c r="J92" s="214">
        <v>57571</v>
      </c>
    </row>
    <row r="93" spans="1:10">
      <c r="A93" s="209" t="s">
        <v>292</v>
      </c>
      <c r="B93" s="303">
        <v>18.61856951871658</v>
      </c>
      <c r="C93" s="303">
        <v>43.507941176470588</v>
      </c>
      <c r="D93" s="303">
        <v>27.347125668449198</v>
      </c>
      <c r="E93" s="303">
        <v>10.526363636363635</v>
      </c>
      <c r="F93" s="378">
        <v>37.873489304812836</v>
      </c>
      <c r="G93">
        <f t="shared" si="1"/>
        <v>54</v>
      </c>
      <c r="J93" s="214">
        <v>3740</v>
      </c>
    </row>
    <row r="94" spans="1:10">
      <c r="A94" s="209" t="s">
        <v>293</v>
      </c>
      <c r="B94" s="303">
        <v>26.47</v>
      </c>
      <c r="C94" s="303">
        <v>31.62</v>
      </c>
      <c r="D94" s="303">
        <v>33.82</v>
      </c>
      <c r="E94" s="303">
        <v>8.09</v>
      </c>
      <c r="F94" s="378">
        <v>41.91</v>
      </c>
      <c r="G94">
        <f t="shared" si="1"/>
        <v>33</v>
      </c>
      <c r="J94" s="214">
        <v>2008</v>
      </c>
    </row>
    <row r="95" spans="1:10">
      <c r="A95" s="209" t="s">
        <v>294</v>
      </c>
      <c r="B95" s="303">
        <v>24.39</v>
      </c>
      <c r="C95" s="303">
        <v>40.33</v>
      </c>
      <c r="D95" s="303">
        <v>26.72</v>
      </c>
      <c r="E95" s="303">
        <v>8.5500000000000007</v>
      </c>
      <c r="F95" s="378">
        <v>35.270000000000003</v>
      </c>
      <c r="G95">
        <f t="shared" si="1"/>
        <v>64</v>
      </c>
      <c r="J95" s="214">
        <v>14069</v>
      </c>
    </row>
    <row r="96" spans="1:10">
      <c r="A96" s="209" t="s">
        <v>295</v>
      </c>
      <c r="B96" s="303">
        <v>33.927728539039457</v>
      </c>
      <c r="C96" s="303">
        <v>32.276141546759924</v>
      </c>
      <c r="D96" s="303">
        <v>22.196614777054961</v>
      </c>
      <c r="E96" s="303">
        <v>11.598670183601797</v>
      </c>
      <c r="F96" s="378">
        <v>33.795284960656758</v>
      </c>
      <c r="G96">
        <f t="shared" si="1"/>
        <v>68</v>
      </c>
      <c r="J96" s="214">
        <v>134966</v>
      </c>
    </row>
    <row r="97" spans="1:10">
      <c r="A97" s="209" t="s">
        <v>296</v>
      </c>
      <c r="B97" s="303">
        <v>15.23</v>
      </c>
      <c r="C97" s="303">
        <v>40.74</v>
      </c>
      <c r="D97" s="303">
        <v>34.57</v>
      </c>
      <c r="E97" s="303">
        <v>9.4700000000000006</v>
      </c>
      <c r="F97" s="378">
        <v>44.04</v>
      </c>
      <c r="G97">
        <f t="shared" si="1"/>
        <v>17</v>
      </c>
      <c r="J97" s="214">
        <v>2875</v>
      </c>
    </row>
    <row r="98" spans="1:10">
      <c r="A98" s="209" t="s">
        <v>297</v>
      </c>
      <c r="B98" s="303">
        <v>21.85</v>
      </c>
      <c r="C98" s="303">
        <v>47.02</v>
      </c>
      <c r="D98" s="303">
        <v>26.49</v>
      </c>
      <c r="E98" s="303">
        <v>4.6399999999999997</v>
      </c>
      <c r="F98" s="378">
        <v>31.13</v>
      </c>
      <c r="G98">
        <f t="shared" si="1"/>
        <v>78</v>
      </c>
      <c r="J98" s="214">
        <v>1922</v>
      </c>
    </row>
    <row r="99" spans="1:10">
      <c r="A99" s="209" t="s">
        <v>298</v>
      </c>
      <c r="B99" s="303">
        <v>17.811408805678429</v>
      </c>
      <c r="C99" s="303">
        <v>38.84854284538627</v>
      </c>
      <c r="D99" s="303">
        <v>29.117814525254605</v>
      </c>
      <c r="E99" s="303">
        <v>14.222233823680693</v>
      </c>
      <c r="F99" s="378">
        <v>43.340048348935291</v>
      </c>
      <c r="G99">
        <f t="shared" si="1"/>
        <v>21</v>
      </c>
      <c r="J99" s="214">
        <v>19442</v>
      </c>
    </row>
    <row r="100" spans="1:10">
      <c r="A100" s="209" t="s">
        <v>299</v>
      </c>
      <c r="B100" s="303">
        <v>18.39</v>
      </c>
      <c r="C100" s="303">
        <v>32.71</v>
      </c>
      <c r="D100" s="303">
        <v>30.8</v>
      </c>
      <c r="E100" s="303">
        <v>18.09</v>
      </c>
      <c r="F100" s="378">
        <v>48.89</v>
      </c>
      <c r="G100">
        <f t="shared" si="1"/>
        <v>12</v>
      </c>
      <c r="J100" s="214">
        <v>29818</v>
      </c>
    </row>
    <row r="101" spans="1:10">
      <c r="A101" s="209" t="s">
        <v>300</v>
      </c>
      <c r="B101" s="303">
        <v>20.83</v>
      </c>
      <c r="C101" s="303">
        <v>38.99</v>
      </c>
      <c r="D101" s="303">
        <v>29.91</v>
      </c>
      <c r="E101" s="303">
        <v>10.28</v>
      </c>
      <c r="F101" s="378">
        <v>40.19</v>
      </c>
      <c r="G101">
        <f t="shared" si="1"/>
        <v>42</v>
      </c>
      <c r="J101" s="214">
        <v>9928</v>
      </c>
    </row>
    <row r="102" spans="1:10">
      <c r="A102" s="209" t="s">
        <v>301</v>
      </c>
      <c r="B102" s="303">
        <v>22.73</v>
      </c>
      <c r="C102" s="303">
        <v>28.18</v>
      </c>
      <c r="D102" s="303">
        <v>30</v>
      </c>
      <c r="E102" s="303">
        <v>19.09</v>
      </c>
      <c r="F102" s="378">
        <v>49.09</v>
      </c>
      <c r="G102">
        <f t="shared" si="1"/>
        <v>10</v>
      </c>
      <c r="J102" s="214">
        <v>1374</v>
      </c>
    </row>
    <row r="103" spans="1:10">
      <c r="A103" s="209" t="s">
        <v>302</v>
      </c>
      <c r="B103" s="303">
        <v>17.93</v>
      </c>
      <c r="C103" s="303">
        <v>52.41</v>
      </c>
      <c r="D103" s="303">
        <v>20.69</v>
      </c>
      <c r="E103" s="303">
        <v>8.9700000000000006</v>
      </c>
      <c r="F103" s="378">
        <v>29.66</v>
      </c>
      <c r="G103">
        <f t="shared" si="1"/>
        <v>85</v>
      </c>
      <c r="J103" s="214">
        <v>2086</v>
      </c>
    </row>
    <row r="104" spans="1:10">
      <c r="A104" s="209" t="s">
        <v>303</v>
      </c>
      <c r="B104" s="303">
        <v>41.97</v>
      </c>
      <c r="C104" s="303">
        <v>35.549999999999997</v>
      </c>
      <c r="D104" s="303">
        <v>19.04</v>
      </c>
      <c r="E104" s="303">
        <v>3.44</v>
      </c>
      <c r="F104" s="378">
        <v>22.48</v>
      </c>
      <c r="G104">
        <f t="shared" si="1"/>
        <v>89</v>
      </c>
      <c r="J104" s="214">
        <v>5805</v>
      </c>
    </row>
    <row r="105" spans="1:10">
      <c r="A105" s="209" t="s">
        <v>304</v>
      </c>
      <c r="B105" s="303">
        <v>25</v>
      </c>
      <c r="C105" s="303">
        <v>39.58</v>
      </c>
      <c r="D105" s="303">
        <v>29.17</v>
      </c>
      <c r="E105" s="303">
        <v>6.25</v>
      </c>
      <c r="F105" s="378">
        <v>35.42</v>
      </c>
      <c r="G105">
        <f t="shared" si="1"/>
        <v>63</v>
      </c>
      <c r="J105" s="214">
        <v>705</v>
      </c>
    </row>
    <row r="106" spans="1:10">
      <c r="A106" s="209" t="s">
        <v>305</v>
      </c>
      <c r="B106" s="303">
        <v>31.59</v>
      </c>
      <c r="C106" s="303">
        <v>34.61</v>
      </c>
      <c r="D106" s="303">
        <v>25.55</v>
      </c>
      <c r="E106" s="303">
        <v>8.25</v>
      </c>
      <c r="F106" s="378">
        <v>33.799999999999997</v>
      </c>
      <c r="G106">
        <f t="shared" si="1"/>
        <v>67</v>
      </c>
      <c r="J106" s="214">
        <v>6101</v>
      </c>
    </row>
    <row r="107" spans="1:10">
      <c r="A107" s="209" t="s">
        <v>306</v>
      </c>
      <c r="B107" s="303">
        <v>13.518979825622097</v>
      </c>
      <c r="C107" s="303">
        <v>29.815097053395277</v>
      </c>
      <c r="D107" s="303">
        <v>34.396172595939674</v>
      </c>
      <c r="E107" s="303">
        <v>22.269444409088017</v>
      </c>
      <c r="F107" s="378">
        <v>56.665617005027691</v>
      </c>
      <c r="G107">
        <f t="shared" si="1"/>
        <v>2</v>
      </c>
      <c r="J107" s="214">
        <v>15713</v>
      </c>
    </row>
    <row r="108" spans="1:10">
      <c r="A108" s="209" t="s">
        <v>307</v>
      </c>
      <c r="B108" s="303">
        <v>18.84</v>
      </c>
      <c r="C108" s="303">
        <v>50.72</v>
      </c>
      <c r="D108" s="303">
        <v>23.91</v>
      </c>
      <c r="E108" s="303">
        <v>6.52</v>
      </c>
      <c r="F108" s="378">
        <v>30.43</v>
      </c>
      <c r="G108">
        <f t="shared" si="1"/>
        <v>81</v>
      </c>
      <c r="J108" s="214">
        <v>2048</v>
      </c>
    </row>
    <row r="109" spans="1:10">
      <c r="A109" s="209" t="s">
        <v>308</v>
      </c>
      <c r="B109" s="303">
        <v>16.3</v>
      </c>
      <c r="C109" s="303">
        <v>31.88</v>
      </c>
      <c r="D109" s="303">
        <v>32.61</v>
      </c>
      <c r="E109" s="303">
        <v>19.2</v>
      </c>
      <c r="F109" s="378">
        <v>51.81</v>
      </c>
      <c r="G109">
        <f t="shared" si="1"/>
        <v>4</v>
      </c>
      <c r="J109" s="214">
        <v>3849</v>
      </c>
    </row>
    <row r="110" spans="1:10">
      <c r="A110" s="209" t="s">
        <v>309</v>
      </c>
      <c r="B110" s="303">
        <v>14.13</v>
      </c>
      <c r="C110" s="303">
        <v>42.75</v>
      </c>
      <c r="D110" s="303">
        <v>29.71</v>
      </c>
      <c r="E110" s="303">
        <v>13.41</v>
      </c>
      <c r="F110" s="378">
        <v>43.12</v>
      </c>
      <c r="G110">
        <f t="shared" si="1"/>
        <v>22</v>
      </c>
      <c r="J110" s="214">
        <v>3662</v>
      </c>
    </row>
    <row r="111" spans="1:10">
      <c r="A111" s="209" t="s">
        <v>310</v>
      </c>
      <c r="B111" s="303">
        <v>6.2864629942548156</v>
      </c>
      <c r="C111" s="303">
        <v>22.153820434831587</v>
      </c>
      <c r="D111" s="303">
        <v>37.609619916638508</v>
      </c>
      <c r="E111" s="303">
        <v>33.940096654275095</v>
      </c>
      <c r="F111" s="378">
        <v>71.549716570913588</v>
      </c>
      <c r="G111">
        <f t="shared" si="1"/>
        <v>1</v>
      </c>
      <c r="J111" s="214">
        <v>44385</v>
      </c>
    </row>
    <row r="112" spans="1:10">
      <c r="A112" s="209" t="s">
        <v>311</v>
      </c>
      <c r="B112" s="303">
        <v>16.26987201106931</v>
      </c>
      <c r="C112" s="303">
        <v>34.327902884074895</v>
      </c>
      <c r="D112" s="303">
        <v>33.422724521122504</v>
      </c>
      <c r="E112" s="303">
        <v>15.977831538893934</v>
      </c>
      <c r="F112" s="378">
        <v>49.400556060016427</v>
      </c>
      <c r="G112">
        <f t="shared" si="1"/>
        <v>8</v>
      </c>
      <c r="J112" s="214">
        <v>23127</v>
      </c>
    </row>
    <row r="114" spans="1:6">
      <c r="A114" s="209" t="s">
        <v>3</v>
      </c>
      <c r="F114" s="332">
        <f>AVERAGE(F18:F112)</f>
        <v>38.240494846567074</v>
      </c>
    </row>
  </sheetData>
  <mergeCells count="9">
    <mergeCell ref="B10:D10"/>
    <mergeCell ref="A11:A13"/>
    <mergeCell ref="B11:D13"/>
    <mergeCell ref="B1:D1"/>
    <mergeCell ref="B2:D2"/>
    <mergeCell ref="A3:A7"/>
    <mergeCell ref="B3:D7"/>
    <mergeCell ref="B8:D8"/>
    <mergeCell ref="B9:D9"/>
  </mergeCells>
  <hyperlinks>
    <hyperlink ref="B11:D13" r:id="rId1" display="2023 TCAP District Averages for 3rd Grade ELA" xr:uid="{D2B7E248-EE7B-4E07-9D97-EEFD0053A20B}"/>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49E7-ABA2-4A67-8F80-05101C24EDB6}">
  <sheetPr>
    <tabColor theme="8" tint="0.39997558519241921"/>
  </sheetPr>
  <dimension ref="A1:CX112"/>
  <sheetViews>
    <sheetView workbookViewId="0">
      <selection activeCell="E15" sqref="E15"/>
    </sheetView>
  </sheetViews>
  <sheetFormatPr defaultRowHeight="12.75"/>
  <cols>
    <col min="1" max="1" width="19.42578125" customWidth="1"/>
    <col min="2" max="2" width="12.85546875" customWidth="1"/>
    <col min="3" max="3" width="15.140625" customWidth="1"/>
    <col min="4" max="5" width="14.7109375" customWidth="1"/>
    <col min="6" max="6" width="12.7109375" customWidth="1"/>
  </cols>
  <sheetData>
    <row r="1" spans="1:102">
      <c r="A1" s="168" t="s">
        <v>189</v>
      </c>
      <c r="B1" s="568" t="s">
        <v>751</v>
      </c>
      <c r="C1" s="569"/>
      <c r="D1" s="570"/>
    </row>
    <row r="2" spans="1:102">
      <c r="A2" s="168" t="s">
        <v>194</v>
      </c>
      <c r="B2" s="538" t="s">
        <v>1491</v>
      </c>
      <c r="C2" s="566"/>
      <c r="D2" s="567"/>
    </row>
    <row r="3" spans="1:102">
      <c r="A3" s="579" t="s">
        <v>196</v>
      </c>
      <c r="B3" s="514" t="s">
        <v>1496</v>
      </c>
      <c r="C3" s="515"/>
      <c r="D3" s="516"/>
    </row>
    <row r="4" spans="1:102">
      <c r="A4" s="580"/>
      <c r="B4" s="517"/>
      <c r="C4" s="518"/>
      <c r="D4" s="519"/>
    </row>
    <row r="5" spans="1:102">
      <c r="A5" s="580"/>
      <c r="B5" s="517"/>
      <c r="C5" s="518"/>
      <c r="D5" s="519"/>
    </row>
    <row r="6" spans="1:102">
      <c r="A6" s="580"/>
      <c r="B6" s="517"/>
      <c r="C6" s="518"/>
      <c r="D6" s="519"/>
    </row>
    <row r="7" spans="1:102">
      <c r="A7" s="581"/>
      <c r="B7" s="520"/>
      <c r="C7" s="521"/>
      <c r="D7" s="522"/>
    </row>
    <row r="8" spans="1:102" ht="25.5">
      <c r="A8" s="169" t="s">
        <v>198</v>
      </c>
      <c r="B8" s="535" t="s">
        <v>199</v>
      </c>
      <c r="C8" s="590"/>
      <c r="D8" s="591"/>
    </row>
    <row r="9" spans="1:102">
      <c r="A9" s="323" t="s">
        <v>200</v>
      </c>
      <c r="B9" s="535" t="s">
        <v>10</v>
      </c>
      <c r="C9" s="590"/>
      <c r="D9" s="591"/>
    </row>
    <row r="10" spans="1:102">
      <c r="A10" s="338" t="s">
        <v>314</v>
      </c>
      <c r="B10" s="582">
        <v>2022</v>
      </c>
      <c r="C10" s="536"/>
      <c r="D10" s="537"/>
    </row>
    <row r="11" spans="1:102">
      <c r="A11" s="511" t="s">
        <v>202</v>
      </c>
      <c r="B11" s="548" t="s">
        <v>1492</v>
      </c>
      <c r="C11" s="549"/>
      <c r="D11" s="550"/>
    </row>
    <row r="12" spans="1:102">
      <c r="A12" s="578"/>
      <c r="B12" s="659"/>
      <c r="C12" s="660"/>
      <c r="D12" s="661"/>
    </row>
    <row r="13" spans="1:102">
      <c r="A13" s="513"/>
      <c r="B13" s="662"/>
      <c r="C13" s="663"/>
      <c r="D13" s="664"/>
    </row>
    <row r="14" spans="1:102">
      <c r="H14" s="110"/>
      <c r="I14" s="110"/>
      <c r="J14" s="105"/>
      <c r="K14" s="105"/>
      <c r="L14" s="110"/>
      <c r="M14" s="110"/>
      <c r="N14" s="110"/>
      <c r="O14" s="105"/>
      <c r="P14" s="110"/>
      <c r="Q14" s="110"/>
      <c r="R14" s="110"/>
      <c r="S14" s="105"/>
      <c r="T14" s="110"/>
      <c r="U14" s="105"/>
      <c r="V14" s="110"/>
      <c r="W14" s="110"/>
      <c r="X14" s="105"/>
      <c r="Y14" s="110"/>
      <c r="Z14" s="110"/>
      <c r="AA14" s="105"/>
      <c r="AB14" s="105"/>
      <c r="AC14" s="110"/>
      <c r="AD14" s="110"/>
      <c r="AE14" s="110"/>
      <c r="AF14" s="105"/>
      <c r="AG14" s="110"/>
      <c r="AH14" s="110"/>
      <c r="AI14" s="110"/>
      <c r="AJ14" s="110"/>
      <c r="AK14" s="110"/>
      <c r="AL14" s="105"/>
      <c r="AM14" s="110"/>
      <c r="AN14" s="110"/>
      <c r="AO14" s="105"/>
      <c r="AP14" s="110"/>
      <c r="AQ14" s="110"/>
      <c r="AR14" s="110"/>
      <c r="AS14" s="105"/>
      <c r="AT14" s="110"/>
      <c r="AU14" s="110"/>
      <c r="AV14" s="110"/>
      <c r="AW14" s="105"/>
      <c r="AX14" s="110"/>
      <c r="AY14" s="105"/>
      <c r="AZ14" s="110"/>
      <c r="BA14" s="110"/>
      <c r="BB14" s="110"/>
      <c r="BC14" s="105"/>
      <c r="BD14" s="110"/>
      <c r="BE14" s="110"/>
      <c r="BF14" s="105"/>
      <c r="BG14" s="110"/>
      <c r="BH14" s="110"/>
      <c r="BI14" s="110"/>
      <c r="BJ14" s="110"/>
      <c r="BK14" s="110"/>
      <c r="BL14" s="110"/>
      <c r="BM14" s="110"/>
      <c r="BN14" s="110"/>
      <c r="BO14" s="110"/>
      <c r="BP14" s="105"/>
      <c r="BQ14" s="110"/>
      <c r="BR14" s="110"/>
      <c r="BS14" s="105"/>
      <c r="BT14" s="110"/>
      <c r="BU14" s="110"/>
      <c r="BV14" s="105"/>
      <c r="BW14" s="105"/>
      <c r="BX14" s="105"/>
      <c r="BY14" s="110"/>
      <c r="BZ14" s="110"/>
      <c r="CA14" s="110"/>
      <c r="CB14" s="110"/>
      <c r="CC14" s="110"/>
      <c r="CD14" s="110"/>
      <c r="CE14" s="110"/>
      <c r="CF14" s="105"/>
      <c r="CG14" s="110"/>
      <c r="CH14" s="110"/>
      <c r="CI14" s="105"/>
      <c r="CJ14" s="105"/>
      <c r="CK14" s="110"/>
      <c r="CL14" s="110"/>
      <c r="CM14" s="110"/>
      <c r="CN14" s="105"/>
      <c r="CO14" s="105"/>
      <c r="CP14" s="110"/>
      <c r="CQ14" s="105"/>
      <c r="CR14" s="110"/>
      <c r="CS14" s="110"/>
      <c r="CT14" s="105"/>
      <c r="CU14" s="110"/>
      <c r="CV14" s="110"/>
      <c r="CW14" s="110"/>
      <c r="CX14" s="110"/>
    </row>
    <row r="15" spans="1:102" ht="45">
      <c r="B15" s="105" t="s">
        <v>1493</v>
      </c>
      <c r="C15" s="105" t="s">
        <v>1494</v>
      </c>
      <c r="D15" s="105" t="s">
        <v>1495</v>
      </c>
      <c r="E15" s="502" t="s">
        <v>1498</v>
      </c>
      <c r="F15" s="432" t="s">
        <v>1497</v>
      </c>
      <c r="G15" s="432" t="s">
        <v>927</v>
      </c>
    </row>
    <row r="16" spans="1:102">
      <c r="A16" s="110" t="s">
        <v>364</v>
      </c>
      <c r="B16" s="110">
        <v>55143</v>
      </c>
      <c r="C16" s="110">
        <v>13526</v>
      </c>
      <c r="D16" s="110">
        <v>5152</v>
      </c>
      <c r="E16" s="49">
        <f>SUM(C16:D16)</f>
        <v>18678</v>
      </c>
      <c r="F16" s="229">
        <f>E16/B16</f>
        <v>0.33871932974266905</v>
      </c>
      <c r="G16">
        <f>RANK(F16,$F$16:$F$110)</f>
        <v>15</v>
      </c>
    </row>
    <row r="17" spans="1:7">
      <c r="A17" s="110" t="s">
        <v>365</v>
      </c>
      <c r="B17" s="110">
        <v>33792</v>
      </c>
      <c r="C17" s="110">
        <v>5785</v>
      </c>
      <c r="D17" s="110">
        <v>1747</v>
      </c>
      <c r="E17" s="49">
        <f t="shared" ref="E17:E80" si="0">SUM(C17:D17)</f>
        <v>7532</v>
      </c>
      <c r="F17" s="229">
        <f t="shared" ref="F17:F80" si="1">E17/B17</f>
        <v>0.22289299242424243</v>
      </c>
      <c r="G17">
        <f t="shared" ref="G17:G80" si="2">RANK(F17,$F$16:$F$110)</f>
        <v>64</v>
      </c>
    </row>
    <row r="18" spans="1:7">
      <c r="A18" s="110" t="s">
        <v>366</v>
      </c>
      <c r="B18" s="110">
        <v>11591</v>
      </c>
      <c r="C18" s="110">
        <v>1287</v>
      </c>
      <c r="D18" s="105">
        <v>837</v>
      </c>
      <c r="E18" s="49">
        <f t="shared" si="0"/>
        <v>2124</v>
      </c>
      <c r="F18" s="229">
        <f t="shared" si="1"/>
        <v>0.18324562160296781</v>
      </c>
      <c r="G18">
        <f t="shared" si="2"/>
        <v>83</v>
      </c>
    </row>
    <row r="19" spans="1:7">
      <c r="A19" s="105" t="s">
        <v>367</v>
      </c>
      <c r="B19" s="110">
        <v>11441</v>
      </c>
      <c r="C19" s="110">
        <v>1183</v>
      </c>
      <c r="D19" s="105">
        <v>648</v>
      </c>
      <c r="E19" s="49">
        <f t="shared" si="0"/>
        <v>1831</v>
      </c>
      <c r="F19" s="229">
        <f t="shared" si="1"/>
        <v>0.16003845817673279</v>
      </c>
      <c r="G19">
        <f t="shared" si="2"/>
        <v>92</v>
      </c>
    </row>
    <row r="20" spans="1:7">
      <c r="A20" s="110" t="s">
        <v>368</v>
      </c>
      <c r="B20" s="110">
        <v>98165</v>
      </c>
      <c r="C20" s="110">
        <v>25544</v>
      </c>
      <c r="D20" s="110">
        <v>8520</v>
      </c>
      <c r="E20" s="49">
        <f t="shared" si="0"/>
        <v>34064</v>
      </c>
      <c r="F20" s="229">
        <f t="shared" si="1"/>
        <v>0.34700758926297559</v>
      </c>
      <c r="G20">
        <f t="shared" si="2"/>
        <v>14</v>
      </c>
    </row>
    <row r="21" spans="1:7">
      <c r="A21" s="110" t="s">
        <v>369</v>
      </c>
      <c r="B21" s="110">
        <v>74607</v>
      </c>
      <c r="C21" s="110">
        <v>17824</v>
      </c>
      <c r="D21" s="110">
        <v>7436</v>
      </c>
      <c r="E21" s="49">
        <f t="shared" si="0"/>
        <v>25260</v>
      </c>
      <c r="F21" s="229">
        <f t="shared" si="1"/>
        <v>0.33857412843298884</v>
      </c>
      <c r="G21">
        <f t="shared" si="2"/>
        <v>16</v>
      </c>
    </row>
    <row r="22" spans="1:7">
      <c r="A22" s="110" t="s">
        <v>370</v>
      </c>
      <c r="B22" s="110">
        <v>28408</v>
      </c>
      <c r="C22" s="110">
        <v>3677</v>
      </c>
      <c r="D22" s="110">
        <v>1801</v>
      </c>
      <c r="E22" s="49">
        <f t="shared" si="0"/>
        <v>5478</v>
      </c>
      <c r="F22" s="229">
        <f t="shared" si="1"/>
        <v>0.19283300478738383</v>
      </c>
      <c r="G22">
        <f t="shared" si="2"/>
        <v>76</v>
      </c>
    </row>
    <row r="23" spans="1:7">
      <c r="A23" s="105" t="s">
        <v>371</v>
      </c>
      <c r="B23" s="110">
        <v>10328</v>
      </c>
      <c r="C23" s="110">
        <v>1807</v>
      </c>
      <c r="D23" s="105">
        <v>741</v>
      </c>
      <c r="E23" s="49">
        <f t="shared" si="0"/>
        <v>2548</v>
      </c>
      <c r="F23" s="229">
        <f t="shared" si="1"/>
        <v>0.24670797831138652</v>
      </c>
      <c r="G23">
        <f t="shared" si="2"/>
        <v>44</v>
      </c>
    </row>
    <row r="24" spans="1:7">
      <c r="A24" s="110" t="s">
        <v>372</v>
      </c>
      <c r="B24" s="110">
        <v>19421</v>
      </c>
      <c r="C24" s="110">
        <v>3848</v>
      </c>
      <c r="D24" s="110">
        <v>1392</v>
      </c>
      <c r="E24" s="49">
        <f t="shared" si="0"/>
        <v>5240</v>
      </c>
      <c r="F24" s="229">
        <f t="shared" si="1"/>
        <v>0.2698110292981824</v>
      </c>
      <c r="G24">
        <f t="shared" si="2"/>
        <v>35</v>
      </c>
    </row>
    <row r="25" spans="1:7">
      <c r="A25" s="105" t="s">
        <v>373</v>
      </c>
      <c r="B25" s="110">
        <v>42063</v>
      </c>
      <c r="C25" s="110">
        <v>8884</v>
      </c>
      <c r="D25" s="110">
        <v>3459</v>
      </c>
      <c r="E25" s="49">
        <f t="shared" si="0"/>
        <v>12343</v>
      </c>
      <c r="F25" s="229">
        <f t="shared" si="1"/>
        <v>0.29344079119416117</v>
      </c>
      <c r="G25">
        <f t="shared" si="2"/>
        <v>28</v>
      </c>
    </row>
    <row r="26" spans="1:7">
      <c r="A26" s="110" t="s">
        <v>374</v>
      </c>
      <c r="B26" s="110">
        <v>29340</v>
      </c>
      <c r="C26" s="110">
        <v>6717</v>
      </c>
      <c r="D26" s="110">
        <v>2097</v>
      </c>
      <c r="E26" s="49">
        <f t="shared" si="0"/>
        <v>8814</v>
      </c>
      <c r="F26" s="229">
        <f t="shared" si="1"/>
        <v>0.30040899795501025</v>
      </c>
      <c r="G26">
        <f t="shared" si="2"/>
        <v>25</v>
      </c>
    </row>
    <row r="27" spans="1:7">
      <c r="A27" s="110" t="s">
        <v>375</v>
      </c>
      <c r="B27" s="110">
        <v>11286</v>
      </c>
      <c r="C27" s="110">
        <v>1846</v>
      </c>
      <c r="D27" s="105">
        <v>536</v>
      </c>
      <c r="E27" s="49">
        <f t="shared" si="0"/>
        <v>2382</v>
      </c>
      <c r="F27" s="229">
        <f t="shared" si="1"/>
        <v>0.21105794790005317</v>
      </c>
      <c r="G27">
        <f t="shared" si="2"/>
        <v>69</v>
      </c>
    </row>
    <row r="28" spans="1:7">
      <c r="A28" s="105" t="s">
        <v>376</v>
      </c>
      <c r="B28" s="110">
        <v>23056</v>
      </c>
      <c r="C28" s="110">
        <v>4324</v>
      </c>
      <c r="D28" s="110">
        <v>2052</v>
      </c>
      <c r="E28" s="49">
        <f t="shared" si="0"/>
        <v>6376</v>
      </c>
      <c r="F28" s="229">
        <f t="shared" si="1"/>
        <v>0.27654406662040248</v>
      </c>
      <c r="G28">
        <f t="shared" si="2"/>
        <v>33</v>
      </c>
    </row>
    <row r="29" spans="1:7">
      <c r="A29" s="110" t="s">
        <v>377</v>
      </c>
      <c r="B29" s="110">
        <v>5510</v>
      </c>
      <c r="C29" s="105">
        <v>678</v>
      </c>
      <c r="D29" s="105">
        <v>344</v>
      </c>
      <c r="E29" s="49">
        <f t="shared" si="0"/>
        <v>1022</v>
      </c>
      <c r="F29" s="229">
        <f t="shared" si="1"/>
        <v>0.18548094373865698</v>
      </c>
      <c r="G29">
        <f t="shared" si="2"/>
        <v>80</v>
      </c>
    </row>
    <row r="30" spans="1:7">
      <c r="A30" s="110" t="s">
        <v>378</v>
      </c>
      <c r="B30" s="110">
        <v>26270</v>
      </c>
      <c r="C30" s="110">
        <v>3081</v>
      </c>
      <c r="D30" s="110">
        <v>1748</v>
      </c>
      <c r="E30" s="49">
        <f t="shared" si="0"/>
        <v>4829</v>
      </c>
      <c r="F30" s="229">
        <f t="shared" si="1"/>
        <v>0.18382185001903312</v>
      </c>
      <c r="G30">
        <f t="shared" si="2"/>
        <v>82</v>
      </c>
    </row>
    <row r="31" spans="1:7">
      <c r="A31" s="105" t="s">
        <v>379</v>
      </c>
      <c r="B31" s="110">
        <v>39473</v>
      </c>
      <c r="C31" s="110">
        <v>9208</v>
      </c>
      <c r="D31" s="110">
        <v>3030</v>
      </c>
      <c r="E31" s="49">
        <f t="shared" si="0"/>
        <v>12238</v>
      </c>
      <c r="F31" s="229">
        <f t="shared" si="1"/>
        <v>0.31003470726825932</v>
      </c>
      <c r="G31">
        <f t="shared" si="2"/>
        <v>22</v>
      </c>
    </row>
    <row r="32" spans="1:7">
      <c r="A32" s="105" t="s">
        <v>380</v>
      </c>
      <c r="B32" s="110">
        <v>9480</v>
      </c>
      <c r="C32" s="110">
        <v>1472</v>
      </c>
      <c r="D32" s="105">
        <v>706</v>
      </c>
      <c r="E32" s="49">
        <f t="shared" si="0"/>
        <v>2178</v>
      </c>
      <c r="F32" s="229">
        <f t="shared" si="1"/>
        <v>0.22974683544303798</v>
      </c>
      <c r="G32">
        <f t="shared" si="2"/>
        <v>57</v>
      </c>
    </row>
    <row r="33" spans="1:7">
      <c r="A33" s="110" t="s">
        <v>381</v>
      </c>
      <c r="B33" s="110">
        <v>47524</v>
      </c>
      <c r="C33" s="110">
        <v>8604</v>
      </c>
      <c r="D33" s="110">
        <v>3943</v>
      </c>
      <c r="E33" s="49">
        <f t="shared" si="0"/>
        <v>12547</v>
      </c>
      <c r="F33" s="229">
        <f t="shared" si="1"/>
        <v>0.26401397188788822</v>
      </c>
      <c r="G33">
        <f t="shared" si="2"/>
        <v>38</v>
      </c>
    </row>
    <row r="34" spans="1:7">
      <c r="A34" s="110" t="s">
        <v>382</v>
      </c>
      <c r="B34" s="110">
        <v>495381</v>
      </c>
      <c r="C34" s="110">
        <v>227800</v>
      </c>
      <c r="D34" s="110">
        <v>29324</v>
      </c>
      <c r="E34" s="49">
        <f t="shared" si="0"/>
        <v>257124</v>
      </c>
      <c r="F34" s="229">
        <f t="shared" si="1"/>
        <v>0.51904291848092676</v>
      </c>
      <c r="G34">
        <f t="shared" si="2"/>
        <v>2</v>
      </c>
    </row>
    <row r="35" spans="1:7">
      <c r="A35" s="110" t="s">
        <v>383</v>
      </c>
      <c r="B35" s="110">
        <v>8322</v>
      </c>
      <c r="C35" s="110">
        <v>1301</v>
      </c>
      <c r="D35" s="105">
        <v>642</v>
      </c>
      <c r="E35" s="49">
        <f t="shared" si="0"/>
        <v>1943</v>
      </c>
      <c r="F35" s="229">
        <f t="shared" si="1"/>
        <v>0.23347752944003844</v>
      </c>
      <c r="G35">
        <f t="shared" si="2"/>
        <v>54</v>
      </c>
    </row>
    <row r="36" spans="1:7">
      <c r="A36" s="105" t="s">
        <v>384</v>
      </c>
      <c r="B36" s="110">
        <v>14386</v>
      </c>
      <c r="C36" s="110">
        <v>2935</v>
      </c>
      <c r="D36" s="105">
        <v>610</v>
      </c>
      <c r="E36" s="49">
        <f t="shared" si="0"/>
        <v>3545</v>
      </c>
      <c r="F36" s="229">
        <f t="shared" si="1"/>
        <v>0.2464201306826081</v>
      </c>
      <c r="G36">
        <f t="shared" si="2"/>
        <v>45</v>
      </c>
    </row>
    <row r="37" spans="1:7">
      <c r="A37" s="110" t="s">
        <v>385</v>
      </c>
      <c r="B37" s="110">
        <v>37919</v>
      </c>
      <c r="C37" s="110">
        <v>7324</v>
      </c>
      <c r="D37" s="110">
        <v>3229</v>
      </c>
      <c r="E37" s="49">
        <f t="shared" si="0"/>
        <v>10553</v>
      </c>
      <c r="F37" s="229">
        <f t="shared" si="1"/>
        <v>0.27830375273609537</v>
      </c>
      <c r="G37">
        <f t="shared" si="2"/>
        <v>32</v>
      </c>
    </row>
    <row r="38" spans="1:7">
      <c r="A38" s="110" t="s">
        <v>386</v>
      </c>
      <c r="B38" s="110">
        <v>25019</v>
      </c>
      <c r="C38" s="110">
        <v>5410</v>
      </c>
      <c r="D38" s="110">
        <v>1926</v>
      </c>
      <c r="E38" s="49">
        <f t="shared" si="0"/>
        <v>7336</v>
      </c>
      <c r="F38" s="229">
        <f t="shared" si="1"/>
        <v>0.29321715496222872</v>
      </c>
      <c r="G38">
        <f t="shared" si="2"/>
        <v>29</v>
      </c>
    </row>
    <row r="39" spans="1:7">
      <c r="A39" s="110" t="s">
        <v>387</v>
      </c>
      <c r="B39" s="110">
        <v>31529</v>
      </c>
      <c r="C39" s="110">
        <v>8095</v>
      </c>
      <c r="D39" s="110">
        <v>2578</v>
      </c>
      <c r="E39" s="49">
        <f t="shared" si="0"/>
        <v>10673</v>
      </c>
      <c r="F39" s="229">
        <f t="shared" si="1"/>
        <v>0.33851374924672523</v>
      </c>
      <c r="G39">
        <f t="shared" si="2"/>
        <v>17</v>
      </c>
    </row>
    <row r="40" spans="1:7">
      <c r="A40" s="110" t="s">
        <v>388</v>
      </c>
      <c r="B40" s="110">
        <v>13453</v>
      </c>
      <c r="C40" s="110">
        <v>2196</v>
      </c>
      <c r="D40" s="105">
        <v>934</v>
      </c>
      <c r="E40" s="49">
        <f t="shared" si="0"/>
        <v>3130</v>
      </c>
      <c r="F40" s="229">
        <f t="shared" si="1"/>
        <v>0.23266185980822121</v>
      </c>
      <c r="G40">
        <f t="shared" si="2"/>
        <v>55</v>
      </c>
    </row>
    <row r="41" spans="1:7">
      <c r="A41" s="110" t="s">
        <v>389</v>
      </c>
      <c r="B41" s="110">
        <v>29560</v>
      </c>
      <c r="C41" s="110">
        <v>6445</v>
      </c>
      <c r="D41" s="110">
        <v>2243</v>
      </c>
      <c r="E41" s="49">
        <f t="shared" si="0"/>
        <v>8688</v>
      </c>
      <c r="F41" s="229">
        <f t="shared" si="1"/>
        <v>0.29391069012178622</v>
      </c>
      <c r="G41">
        <f t="shared" si="2"/>
        <v>27</v>
      </c>
    </row>
    <row r="42" spans="1:7">
      <c r="A42" s="105" t="s">
        <v>390</v>
      </c>
      <c r="B42" s="110">
        <v>34441</v>
      </c>
      <c r="C42" s="110">
        <v>6385</v>
      </c>
      <c r="D42" s="110">
        <v>2054</v>
      </c>
      <c r="E42" s="49">
        <f t="shared" si="0"/>
        <v>8439</v>
      </c>
      <c r="F42" s="229">
        <f t="shared" si="1"/>
        <v>0.24502772857930954</v>
      </c>
      <c r="G42">
        <f t="shared" si="2"/>
        <v>48</v>
      </c>
    </row>
    <row r="43" spans="1:7">
      <c r="A43" s="110" t="s">
        <v>391</v>
      </c>
      <c r="B43" s="110">
        <v>21382</v>
      </c>
      <c r="C43" s="110">
        <v>4050</v>
      </c>
      <c r="D43" s="110">
        <v>1565</v>
      </c>
      <c r="E43" s="49">
        <f t="shared" si="0"/>
        <v>5615</v>
      </c>
      <c r="F43" s="229">
        <f t="shared" si="1"/>
        <v>0.26260405948929005</v>
      </c>
      <c r="G43">
        <f t="shared" si="2"/>
        <v>39</v>
      </c>
    </row>
    <row r="44" spans="1:7">
      <c r="A44" s="110" t="s">
        <v>392</v>
      </c>
      <c r="B44" s="110">
        <v>17170</v>
      </c>
      <c r="C44" s="110">
        <v>2420</v>
      </c>
      <c r="D44" s="110">
        <v>1006</v>
      </c>
      <c r="E44" s="49">
        <f t="shared" si="0"/>
        <v>3426</v>
      </c>
      <c r="F44" s="229">
        <f t="shared" si="1"/>
        <v>0.19953407105416424</v>
      </c>
      <c r="G44">
        <f t="shared" si="2"/>
        <v>74</v>
      </c>
    </row>
    <row r="45" spans="1:7">
      <c r="A45" s="105" t="s">
        <v>393</v>
      </c>
      <c r="B45" s="110">
        <v>50666</v>
      </c>
      <c r="C45" s="110">
        <v>9108</v>
      </c>
      <c r="D45" s="110">
        <v>3282</v>
      </c>
      <c r="E45" s="49">
        <f t="shared" si="0"/>
        <v>12390</v>
      </c>
      <c r="F45" s="229">
        <f t="shared" si="1"/>
        <v>0.24454269135120199</v>
      </c>
      <c r="G45">
        <f t="shared" si="2"/>
        <v>49</v>
      </c>
    </row>
    <row r="46" spans="1:7">
      <c r="A46" s="110" t="s">
        <v>394</v>
      </c>
      <c r="B46" s="110">
        <v>9623</v>
      </c>
      <c r="C46" s="110">
        <v>1304</v>
      </c>
      <c r="D46" s="105">
        <v>603</v>
      </c>
      <c r="E46" s="49">
        <f t="shared" si="0"/>
        <v>1907</v>
      </c>
      <c r="F46" s="229">
        <f t="shared" si="1"/>
        <v>0.19817104852956458</v>
      </c>
      <c r="G46">
        <f t="shared" si="2"/>
        <v>75</v>
      </c>
    </row>
    <row r="47" spans="1:7">
      <c r="A47" s="110" t="s">
        <v>395</v>
      </c>
      <c r="B47" s="110">
        <v>44329</v>
      </c>
      <c r="C47" s="110">
        <v>8351</v>
      </c>
      <c r="D47" s="110">
        <v>3354</v>
      </c>
      <c r="E47" s="49">
        <f t="shared" si="0"/>
        <v>11705</v>
      </c>
      <c r="F47" s="229">
        <f t="shared" si="1"/>
        <v>0.26404836562972323</v>
      </c>
      <c r="G47">
        <f t="shared" si="2"/>
        <v>37</v>
      </c>
    </row>
    <row r="48" spans="1:7">
      <c r="A48" s="110" t="s">
        <v>396</v>
      </c>
      <c r="B48" s="110">
        <v>259234</v>
      </c>
      <c r="C48" s="110">
        <v>92156</v>
      </c>
      <c r="D48" s="110">
        <v>22701</v>
      </c>
      <c r="E48" s="49">
        <f t="shared" si="0"/>
        <v>114857</v>
      </c>
      <c r="F48" s="229">
        <f t="shared" si="1"/>
        <v>0.44306302414035198</v>
      </c>
      <c r="G48">
        <f t="shared" si="2"/>
        <v>5</v>
      </c>
    </row>
    <row r="49" spans="1:7">
      <c r="A49" s="105" t="s">
        <v>397</v>
      </c>
      <c r="B49" s="110">
        <v>4850</v>
      </c>
      <c r="C49" s="105">
        <v>479</v>
      </c>
      <c r="D49" s="105">
        <v>161</v>
      </c>
      <c r="E49" s="49">
        <f t="shared" si="0"/>
        <v>640</v>
      </c>
      <c r="F49" s="229">
        <f t="shared" si="1"/>
        <v>0.13195876288659794</v>
      </c>
      <c r="G49">
        <f t="shared" si="2"/>
        <v>95</v>
      </c>
    </row>
    <row r="50" spans="1:7">
      <c r="A50" s="110" t="s">
        <v>398</v>
      </c>
      <c r="B50" s="110">
        <v>18436</v>
      </c>
      <c r="C50" s="110">
        <v>1932</v>
      </c>
      <c r="D50" s="110">
        <v>1130</v>
      </c>
      <c r="E50" s="49">
        <f t="shared" si="0"/>
        <v>3062</v>
      </c>
      <c r="F50" s="229">
        <f t="shared" si="1"/>
        <v>0.16608808852245607</v>
      </c>
      <c r="G50">
        <f t="shared" si="2"/>
        <v>90</v>
      </c>
    </row>
    <row r="51" spans="1:7">
      <c r="A51" s="110" t="s">
        <v>399</v>
      </c>
      <c r="B51" s="110">
        <v>19378</v>
      </c>
      <c r="C51" s="110">
        <v>3062</v>
      </c>
      <c r="D51" s="110">
        <v>1270</v>
      </c>
      <c r="E51" s="49">
        <f t="shared" si="0"/>
        <v>4332</v>
      </c>
      <c r="F51" s="229">
        <f t="shared" si="1"/>
        <v>0.22355248219630508</v>
      </c>
      <c r="G51">
        <f t="shared" si="2"/>
        <v>62</v>
      </c>
    </row>
    <row r="52" spans="1:7">
      <c r="A52" s="110" t="s">
        <v>400</v>
      </c>
      <c r="B52" s="110">
        <v>41611</v>
      </c>
      <c r="C52" s="110">
        <v>6977</v>
      </c>
      <c r="D52" s="110">
        <v>2982</v>
      </c>
      <c r="E52" s="49">
        <f t="shared" si="0"/>
        <v>9959</v>
      </c>
      <c r="F52" s="229">
        <f t="shared" si="1"/>
        <v>0.23933575256542741</v>
      </c>
      <c r="G52">
        <f t="shared" si="2"/>
        <v>51</v>
      </c>
    </row>
    <row r="53" spans="1:7">
      <c r="A53" s="105" t="s">
        <v>401</v>
      </c>
      <c r="B53" s="110">
        <v>12484</v>
      </c>
      <c r="C53" s="110">
        <v>1518</v>
      </c>
      <c r="D53" s="105">
        <v>736</v>
      </c>
      <c r="E53" s="49">
        <f t="shared" si="0"/>
        <v>2254</v>
      </c>
      <c r="F53" s="229">
        <f t="shared" si="1"/>
        <v>0.18055110541493111</v>
      </c>
      <c r="G53">
        <f t="shared" si="2"/>
        <v>84</v>
      </c>
    </row>
    <row r="54" spans="1:7">
      <c r="A54" s="110" t="s">
        <v>402</v>
      </c>
      <c r="B54" s="110">
        <v>19260</v>
      </c>
      <c r="C54" s="110">
        <v>2666</v>
      </c>
      <c r="D54" s="110">
        <v>1403</v>
      </c>
      <c r="E54" s="49">
        <f t="shared" si="0"/>
        <v>4069</v>
      </c>
      <c r="F54" s="229">
        <f t="shared" si="1"/>
        <v>0.21126687435098651</v>
      </c>
      <c r="G54">
        <f t="shared" si="2"/>
        <v>68</v>
      </c>
    </row>
    <row r="55" spans="1:7">
      <c r="A55" s="105" t="s">
        <v>403</v>
      </c>
      <c r="B55" s="110">
        <v>23375</v>
      </c>
      <c r="C55" s="110">
        <v>4445</v>
      </c>
      <c r="D55" s="110">
        <v>1191</v>
      </c>
      <c r="E55" s="49">
        <f t="shared" si="0"/>
        <v>5636</v>
      </c>
      <c r="F55" s="229">
        <f t="shared" si="1"/>
        <v>0.24111229946524065</v>
      </c>
      <c r="G55">
        <f t="shared" si="2"/>
        <v>50</v>
      </c>
    </row>
    <row r="56" spans="1:7">
      <c r="A56" s="110" t="s">
        <v>404</v>
      </c>
      <c r="B56" s="110">
        <v>17892</v>
      </c>
      <c r="C56" s="110">
        <v>2226</v>
      </c>
      <c r="D56" s="110">
        <v>1480</v>
      </c>
      <c r="E56" s="49">
        <f t="shared" si="0"/>
        <v>3706</v>
      </c>
      <c r="F56" s="229">
        <f t="shared" si="1"/>
        <v>0.20713167896266488</v>
      </c>
      <c r="G56">
        <f t="shared" si="2"/>
        <v>70</v>
      </c>
    </row>
    <row r="57" spans="1:7">
      <c r="A57" s="110" t="s">
        <v>405</v>
      </c>
      <c r="B57" s="110">
        <v>5809</v>
      </c>
      <c r="C57" s="105">
        <v>663</v>
      </c>
      <c r="D57" s="105">
        <v>634</v>
      </c>
      <c r="E57" s="49">
        <f t="shared" si="0"/>
        <v>1297</v>
      </c>
      <c r="F57" s="229">
        <f t="shared" si="1"/>
        <v>0.2232742296436564</v>
      </c>
      <c r="G57">
        <f t="shared" si="2"/>
        <v>63</v>
      </c>
    </row>
    <row r="58" spans="1:7">
      <c r="A58" s="110" t="s">
        <v>406</v>
      </c>
      <c r="B58" s="110">
        <v>13339</v>
      </c>
      <c r="C58" s="110">
        <v>2250</v>
      </c>
      <c r="D58" s="110">
        <v>1168</v>
      </c>
      <c r="E58" s="49">
        <f t="shared" si="0"/>
        <v>3418</v>
      </c>
      <c r="F58" s="229">
        <f t="shared" si="1"/>
        <v>0.25624109753354823</v>
      </c>
      <c r="G58">
        <f t="shared" si="2"/>
        <v>40</v>
      </c>
    </row>
    <row r="59" spans="1:7">
      <c r="A59" s="105" t="s">
        <v>407</v>
      </c>
      <c r="B59" s="110">
        <v>8770</v>
      </c>
      <c r="C59" s="110">
        <v>1221</v>
      </c>
      <c r="D59" s="105">
        <v>535</v>
      </c>
      <c r="E59" s="49">
        <f t="shared" si="0"/>
        <v>1756</v>
      </c>
      <c r="F59" s="229">
        <f t="shared" si="1"/>
        <v>0.20022805017103762</v>
      </c>
      <c r="G59">
        <f t="shared" si="2"/>
        <v>73</v>
      </c>
    </row>
    <row r="60" spans="1:7">
      <c r="A60" s="110" t="s">
        <v>408</v>
      </c>
      <c r="B60" s="110">
        <v>39459</v>
      </c>
      <c r="C60" s="110">
        <v>8319</v>
      </c>
      <c r="D60" s="110">
        <v>3656</v>
      </c>
      <c r="E60" s="49">
        <f t="shared" si="0"/>
        <v>11975</v>
      </c>
      <c r="F60" s="229">
        <f t="shared" si="1"/>
        <v>0.30347956106338225</v>
      </c>
      <c r="G60">
        <f t="shared" si="2"/>
        <v>24</v>
      </c>
    </row>
    <row r="61" spans="1:7">
      <c r="A61" s="110" t="s">
        <v>409</v>
      </c>
      <c r="B61" s="110">
        <v>13727</v>
      </c>
      <c r="C61" s="110">
        <v>2051</v>
      </c>
      <c r="D61" s="110">
        <v>1020</v>
      </c>
      <c r="E61" s="49">
        <f t="shared" si="0"/>
        <v>3071</v>
      </c>
      <c r="F61" s="229">
        <f t="shared" si="1"/>
        <v>0.22371967654986524</v>
      </c>
      <c r="G61">
        <f t="shared" si="2"/>
        <v>61</v>
      </c>
    </row>
    <row r="62" spans="1:7">
      <c r="A62" s="105" t="s">
        <v>410</v>
      </c>
      <c r="B62" s="110">
        <v>322573</v>
      </c>
      <c r="C62" s="110">
        <v>126288</v>
      </c>
      <c r="D62" s="110">
        <v>29071</v>
      </c>
      <c r="E62" s="49">
        <f t="shared" si="0"/>
        <v>155359</v>
      </c>
      <c r="F62" s="229">
        <f t="shared" si="1"/>
        <v>0.48162431449625354</v>
      </c>
      <c r="G62">
        <f t="shared" si="2"/>
        <v>3</v>
      </c>
    </row>
    <row r="63" spans="1:7">
      <c r="A63" s="110" t="s">
        <v>411</v>
      </c>
      <c r="B63" s="110">
        <v>5264</v>
      </c>
      <c r="C63" s="105">
        <v>570</v>
      </c>
      <c r="D63" s="105">
        <v>209</v>
      </c>
      <c r="E63" s="49">
        <f t="shared" si="0"/>
        <v>779</v>
      </c>
      <c r="F63" s="229">
        <f t="shared" si="1"/>
        <v>0.14798632218844984</v>
      </c>
      <c r="G63">
        <f t="shared" si="2"/>
        <v>94</v>
      </c>
    </row>
    <row r="64" spans="1:7">
      <c r="A64" s="110" t="s">
        <v>412</v>
      </c>
      <c r="B64" s="110">
        <v>17136</v>
      </c>
      <c r="C64" s="110">
        <v>1788</v>
      </c>
      <c r="D64" s="110">
        <v>1108</v>
      </c>
      <c r="E64" s="49">
        <f t="shared" si="0"/>
        <v>2896</v>
      </c>
      <c r="F64" s="229">
        <f t="shared" si="1"/>
        <v>0.16900093370681607</v>
      </c>
      <c r="G64">
        <f t="shared" si="2"/>
        <v>89</v>
      </c>
    </row>
    <row r="65" spans="1:7">
      <c r="A65" s="110" t="s">
        <v>413</v>
      </c>
      <c r="B65" s="110">
        <v>29839</v>
      </c>
      <c r="C65" s="110">
        <v>4666</v>
      </c>
      <c r="D65" s="110">
        <v>2188</v>
      </c>
      <c r="E65" s="49">
        <f t="shared" si="0"/>
        <v>6854</v>
      </c>
      <c r="F65" s="229">
        <f t="shared" si="1"/>
        <v>0.22969938670866985</v>
      </c>
      <c r="G65">
        <f t="shared" si="2"/>
        <v>58</v>
      </c>
    </row>
    <row r="66" spans="1:7">
      <c r="A66" s="110" t="s">
        <v>414</v>
      </c>
      <c r="B66" s="110">
        <v>8743</v>
      </c>
      <c r="C66" s="105">
        <v>816</v>
      </c>
      <c r="D66" s="105">
        <v>724</v>
      </c>
      <c r="E66" s="49">
        <f t="shared" si="0"/>
        <v>1540</v>
      </c>
      <c r="F66" s="229">
        <f t="shared" si="1"/>
        <v>0.17614091273018415</v>
      </c>
      <c r="G66">
        <f t="shared" si="2"/>
        <v>85</v>
      </c>
    </row>
    <row r="67" spans="1:7">
      <c r="A67" s="110" t="s">
        <v>415</v>
      </c>
      <c r="B67" s="110">
        <v>24770</v>
      </c>
      <c r="C67" s="110">
        <v>4785</v>
      </c>
      <c r="D67" s="110">
        <v>1958</v>
      </c>
      <c r="E67" s="49">
        <f t="shared" si="0"/>
        <v>6743</v>
      </c>
      <c r="F67" s="229">
        <f t="shared" si="1"/>
        <v>0.27222446507872428</v>
      </c>
      <c r="G67">
        <f t="shared" si="2"/>
        <v>34</v>
      </c>
    </row>
    <row r="68" spans="1:7">
      <c r="A68" s="110" t="s">
        <v>416</v>
      </c>
      <c r="B68" s="110">
        <v>41137</v>
      </c>
      <c r="C68" s="110">
        <v>11664</v>
      </c>
      <c r="D68" s="110">
        <v>3143</v>
      </c>
      <c r="E68" s="49">
        <f t="shared" si="0"/>
        <v>14807</v>
      </c>
      <c r="F68" s="229">
        <f t="shared" si="1"/>
        <v>0.35994360308238327</v>
      </c>
      <c r="G68">
        <f t="shared" si="2"/>
        <v>13</v>
      </c>
    </row>
    <row r="69" spans="1:7">
      <c r="A69" s="110" t="s">
        <v>417</v>
      </c>
      <c r="B69" s="110">
        <v>37686</v>
      </c>
      <c r="C69" s="110">
        <v>6560</v>
      </c>
      <c r="D69" s="110">
        <v>3541</v>
      </c>
      <c r="E69" s="49">
        <f t="shared" si="0"/>
        <v>10101</v>
      </c>
      <c r="F69" s="229">
        <f t="shared" si="1"/>
        <v>0.26803056838083106</v>
      </c>
      <c r="G69">
        <f t="shared" si="2"/>
        <v>36</v>
      </c>
    </row>
    <row r="70" spans="1:7">
      <c r="A70" s="110" t="s">
        <v>418</v>
      </c>
      <c r="B70" s="110">
        <v>18281</v>
      </c>
      <c r="C70" s="110">
        <v>2095</v>
      </c>
      <c r="D70" s="110">
        <v>1394</v>
      </c>
      <c r="E70" s="49">
        <f t="shared" si="0"/>
        <v>3489</v>
      </c>
      <c r="F70" s="229">
        <f t="shared" si="1"/>
        <v>0.19085389201903616</v>
      </c>
      <c r="G70">
        <f t="shared" si="2"/>
        <v>77</v>
      </c>
    </row>
    <row r="71" spans="1:7">
      <c r="A71" s="110" t="s">
        <v>419</v>
      </c>
      <c r="B71" s="110">
        <v>16887</v>
      </c>
      <c r="C71" s="110">
        <v>1667</v>
      </c>
      <c r="D71" s="110">
        <v>1024</v>
      </c>
      <c r="E71" s="49">
        <f t="shared" si="0"/>
        <v>2691</v>
      </c>
      <c r="F71" s="229">
        <f t="shared" si="1"/>
        <v>0.15935334872979215</v>
      </c>
      <c r="G71">
        <f t="shared" si="2"/>
        <v>93</v>
      </c>
    </row>
    <row r="72" spans="1:7">
      <c r="A72" s="105" t="s">
        <v>420</v>
      </c>
      <c r="B72" s="110">
        <v>66475</v>
      </c>
      <c r="C72" s="110">
        <v>17239</v>
      </c>
      <c r="D72" s="110">
        <v>4887</v>
      </c>
      <c r="E72" s="49">
        <f t="shared" si="0"/>
        <v>22126</v>
      </c>
      <c r="F72" s="229">
        <f t="shared" si="1"/>
        <v>0.33284693493794659</v>
      </c>
      <c r="G72">
        <f t="shared" si="2"/>
        <v>19</v>
      </c>
    </row>
    <row r="73" spans="1:7">
      <c r="A73" s="110" t="s">
        <v>421</v>
      </c>
      <c r="B73" s="110">
        <v>20693</v>
      </c>
      <c r="C73" s="110">
        <v>3134</v>
      </c>
      <c r="D73" s="110">
        <v>1532</v>
      </c>
      <c r="E73" s="49">
        <f t="shared" si="0"/>
        <v>4666</v>
      </c>
      <c r="F73" s="229">
        <f t="shared" si="1"/>
        <v>0.22548687962112793</v>
      </c>
      <c r="G73">
        <f t="shared" si="2"/>
        <v>60</v>
      </c>
    </row>
    <row r="74" spans="1:7">
      <c r="A74" s="110" t="s">
        <v>422</v>
      </c>
      <c r="B74" s="110">
        <v>23527</v>
      </c>
      <c r="C74" s="110">
        <v>4911</v>
      </c>
      <c r="D74" s="110">
        <v>2263</v>
      </c>
      <c r="E74" s="49">
        <f t="shared" si="0"/>
        <v>7174</v>
      </c>
      <c r="F74" s="229">
        <f t="shared" si="1"/>
        <v>0.30492625494113146</v>
      </c>
      <c r="G74">
        <f t="shared" si="2"/>
        <v>23</v>
      </c>
    </row>
    <row r="75" spans="1:7">
      <c r="A75" s="105" t="s">
        <v>423</v>
      </c>
      <c r="B75" s="110">
        <v>70957</v>
      </c>
      <c r="C75" s="110">
        <v>18345</v>
      </c>
      <c r="D75" s="110">
        <v>7590</v>
      </c>
      <c r="E75" s="49">
        <f t="shared" si="0"/>
        <v>25935</v>
      </c>
      <c r="F75" s="229">
        <f t="shared" si="1"/>
        <v>0.36550305114365039</v>
      </c>
      <c r="G75">
        <f t="shared" si="2"/>
        <v>11</v>
      </c>
    </row>
    <row r="76" spans="1:7">
      <c r="A76" s="110" t="s">
        <v>424</v>
      </c>
      <c r="B76" s="110">
        <v>9322</v>
      </c>
      <c r="C76" s="110">
        <v>1072</v>
      </c>
      <c r="D76" s="105">
        <v>562</v>
      </c>
      <c r="E76" s="49">
        <f t="shared" si="0"/>
        <v>1634</v>
      </c>
      <c r="F76" s="229">
        <f t="shared" si="1"/>
        <v>0.17528427376099551</v>
      </c>
      <c r="G76">
        <f t="shared" si="2"/>
        <v>87</v>
      </c>
    </row>
    <row r="77" spans="1:7">
      <c r="A77" s="110" t="s">
        <v>425</v>
      </c>
      <c r="B77" s="110">
        <v>33502</v>
      </c>
      <c r="C77" s="110">
        <v>5233</v>
      </c>
      <c r="D77" s="110">
        <v>2692</v>
      </c>
      <c r="E77" s="49">
        <f t="shared" si="0"/>
        <v>7925</v>
      </c>
      <c r="F77" s="229">
        <f t="shared" si="1"/>
        <v>0.23655304160945614</v>
      </c>
      <c r="G77">
        <f t="shared" si="2"/>
        <v>53</v>
      </c>
    </row>
    <row r="78" spans="1:7">
      <c r="A78" s="105" t="s">
        <v>426</v>
      </c>
      <c r="B78" s="110">
        <v>137996</v>
      </c>
      <c r="C78" s="110">
        <v>41892</v>
      </c>
      <c r="D78" s="110">
        <v>16401</v>
      </c>
      <c r="E78" s="49">
        <f t="shared" si="0"/>
        <v>58293</v>
      </c>
      <c r="F78" s="229">
        <f t="shared" si="1"/>
        <v>0.42242528768949822</v>
      </c>
      <c r="G78">
        <f t="shared" si="2"/>
        <v>6</v>
      </c>
    </row>
    <row r="79" spans="1:7">
      <c r="A79" s="105" t="s">
        <v>427</v>
      </c>
      <c r="B79" s="110">
        <v>4787</v>
      </c>
      <c r="C79" s="110">
        <v>1109</v>
      </c>
      <c r="D79" s="105">
        <v>444</v>
      </c>
      <c r="E79" s="49">
        <f t="shared" si="0"/>
        <v>1553</v>
      </c>
      <c r="F79" s="229">
        <f t="shared" si="1"/>
        <v>0.32442030499268854</v>
      </c>
      <c r="G79">
        <f t="shared" si="2"/>
        <v>20</v>
      </c>
    </row>
    <row r="80" spans="1:7">
      <c r="A80" s="105" t="s">
        <v>428</v>
      </c>
      <c r="B80" s="110">
        <v>15303</v>
      </c>
      <c r="C80" s="110">
        <v>1908</v>
      </c>
      <c r="D80" s="110">
        <v>1159</v>
      </c>
      <c r="E80" s="49">
        <f t="shared" si="0"/>
        <v>3067</v>
      </c>
      <c r="F80" s="229">
        <f t="shared" si="1"/>
        <v>0.20041821864993792</v>
      </c>
      <c r="G80">
        <f t="shared" si="2"/>
        <v>72</v>
      </c>
    </row>
    <row r="81" spans="1:7">
      <c r="A81" s="110" t="s">
        <v>429</v>
      </c>
      <c r="B81" s="110">
        <v>21643</v>
      </c>
      <c r="C81" s="110">
        <v>3728</v>
      </c>
      <c r="D81" s="110">
        <v>1029</v>
      </c>
      <c r="E81" s="49">
        <f t="shared" ref="E81:E110" si="3">SUM(C81:D81)</f>
        <v>4757</v>
      </c>
      <c r="F81" s="229">
        <f t="shared" ref="F81:F110" si="4">E81/B81</f>
        <v>0.21979392875294554</v>
      </c>
      <c r="G81">
        <f t="shared" ref="G81:G110" si="5">RANK(F81,$F$16:$F$110)</f>
        <v>65</v>
      </c>
    </row>
    <row r="82" spans="1:7">
      <c r="A82" s="110" t="s">
        <v>430</v>
      </c>
      <c r="B82" s="110">
        <v>15952</v>
      </c>
      <c r="C82" s="110">
        <v>2216</v>
      </c>
      <c r="D82" s="105">
        <v>788</v>
      </c>
      <c r="E82" s="49">
        <f t="shared" si="3"/>
        <v>3004</v>
      </c>
      <c r="F82" s="229">
        <f t="shared" si="4"/>
        <v>0.18831494483450351</v>
      </c>
      <c r="G82">
        <f t="shared" si="5"/>
        <v>79</v>
      </c>
    </row>
    <row r="83" spans="1:7">
      <c r="A83" s="110" t="s">
        <v>431</v>
      </c>
      <c r="B83" s="110">
        <v>5793</v>
      </c>
      <c r="C83" s="105">
        <v>621</v>
      </c>
      <c r="D83" s="105">
        <v>475</v>
      </c>
      <c r="E83" s="49">
        <f t="shared" si="3"/>
        <v>1096</v>
      </c>
      <c r="F83" s="229">
        <f t="shared" si="4"/>
        <v>0.1891938546521664</v>
      </c>
      <c r="G83">
        <f t="shared" si="5"/>
        <v>78</v>
      </c>
    </row>
    <row r="84" spans="1:7">
      <c r="A84" s="110" t="s">
        <v>432</v>
      </c>
      <c r="B84" s="110">
        <v>3784</v>
      </c>
      <c r="C84" s="105">
        <v>689</v>
      </c>
      <c r="D84" s="105">
        <v>179</v>
      </c>
      <c r="E84" s="49">
        <f t="shared" si="3"/>
        <v>868</v>
      </c>
      <c r="F84" s="229">
        <f t="shared" si="4"/>
        <v>0.22938689217758984</v>
      </c>
      <c r="G84">
        <f t="shared" si="5"/>
        <v>59</v>
      </c>
    </row>
    <row r="85" spans="1:7">
      <c r="A85" s="110" t="s">
        <v>433</v>
      </c>
      <c r="B85" s="110">
        <v>12893</v>
      </c>
      <c r="C85" s="110">
        <v>1717</v>
      </c>
      <c r="D85" s="110">
        <v>1532</v>
      </c>
      <c r="E85" s="49">
        <f t="shared" si="3"/>
        <v>3249</v>
      </c>
      <c r="F85" s="229">
        <f t="shared" si="4"/>
        <v>0.25199720778717133</v>
      </c>
      <c r="G85">
        <f t="shared" si="5"/>
        <v>42</v>
      </c>
    </row>
    <row r="86" spans="1:7">
      <c r="A86" s="110" t="s">
        <v>434</v>
      </c>
      <c r="B86" s="110">
        <v>51667</v>
      </c>
      <c r="C86" s="110">
        <v>14247</v>
      </c>
      <c r="D86" s="110">
        <v>3152</v>
      </c>
      <c r="E86" s="49">
        <f t="shared" si="3"/>
        <v>17399</v>
      </c>
      <c r="F86" s="229">
        <f t="shared" si="4"/>
        <v>0.33675266611183152</v>
      </c>
      <c r="G86">
        <f t="shared" si="5"/>
        <v>18</v>
      </c>
    </row>
    <row r="87" spans="1:7">
      <c r="A87" s="110" t="s">
        <v>435</v>
      </c>
      <c r="B87" s="110">
        <v>22843</v>
      </c>
      <c r="C87" s="110">
        <v>3907</v>
      </c>
      <c r="D87" s="110">
        <v>1399</v>
      </c>
      <c r="E87" s="49">
        <f t="shared" si="3"/>
        <v>5306</v>
      </c>
      <c r="F87" s="229">
        <f t="shared" si="4"/>
        <v>0.23228122400735454</v>
      </c>
      <c r="G87">
        <f t="shared" si="5"/>
        <v>56</v>
      </c>
    </row>
    <row r="88" spans="1:7">
      <c r="A88" s="105" t="s">
        <v>436</v>
      </c>
      <c r="B88" s="110">
        <v>39812</v>
      </c>
      <c r="C88" s="110">
        <v>8713</v>
      </c>
      <c r="D88" s="110">
        <v>3723</v>
      </c>
      <c r="E88" s="49">
        <f t="shared" si="3"/>
        <v>12436</v>
      </c>
      <c r="F88" s="229">
        <f t="shared" si="4"/>
        <v>0.31236813021199639</v>
      </c>
      <c r="G88">
        <f t="shared" si="5"/>
        <v>21</v>
      </c>
    </row>
    <row r="89" spans="1:7">
      <c r="A89" s="110" t="s">
        <v>437</v>
      </c>
      <c r="B89" s="110">
        <v>50350</v>
      </c>
      <c r="C89" s="110">
        <v>10611</v>
      </c>
      <c r="D89" s="110">
        <v>4066</v>
      </c>
      <c r="E89" s="49">
        <f t="shared" si="3"/>
        <v>14677</v>
      </c>
      <c r="F89" s="229">
        <f t="shared" si="4"/>
        <v>0.29149950347567033</v>
      </c>
      <c r="G89">
        <f t="shared" si="5"/>
        <v>30</v>
      </c>
    </row>
    <row r="90" spans="1:7">
      <c r="A90" s="110" t="s">
        <v>438</v>
      </c>
      <c r="B90" s="110">
        <v>217950</v>
      </c>
      <c r="C90" s="110">
        <v>72765</v>
      </c>
      <c r="D90" s="110">
        <v>18084</v>
      </c>
      <c r="E90" s="49">
        <f t="shared" si="3"/>
        <v>90849</v>
      </c>
      <c r="F90" s="229">
        <f t="shared" si="4"/>
        <v>0.41683413626978666</v>
      </c>
      <c r="G90">
        <f t="shared" si="5"/>
        <v>7</v>
      </c>
    </row>
    <row r="91" spans="1:7">
      <c r="A91" s="105" t="s">
        <v>439</v>
      </c>
      <c r="B91" s="110">
        <v>14918</v>
      </c>
      <c r="C91" s="110">
        <v>1529</v>
      </c>
      <c r="D91" s="110">
        <v>1000</v>
      </c>
      <c r="E91" s="49">
        <f t="shared" si="3"/>
        <v>2529</v>
      </c>
      <c r="F91" s="229">
        <f t="shared" si="4"/>
        <v>0.16952674621262903</v>
      </c>
      <c r="G91">
        <f t="shared" si="5"/>
        <v>88</v>
      </c>
    </row>
    <row r="92" spans="1:7">
      <c r="A92" s="105" t="s">
        <v>440</v>
      </c>
      <c r="B92" s="110">
        <v>11627</v>
      </c>
      <c r="C92" s="110">
        <v>2160</v>
      </c>
      <c r="D92" s="105">
        <v>801</v>
      </c>
      <c r="E92" s="49">
        <f t="shared" si="3"/>
        <v>2961</v>
      </c>
      <c r="F92" s="229">
        <f t="shared" si="4"/>
        <v>0.2546658639373871</v>
      </c>
      <c r="G92">
        <f t="shared" si="5"/>
        <v>41</v>
      </c>
    </row>
    <row r="93" spans="1:7">
      <c r="A93" s="110" t="s">
        <v>441</v>
      </c>
      <c r="B93" s="110">
        <v>71045</v>
      </c>
      <c r="C93" s="110">
        <v>14292</v>
      </c>
      <c r="D93" s="110">
        <v>5959</v>
      </c>
      <c r="E93" s="49">
        <f t="shared" si="3"/>
        <v>20251</v>
      </c>
      <c r="F93" s="229">
        <f t="shared" si="4"/>
        <v>0.28504468998522065</v>
      </c>
      <c r="G93">
        <f t="shared" si="5"/>
        <v>31</v>
      </c>
    </row>
    <row r="94" spans="1:7">
      <c r="A94" s="110" t="s">
        <v>442</v>
      </c>
      <c r="B94" s="110">
        <v>610776</v>
      </c>
      <c r="C94" s="110">
        <v>206377</v>
      </c>
      <c r="D94" s="110">
        <v>40162</v>
      </c>
      <c r="E94" s="49">
        <f t="shared" si="3"/>
        <v>246539</v>
      </c>
      <c r="F94" s="229">
        <f t="shared" si="4"/>
        <v>0.40364880086971328</v>
      </c>
      <c r="G94">
        <f t="shared" si="5"/>
        <v>9</v>
      </c>
    </row>
    <row r="95" spans="1:7">
      <c r="A95" s="110" t="s">
        <v>443</v>
      </c>
      <c r="B95" s="110">
        <v>14009</v>
      </c>
      <c r="C95" s="110">
        <v>2367</v>
      </c>
      <c r="D95" s="105">
        <v>980</v>
      </c>
      <c r="E95" s="49">
        <f t="shared" si="3"/>
        <v>3347</v>
      </c>
      <c r="F95" s="229">
        <f t="shared" si="4"/>
        <v>0.23891783853237206</v>
      </c>
      <c r="G95">
        <f t="shared" si="5"/>
        <v>52</v>
      </c>
    </row>
    <row r="96" spans="1:7">
      <c r="A96" s="105" t="s">
        <v>444</v>
      </c>
      <c r="B96" s="110">
        <v>9715</v>
      </c>
      <c r="C96" s="110">
        <v>1632</v>
      </c>
      <c r="D96" s="105">
        <v>754</v>
      </c>
      <c r="E96" s="49">
        <f t="shared" si="3"/>
        <v>2386</v>
      </c>
      <c r="F96" s="229">
        <f t="shared" si="4"/>
        <v>0.24559958826556871</v>
      </c>
      <c r="G96">
        <f t="shared" si="5"/>
        <v>47</v>
      </c>
    </row>
    <row r="97" spans="1:7">
      <c r="A97" s="105" t="s">
        <v>445</v>
      </c>
      <c r="B97" s="110">
        <v>116111</v>
      </c>
      <c r="C97" s="110">
        <v>30550</v>
      </c>
      <c r="D97" s="110">
        <v>11565</v>
      </c>
      <c r="E97" s="49">
        <f t="shared" si="3"/>
        <v>42115</v>
      </c>
      <c r="F97" s="229">
        <f t="shared" si="4"/>
        <v>0.36271326575432128</v>
      </c>
      <c r="G97">
        <f t="shared" si="5"/>
        <v>12</v>
      </c>
    </row>
    <row r="98" spans="1:7">
      <c r="A98" s="110" t="s">
        <v>446</v>
      </c>
      <c r="B98" s="110">
        <v>135793</v>
      </c>
      <c r="C98" s="110">
        <v>42408</v>
      </c>
      <c r="D98" s="110">
        <v>12040</v>
      </c>
      <c r="E98" s="49">
        <f t="shared" si="3"/>
        <v>54448</v>
      </c>
      <c r="F98" s="229">
        <f t="shared" si="4"/>
        <v>0.40096323079982032</v>
      </c>
      <c r="G98">
        <f t="shared" si="5"/>
        <v>10</v>
      </c>
    </row>
    <row r="99" spans="1:7">
      <c r="A99" s="105" t="s">
        <v>447</v>
      </c>
      <c r="B99" s="110">
        <v>41274</v>
      </c>
      <c r="C99" s="110">
        <v>8106</v>
      </c>
      <c r="D99" s="110">
        <v>4100</v>
      </c>
      <c r="E99" s="49">
        <f t="shared" si="3"/>
        <v>12206</v>
      </c>
      <c r="F99" s="229">
        <f t="shared" si="4"/>
        <v>0.29573096864854387</v>
      </c>
      <c r="G99">
        <f t="shared" si="5"/>
        <v>26</v>
      </c>
    </row>
    <row r="100" spans="1:7">
      <c r="A100" s="110" t="s">
        <v>448</v>
      </c>
      <c r="B100" s="110">
        <v>8371</v>
      </c>
      <c r="C100" s="105">
        <v>817</v>
      </c>
      <c r="D100" s="105">
        <v>556</v>
      </c>
      <c r="E100" s="49">
        <f t="shared" si="3"/>
        <v>1373</v>
      </c>
      <c r="F100" s="229">
        <f t="shared" si="4"/>
        <v>0.16401863576633616</v>
      </c>
      <c r="G100">
        <f t="shared" si="5"/>
        <v>91</v>
      </c>
    </row>
    <row r="101" spans="1:7">
      <c r="A101" s="110" t="s">
        <v>449</v>
      </c>
      <c r="B101" s="110">
        <v>13289</v>
      </c>
      <c r="C101" s="110">
        <v>2290</v>
      </c>
      <c r="D101" s="105">
        <v>975</v>
      </c>
      <c r="E101" s="49">
        <f t="shared" si="3"/>
        <v>3265</v>
      </c>
      <c r="F101" s="229">
        <f t="shared" si="4"/>
        <v>0.24569192565279555</v>
      </c>
      <c r="G101">
        <f t="shared" si="5"/>
        <v>46</v>
      </c>
    </row>
    <row r="102" spans="1:7">
      <c r="A102" s="105" t="s">
        <v>450</v>
      </c>
      <c r="B102" s="110">
        <v>14064</v>
      </c>
      <c r="C102" s="110">
        <v>1840</v>
      </c>
      <c r="D102" s="110">
        <v>1175</v>
      </c>
      <c r="E102" s="49">
        <f t="shared" si="3"/>
        <v>3015</v>
      </c>
      <c r="F102" s="229">
        <f t="shared" si="4"/>
        <v>0.21437713310580206</v>
      </c>
      <c r="G102">
        <f t="shared" si="5"/>
        <v>66</v>
      </c>
    </row>
    <row r="103" spans="1:7">
      <c r="A103" s="110" t="s">
        <v>451</v>
      </c>
      <c r="B103" s="110">
        <v>4588</v>
      </c>
      <c r="C103" s="105">
        <v>468</v>
      </c>
      <c r="D103" s="105">
        <v>337</v>
      </c>
      <c r="E103" s="49">
        <f t="shared" si="3"/>
        <v>805</v>
      </c>
      <c r="F103" s="229">
        <f t="shared" si="4"/>
        <v>0.17545771578029642</v>
      </c>
      <c r="G103">
        <f t="shared" si="5"/>
        <v>86</v>
      </c>
    </row>
    <row r="104" spans="1:7">
      <c r="A104" s="110" t="s">
        <v>452</v>
      </c>
      <c r="B104" s="110">
        <v>28286</v>
      </c>
      <c r="C104" s="110">
        <v>3949</v>
      </c>
      <c r="D104" s="110">
        <v>1843</v>
      </c>
      <c r="E104" s="49">
        <f t="shared" si="3"/>
        <v>5792</v>
      </c>
      <c r="F104" s="229">
        <f t="shared" si="4"/>
        <v>0.20476560842819769</v>
      </c>
      <c r="G104">
        <f t="shared" si="5"/>
        <v>71</v>
      </c>
    </row>
    <row r="105" spans="1:7">
      <c r="A105" s="110" t="s">
        <v>453</v>
      </c>
      <c r="B105" s="110">
        <v>91259</v>
      </c>
      <c r="C105" s="110">
        <v>30453</v>
      </c>
      <c r="D105" s="110">
        <v>6765</v>
      </c>
      <c r="E105" s="49">
        <f t="shared" si="3"/>
        <v>37218</v>
      </c>
      <c r="F105" s="229">
        <f t="shared" si="4"/>
        <v>0.40782826899264729</v>
      </c>
      <c r="G105">
        <f t="shared" si="5"/>
        <v>8</v>
      </c>
    </row>
    <row r="106" spans="1:7">
      <c r="A106" s="110" t="s">
        <v>454</v>
      </c>
      <c r="B106" s="110">
        <v>12219</v>
      </c>
      <c r="C106" s="110">
        <v>1485</v>
      </c>
      <c r="D106" s="105">
        <v>773</v>
      </c>
      <c r="E106" s="49">
        <f t="shared" si="3"/>
        <v>2258</v>
      </c>
      <c r="F106" s="229">
        <f t="shared" si="4"/>
        <v>0.18479417300924789</v>
      </c>
      <c r="G106">
        <f t="shared" si="5"/>
        <v>81</v>
      </c>
    </row>
    <row r="107" spans="1:7">
      <c r="A107" t="s">
        <v>455</v>
      </c>
      <c r="B107" s="110">
        <v>21122</v>
      </c>
      <c r="C107" s="110">
        <v>4247</v>
      </c>
      <c r="D107" s="110">
        <v>1034</v>
      </c>
      <c r="E107" s="49">
        <f t="shared" si="3"/>
        <v>5281</v>
      </c>
      <c r="F107" s="229">
        <f t="shared" si="4"/>
        <v>0.25002367200075748</v>
      </c>
      <c r="G107">
        <f t="shared" si="5"/>
        <v>43</v>
      </c>
    </row>
    <row r="108" spans="1:7">
      <c r="A108" t="s">
        <v>456</v>
      </c>
      <c r="B108" s="110">
        <v>19417</v>
      </c>
      <c r="C108" s="110">
        <v>2629</v>
      </c>
      <c r="D108" s="110">
        <v>1519</v>
      </c>
      <c r="E108" s="49">
        <f t="shared" si="3"/>
        <v>4148</v>
      </c>
      <c r="F108" s="229">
        <f t="shared" si="4"/>
        <v>0.21362723386722976</v>
      </c>
      <c r="G108">
        <f t="shared" si="5"/>
        <v>67</v>
      </c>
    </row>
    <row r="109" spans="1:7">
      <c r="A109" t="s">
        <v>457</v>
      </c>
      <c r="B109" s="110">
        <v>163046</v>
      </c>
      <c r="C109" s="110">
        <v>101067</v>
      </c>
      <c r="D109" s="110">
        <v>10645</v>
      </c>
      <c r="E109" s="49">
        <f t="shared" si="3"/>
        <v>111712</v>
      </c>
      <c r="F109" s="229">
        <f t="shared" si="4"/>
        <v>0.68515633624866601</v>
      </c>
      <c r="G109">
        <f t="shared" si="5"/>
        <v>1</v>
      </c>
    </row>
    <row r="110" spans="1:7">
      <c r="A110" t="s">
        <v>458</v>
      </c>
      <c r="B110" s="110">
        <v>102516</v>
      </c>
      <c r="C110" s="110">
        <v>37664</v>
      </c>
      <c r="D110" s="110">
        <v>8280</v>
      </c>
      <c r="E110" s="49">
        <f t="shared" si="3"/>
        <v>45944</v>
      </c>
      <c r="F110" s="229">
        <f t="shared" si="4"/>
        <v>0.44816418900464317</v>
      </c>
      <c r="G110">
        <f t="shared" si="5"/>
        <v>4</v>
      </c>
    </row>
    <row r="112" spans="1:7">
      <c r="A112" s="44" t="s">
        <v>3</v>
      </c>
      <c r="F112" s="111">
        <f>AVERAGE(F16:F110)</f>
        <v>0.26543914784479117</v>
      </c>
    </row>
  </sheetData>
  <mergeCells count="9">
    <mergeCell ref="B10:D10"/>
    <mergeCell ref="A11:A13"/>
    <mergeCell ref="B11:D13"/>
    <mergeCell ref="B1:D1"/>
    <mergeCell ref="B2:D2"/>
    <mergeCell ref="A3:A7"/>
    <mergeCell ref="B3:D7"/>
    <mergeCell ref="B8:D8"/>
    <mergeCell ref="B9:D9"/>
  </mergeCells>
  <hyperlinks>
    <hyperlink ref="B11:D13" r:id="rId1" display="S1501 - Educational Attainment" xr:uid="{3959E735-3973-4BF4-9E8D-A031D5E5CF7F}"/>
  </hyperlinks>
  <pageMargins left="0.7" right="0.7" top="0.75" bottom="0.75" header="0.3" footer="0.3"/>
  <pageSetup orientation="portrait" r:id="rId2"/>
  <ignoredErrors>
    <ignoredError sqref="E16:E110" formulaRange="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FBC9-96BF-4BAB-8BF4-9EC11174093D}">
  <sheetPr>
    <tabColor theme="9"/>
  </sheetPr>
  <dimension ref="A1:D112"/>
  <sheetViews>
    <sheetView workbookViewId="0">
      <selection activeCell="B15" sqref="B15"/>
    </sheetView>
  </sheetViews>
  <sheetFormatPr defaultRowHeight="12.75"/>
  <cols>
    <col min="1" max="1" width="17.5703125" customWidth="1"/>
    <col min="3" max="3" width="11.5703125" customWidth="1"/>
  </cols>
  <sheetData>
    <row r="1" spans="1:4" ht="25.5">
      <c r="A1" s="168" t="s">
        <v>189</v>
      </c>
      <c r="B1" s="568" t="s">
        <v>755</v>
      </c>
      <c r="C1" s="569"/>
      <c r="D1" s="570"/>
    </row>
    <row r="2" spans="1:4">
      <c r="A2" s="168" t="s">
        <v>194</v>
      </c>
      <c r="B2" s="538" t="s">
        <v>11</v>
      </c>
      <c r="C2" s="566"/>
      <c r="D2" s="567"/>
    </row>
    <row r="3" spans="1:4">
      <c r="A3" s="579" t="s">
        <v>196</v>
      </c>
      <c r="B3" s="514" t="s">
        <v>12</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756</v>
      </c>
      <c r="C8" s="590"/>
      <c r="D8" s="591"/>
    </row>
    <row r="9" spans="1:4" ht="40.5" customHeight="1">
      <c r="A9" s="323" t="s">
        <v>200</v>
      </c>
      <c r="B9" s="583" t="s">
        <v>14</v>
      </c>
      <c r="C9" s="584"/>
      <c r="D9" s="585"/>
    </row>
    <row r="10" spans="1:4">
      <c r="A10" s="338" t="s">
        <v>314</v>
      </c>
      <c r="B10" s="582">
        <v>2022</v>
      </c>
      <c r="C10" s="536"/>
      <c r="D10" s="537"/>
    </row>
    <row r="11" spans="1:4" ht="12.75" customHeight="1">
      <c r="A11" s="511" t="s">
        <v>202</v>
      </c>
      <c r="B11" s="514" t="s">
        <v>757</v>
      </c>
      <c r="C11" s="515"/>
      <c r="D11" s="516"/>
    </row>
    <row r="12" spans="1:4">
      <c r="A12" s="578"/>
      <c r="B12" s="517"/>
      <c r="C12" s="518"/>
      <c r="D12" s="519"/>
    </row>
    <row r="13" spans="1:4">
      <c r="A13" s="513"/>
      <c r="B13" s="520"/>
      <c r="C13" s="521"/>
      <c r="D13" s="522"/>
    </row>
    <row r="15" spans="1:4" ht="57.75">
      <c r="B15" s="502" t="s">
        <v>758</v>
      </c>
      <c r="C15" s="432" t="s">
        <v>759</v>
      </c>
      <c r="D15" s="440" t="s">
        <v>927</v>
      </c>
    </row>
    <row r="16" spans="1:4">
      <c r="A16" s="258" t="s">
        <v>216</v>
      </c>
      <c r="B16" s="259">
        <v>50</v>
      </c>
      <c r="C16" s="259">
        <v>12.391573729999999</v>
      </c>
      <c r="D16">
        <f>RANK(C16,$C$16:$C$110)</f>
        <v>12</v>
      </c>
    </row>
    <row r="17" spans="1:4">
      <c r="A17" s="258" t="s">
        <v>217</v>
      </c>
      <c r="B17" s="259">
        <v>33</v>
      </c>
      <c r="C17" s="259">
        <v>9.8595757395000003</v>
      </c>
      <c r="D17">
        <f t="shared" ref="D17:D80" si="0">RANK(C17,$C$16:$C$110)</f>
        <v>39</v>
      </c>
    </row>
    <row r="18" spans="1:4">
      <c r="A18" s="258" t="s">
        <v>218</v>
      </c>
      <c r="B18" s="259">
        <v>5</v>
      </c>
      <c r="C18" s="259">
        <v>6.6137566137999997</v>
      </c>
      <c r="D18">
        <f t="shared" si="0"/>
        <v>79</v>
      </c>
    </row>
    <row r="19" spans="1:4">
      <c r="A19" s="258" t="s">
        <v>219</v>
      </c>
      <c r="B19" s="259">
        <v>8</v>
      </c>
      <c r="C19" s="259">
        <v>15.037593985000001</v>
      </c>
      <c r="D19">
        <f t="shared" si="0"/>
        <v>4</v>
      </c>
    </row>
    <row r="20" spans="1:4">
      <c r="A20" s="258" t="s">
        <v>220</v>
      </c>
      <c r="B20" s="259">
        <v>71</v>
      </c>
      <c r="C20" s="259">
        <v>10.762467788</v>
      </c>
      <c r="D20">
        <f t="shared" si="0"/>
        <v>25</v>
      </c>
    </row>
    <row r="21" spans="1:4">
      <c r="A21" s="258" t="s">
        <v>221</v>
      </c>
      <c r="B21" s="259">
        <v>54</v>
      </c>
      <c r="C21" s="259">
        <v>8.9064819396000008</v>
      </c>
      <c r="D21">
        <f t="shared" si="0"/>
        <v>53</v>
      </c>
    </row>
    <row r="22" spans="1:4">
      <c r="A22" s="258" t="s">
        <v>223</v>
      </c>
      <c r="B22" s="259">
        <v>25</v>
      </c>
      <c r="C22" s="259">
        <v>11.130899377</v>
      </c>
      <c r="D22">
        <f t="shared" si="0"/>
        <v>22</v>
      </c>
    </row>
    <row r="23" spans="1:4">
      <c r="A23" s="258" t="s">
        <v>224</v>
      </c>
      <c r="B23" s="259">
        <v>9</v>
      </c>
      <c r="C23" s="259">
        <v>11.406844105999999</v>
      </c>
      <c r="D23">
        <f t="shared" si="0"/>
        <v>20</v>
      </c>
    </row>
    <row r="24" spans="1:4">
      <c r="A24" s="258" t="s">
        <v>225</v>
      </c>
      <c r="B24" s="259">
        <v>14</v>
      </c>
      <c r="C24" s="259">
        <v>9.8591549296000007</v>
      </c>
      <c r="D24">
        <f t="shared" si="0"/>
        <v>40</v>
      </c>
    </row>
    <row r="25" spans="1:4">
      <c r="A25" s="258" t="s">
        <v>226</v>
      </c>
      <c r="B25" s="259">
        <v>30</v>
      </c>
      <c r="C25" s="259">
        <v>12.442969722000001</v>
      </c>
      <c r="D25">
        <f t="shared" si="0"/>
        <v>11</v>
      </c>
    </row>
    <row r="26" spans="1:4">
      <c r="A26" s="258" t="s">
        <v>227</v>
      </c>
      <c r="B26" s="259">
        <v>24</v>
      </c>
      <c r="C26" s="259">
        <v>10.666666666999999</v>
      </c>
      <c r="D26">
        <f t="shared" si="0"/>
        <v>27</v>
      </c>
    </row>
    <row r="27" spans="1:4">
      <c r="A27" s="258" t="s">
        <v>228</v>
      </c>
      <c r="B27" s="259">
        <v>2</v>
      </c>
      <c r="C27" s="259">
        <v>2.2935779816999999</v>
      </c>
      <c r="D27">
        <f t="shared" si="0"/>
        <v>95</v>
      </c>
    </row>
    <row r="28" spans="1:4">
      <c r="A28" s="258" t="s">
        <v>229</v>
      </c>
      <c r="B28" s="259">
        <v>21</v>
      </c>
      <c r="C28" s="259">
        <v>11.925042589</v>
      </c>
      <c r="D28">
        <f t="shared" si="0"/>
        <v>15</v>
      </c>
    </row>
    <row r="29" spans="1:4">
      <c r="A29" s="258" t="s">
        <v>230</v>
      </c>
      <c r="B29" s="259">
        <v>3</v>
      </c>
      <c r="C29" s="259">
        <v>9.0634441088000006</v>
      </c>
      <c r="D29">
        <f t="shared" si="0"/>
        <v>47</v>
      </c>
    </row>
    <row r="30" spans="1:4">
      <c r="A30" s="258" t="s">
        <v>231</v>
      </c>
      <c r="B30" s="259">
        <v>24</v>
      </c>
      <c r="C30" s="259">
        <v>12.151898734</v>
      </c>
      <c r="D30">
        <f t="shared" si="0"/>
        <v>14</v>
      </c>
    </row>
    <row r="31" spans="1:4">
      <c r="A31" s="258" t="s">
        <v>232</v>
      </c>
      <c r="B31" s="259">
        <v>36</v>
      </c>
      <c r="C31" s="259">
        <v>10.282776350000001</v>
      </c>
      <c r="D31">
        <f t="shared" si="0"/>
        <v>30</v>
      </c>
    </row>
    <row r="32" spans="1:4">
      <c r="A32" s="258" t="s">
        <v>233</v>
      </c>
      <c r="B32" s="259">
        <v>11</v>
      </c>
      <c r="C32" s="259">
        <v>12.835472578999999</v>
      </c>
      <c r="D32">
        <f t="shared" si="0"/>
        <v>10</v>
      </c>
    </row>
    <row r="33" spans="1:4">
      <c r="A33" s="258" t="s">
        <v>234</v>
      </c>
      <c r="B33" s="259">
        <v>20</v>
      </c>
      <c r="C33" s="259">
        <v>7.4599030212999997</v>
      </c>
      <c r="D33">
        <f t="shared" si="0"/>
        <v>71</v>
      </c>
    </row>
    <row r="34" spans="1:4">
      <c r="A34" s="258" t="s">
        <v>235</v>
      </c>
      <c r="B34" s="259">
        <v>383</v>
      </c>
      <c r="C34" s="259">
        <v>8.2945316729999998</v>
      </c>
      <c r="D34">
        <f t="shared" si="0"/>
        <v>63</v>
      </c>
    </row>
    <row r="35" spans="1:4">
      <c r="A35" s="258" t="s">
        <v>236</v>
      </c>
      <c r="B35" s="259">
        <v>8</v>
      </c>
      <c r="C35" s="259">
        <v>12.987012987</v>
      </c>
      <c r="D35">
        <f t="shared" si="0"/>
        <v>9</v>
      </c>
    </row>
    <row r="36" spans="1:4">
      <c r="A36" s="258" t="s">
        <v>237</v>
      </c>
      <c r="B36" s="259">
        <v>8</v>
      </c>
      <c r="C36" s="259">
        <v>6.3241106718999998</v>
      </c>
      <c r="D36">
        <f t="shared" si="0"/>
        <v>80</v>
      </c>
    </row>
    <row r="37" spans="1:4">
      <c r="A37" s="258" t="s">
        <v>238</v>
      </c>
      <c r="B37" s="259">
        <v>30</v>
      </c>
      <c r="C37" s="259">
        <v>9.4696969696999993</v>
      </c>
      <c r="D37">
        <f t="shared" si="0"/>
        <v>44</v>
      </c>
    </row>
    <row r="38" spans="1:4">
      <c r="A38" s="258" t="s">
        <v>239</v>
      </c>
      <c r="B38" s="259">
        <v>20</v>
      </c>
      <c r="C38" s="259">
        <v>8.6994345368000001</v>
      </c>
      <c r="D38">
        <f t="shared" si="0"/>
        <v>57</v>
      </c>
    </row>
    <row r="39" spans="1:4">
      <c r="A39" s="258" t="s">
        <v>240</v>
      </c>
      <c r="B39" s="259">
        <v>14</v>
      </c>
      <c r="C39" s="259">
        <v>7.0105157736999999</v>
      </c>
      <c r="D39">
        <f t="shared" si="0"/>
        <v>75</v>
      </c>
    </row>
    <row r="40" spans="1:4">
      <c r="A40" s="258" t="s">
        <v>241</v>
      </c>
      <c r="B40" s="259">
        <v>10</v>
      </c>
      <c r="C40" s="259">
        <v>9.4517958411999992</v>
      </c>
      <c r="D40">
        <f t="shared" si="0"/>
        <v>45</v>
      </c>
    </row>
    <row r="41" spans="1:4">
      <c r="A41" s="258" t="s">
        <v>242</v>
      </c>
      <c r="B41" s="259">
        <v>21</v>
      </c>
      <c r="C41" s="259">
        <v>10.17935046</v>
      </c>
      <c r="D41">
        <f t="shared" si="0"/>
        <v>32</v>
      </c>
    </row>
    <row r="42" spans="1:4">
      <c r="A42" s="258" t="s">
        <v>243</v>
      </c>
      <c r="B42" s="259">
        <v>30</v>
      </c>
      <c r="C42" s="259">
        <v>9.8716683119000006</v>
      </c>
      <c r="D42">
        <f t="shared" si="0"/>
        <v>38</v>
      </c>
    </row>
    <row r="43" spans="1:4">
      <c r="A43" s="258" t="s">
        <v>244</v>
      </c>
      <c r="B43" s="259">
        <v>13</v>
      </c>
      <c r="C43" s="259">
        <v>7.0118662352000003</v>
      </c>
      <c r="D43">
        <f t="shared" si="0"/>
        <v>74</v>
      </c>
    </row>
    <row r="44" spans="1:4">
      <c r="A44" s="258" t="s">
        <v>245</v>
      </c>
      <c r="B44" s="259">
        <v>10</v>
      </c>
      <c r="C44" s="259">
        <v>8.7642418930999995</v>
      </c>
      <c r="D44">
        <f t="shared" si="0"/>
        <v>56</v>
      </c>
    </row>
    <row r="45" spans="1:4">
      <c r="A45" s="258" t="s">
        <v>246</v>
      </c>
      <c r="B45" s="259">
        <v>38</v>
      </c>
      <c r="C45" s="259">
        <v>11.627906977</v>
      </c>
      <c r="D45">
        <f t="shared" si="0"/>
        <v>17</v>
      </c>
    </row>
    <row r="46" spans="1:4">
      <c r="A46" s="258" t="s">
        <v>247</v>
      </c>
      <c r="B46" s="259">
        <v>14</v>
      </c>
      <c r="C46" s="259">
        <v>18.158236057</v>
      </c>
      <c r="D46">
        <f t="shared" si="0"/>
        <v>1</v>
      </c>
    </row>
    <row r="47" spans="1:4">
      <c r="A47" s="258" t="s">
        <v>248</v>
      </c>
      <c r="B47" s="259">
        <v>45</v>
      </c>
      <c r="C47" s="259">
        <v>11.292346299</v>
      </c>
      <c r="D47">
        <f t="shared" si="0"/>
        <v>21</v>
      </c>
    </row>
    <row r="48" spans="1:4">
      <c r="A48" s="258" t="s">
        <v>249</v>
      </c>
      <c r="B48" s="259">
        <v>200</v>
      </c>
      <c r="C48" s="259">
        <v>9.5854301462000002</v>
      </c>
      <c r="D48">
        <f t="shared" si="0"/>
        <v>43</v>
      </c>
    </row>
    <row r="49" spans="1:4">
      <c r="A49" s="258" t="s">
        <v>250</v>
      </c>
      <c r="B49" s="259">
        <v>2</v>
      </c>
      <c r="C49" s="259">
        <v>5.6980056980000002</v>
      </c>
      <c r="D49">
        <f t="shared" si="0"/>
        <v>88</v>
      </c>
    </row>
    <row r="50" spans="1:4">
      <c r="A50" s="258" t="s">
        <v>251</v>
      </c>
      <c r="B50" s="259">
        <v>10</v>
      </c>
      <c r="C50" s="259">
        <v>7.9051383398999997</v>
      </c>
      <c r="D50">
        <f t="shared" si="0"/>
        <v>65</v>
      </c>
    </row>
    <row r="51" spans="1:4">
      <c r="A51" s="258" t="s">
        <v>252</v>
      </c>
      <c r="B51" s="259">
        <v>11</v>
      </c>
      <c r="C51" s="259">
        <v>8.6887835703</v>
      </c>
      <c r="D51">
        <f t="shared" si="0"/>
        <v>58</v>
      </c>
    </row>
    <row r="52" spans="1:4">
      <c r="A52" s="258" t="s">
        <v>253</v>
      </c>
      <c r="B52" s="259">
        <v>26</v>
      </c>
      <c r="C52" s="259">
        <v>9.7965335343</v>
      </c>
      <c r="D52">
        <f t="shared" si="0"/>
        <v>41</v>
      </c>
    </row>
    <row r="53" spans="1:4">
      <c r="A53" s="258" t="s">
        <v>254</v>
      </c>
      <c r="B53" s="259">
        <v>7</v>
      </c>
      <c r="C53" s="259">
        <v>6.8093385214</v>
      </c>
      <c r="D53">
        <f t="shared" si="0"/>
        <v>77</v>
      </c>
    </row>
    <row r="54" spans="1:4">
      <c r="A54" s="258" t="s">
        <v>255</v>
      </c>
      <c r="B54" s="259">
        <v>15</v>
      </c>
      <c r="C54" s="259">
        <v>8.9445438283000005</v>
      </c>
      <c r="D54">
        <f t="shared" si="0"/>
        <v>51</v>
      </c>
    </row>
    <row r="55" spans="1:4">
      <c r="A55" s="258" t="s">
        <v>256</v>
      </c>
      <c r="B55" s="259">
        <v>22</v>
      </c>
      <c r="C55" s="259">
        <v>13.390139988</v>
      </c>
      <c r="D55">
        <f t="shared" si="0"/>
        <v>7</v>
      </c>
    </row>
    <row r="56" spans="1:4">
      <c r="A56" s="258" t="s">
        <v>257</v>
      </c>
      <c r="B56" s="259">
        <v>7</v>
      </c>
      <c r="C56" s="259">
        <v>5.3680981594999997</v>
      </c>
      <c r="D56">
        <f t="shared" si="0"/>
        <v>91</v>
      </c>
    </row>
    <row r="57" spans="1:4">
      <c r="A57" s="258" t="s">
        <v>258</v>
      </c>
      <c r="B57" s="259">
        <v>4</v>
      </c>
      <c r="C57" s="259">
        <v>10.126582278000001</v>
      </c>
      <c r="D57">
        <f t="shared" si="0"/>
        <v>34</v>
      </c>
    </row>
    <row r="58" spans="1:4">
      <c r="A58" s="258" t="s">
        <v>259</v>
      </c>
      <c r="B58" s="259">
        <v>10</v>
      </c>
      <c r="C58" s="259">
        <v>10.330578512000001</v>
      </c>
      <c r="D58">
        <f t="shared" si="0"/>
        <v>29</v>
      </c>
    </row>
    <row r="59" spans="1:4">
      <c r="A59" s="258" t="s">
        <v>260</v>
      </c>
      <c r="B59" s="259">
        <v>6</v>
      </c>
      <c r="C59" s="259">
        <v>11.71875</v>
      </c>
      <c r="D59">
        <f t="shared" si="0"/>
        <v>16</v>
      </c>
    </row>
    <row r="60" spans="1:4">
      <c r="A60" s="258" t="s">
        <v>261</v>
      </c>
      <c r="B60" s="259">
        <v>23</v>
      </c>
      <c r="C60" s="259">
        <v>9.0337784760000002</v>
      </c>
      <c r="D60">
        <f t="shared" si="0"/>
        <v>48</v>
      </c>
    </row>
    <row r="61" spans="1:4">
      <c r="A61" s="258" t="s">
        <v>262</v>
      </c>
      <c r="B61" s="259">
        <v>11</v>
      </c>
      <c r="C61" s="259">
        <v>15.214384509</v>
      </c>
      <c r="D61">
        <f t="shared" si="0"/>
        <v>2</v>
      </c>
    </row>
    <row r="62" spans="1:4">
      <c r="A62" s="258" t="s">
        <v>263</v>
      </c>
      <c r="B62" s="259">
        <v>238</v>
      </c>
      <c r="C62" s="259">
        <v>8.9406461306999994</v>
      </c>
      <c r="D62">
        <f t="shared" si="0"/>
        <v>52</v>
      </c>
    </row>
    <row r="63" spans="1:4">
      <c r="A63" s="258" t="s">
        <v>264</v>
      </c>
      <c r="B63" s="259">
        <v>2</v>
      </c>
      <c r="C63" s="259">
        <v>5.7803468208000002</v>
      </c>
      <c r="D63">
        <f t="shared" si="0"/>
        <v>87</v>
      </c>
    </row>
    <row r="64" spans="1:4">
      <c r="A64" s="258" t="s">
        <v>265</v>
      </c>
      <c r="B64" s="259">
        <v>9</v>
      </c>
      <c r="C64" s="259">
        <v>6.25</v>
      </c>
      <c r="D64">
        <f t="shared" si="0"/>
        <v>81</v>
      </c>
    </row>
    <row r="65" spans="1:4">
      <c r="A65" s="258" t="s">
        <v>266</v>
      </c>
      <c r="B65" s="259">
        <v>25</v>
      </c>
      <c r="C65" s="259">
        <v>8.8873089229000009</v>
      </c>
      <c r="D65">
        <f t="shared" si="0"/>
        <v>54</v>
      </c>
    </row>
    <row r="66" spans="1:4">
      <c r="A66" s="258" t="s">
        <v>267</v>
      </c>
      <c r="B66" s="259">
        <v>4</v>
      </c>
      <c r="C66" s="259">
        <v>5.9701492536999998</v>
      </c>
      <c r="D66">
        <f t="shared" si="0"/>
        <v>85</v>
      </c>
    </row>
    <row r="67" spans="1:4">
      <c r="A67" s="258" t="s">
        <v>268</v>
      </c>
      <c r="B67" s="259">
        <v>22</v>
      </c>
      <c r="C67" s="259">
        <v>11.027568922</v>
      </c>
      <c r="D67">
        <f t="shared" si="0"/>
        <v>23</v>
      </c>
    </row>
    <row r="68" spans="1:4">
      <c r="A68" s="258" t="s">
        <v>269</v>
      </c>
      <c r="B68" s="259">
        <v>26</v>
      </c>
      <c r="C68" s="259">
        <v>9.8934550989000005</v>
      </c>
      <c r="D68">
        <f t="shared" si="0"/>
        <v>37</v>
      </c>
    </row>
    <row r="69" spans="1:4">
      <c r="A69" s="258" t="s">
        <v>270</v>
      </c>
      <c r="B69" s="259">
        <v>27</v>
      </c>
      <c r="C69" s="259">
        <v>9.2624356774999992</v>
      </c>
      <c r="D69">
        <f t="shared" si="0"/>
        <v>46</v>
      </c>
    </row>
    <row r="70" spans="1:4">
      <c r="A70" s="258" t="s">
        <v>271</v>
      </c>
      <c r="B70" s="259">
        <v>8</v>
      </c>
      <c r="C70" s="259">
        <v>5.8055152395</v>
      </c>
      <c r="D70">
        <f t="shared" si="0"/>
        <v>86</v>
      </c>
    </row>
    <row r="71" spans="1:4">
      <c r="A71" s="258" t="s">
        <v>272</v>
      </c>
      <c r="B71" s="259">
        <v>8</v>
      </c>
      <c r="C71" s="259">
        <v>4.6082949308999996</v>
      </c>
      <c r="D71">
        <f t="shared" si="0"/>
        <v>94</v>
      </c>
    </row>
    <row r="72" spans="1:4">
      <c r="A72" s="258" t="s">
        <v>273</v>
      </c>
      <c r="B72" s="259">
        <v>50</v>
      </c>
      <c r="C72" s="259">
        <v>8.2946250828999997</v>
      </c>
      <c r="D72">
        <f t="shared" si="0"/>
        <v>62</v>
      </c>
    </row>
    <row r="73" spans="1:4">
      <c r="A73" s="258" t="s">
        <v>274</v>
      </c>
      <c r="B73" s="259">
        <v>13</v>
      </c>
      <c r="C73" s="259">
        <v>8.0745341615000008</v>
      </c>
      <c r="D73">
        <f t="shared" si="0"/>
        <v>64</v>
      </c>
    </row>
    <row r="74" spans="1:4">
      <c r="A74" s="258" t="s">
        <v>275</v>
      </c>
      <c r="B74" s="259">
        <v>11</v>
      </c>
      <c r="C74" s="259">
        <v>5.6730273337000003</v>
      </c>
      <c r="D74">
        <f t="shared" si="0"/>
        <v>90</v>
      </c>
    </row>
    <row r="75" spans="1:4">
      <c r="A75" s="258" t="s">
        <v>276</v>
      </c>
      <c r="B75" s="259">
        <v>40</v>
      </c>
      <c r="C75" s="259">
        <v>6.1236987139999997</v>
      </c>
      <c r="D75">
        <f t="shared" si="0"/>
        <v>84</v>
      </c>
    </row>
    <row r="76" spans="1:4">
      <c r="A76" s="258" t="s">
        <v>277</v>
      </c>
      <c r="B76" s="259">
        <v>5</v>
      </c>
      <c r="C76" s="259">
        <v>7.5187969925000004</v>
      </c>
      <c r="D76">
        <f t="shared" si="0"/>
        <v>67</v>
      </c>
    </row>
    <row r="77" spans="1:4">
      <c r="A77" s="258" t="s">
        <v>278</v>
      </c>
      <c r="B77" s="259">
        <v>18</v>
      </c>
      <c r="C77" s="259">
        <v>7.4750830564999999</v>
      </c>
      <c r="D77">
        <f t="shared" si="0"/>
        <v>70</v>
      </c>
    </row>
    <row r="78" spans="1:4">
      <c r="A78" s="258" t="s">
        <v>279</v>
      </c>
      <c r="B78" s="259">
        <v>93</v>
      </c>
      <c r="C78" s="259">
        <v>5.2694203638000001</v>
      </c>
      <c r="D78">
        <f t="shared" si="0"/>
        <v>93</v>
      </c>
    </row>
    <row r="79" spans="1:4">
      <c r="A79" s="258" t="s">
        <v>280</v>
      </c>
      <c r="B79" s="259">
        <v>4</v>
      </c>
      <c r="C79" s="259">
        <v>11.494252874000001</v>
      </c>
      <c r="D79">
        <f t="shared" si="0"/>
        <v>19</v>
      </c>
    </row>
    <row r="80" spans="1:4">
      <c r="A80" s="258" t="s">
        <v>281</v>
      </c>
      <c r="B80" s="259">
        <v>7</v>
      </c>
      <c r="C80" s="259">
        <v>6.8694798822000003</v>
      </c>
      <c r="D80">
        <f t="shared" si="0"/>
        <v>76</v>
      </c>
    </row>
    <row r="81" spans="1:4">
      <c r="A81" s="258" t="s">
        <v>282</v>
      </c>
      <c r="B81" s="259">
        <v>26</v>
      </c>
      <c r="C81" s="259">
        <v>14.985590778000001</v>
      </c>
      <c r="D81">
        <f t="shared" ref="D81:D110" si="1">RANK(C81,$C$16:$C$110)</f>
        <v>6</v>
      </c>
    </row>
    <row r="82" spans="1:4">
      <c r="A82" s="258" t="s">
        <v>283</v>
      </c>
      <c r="B82" s="259">
        <v>12</v>
      </c>
      <c r="C82" s="259">
        <v>10.195412064999999</v>
      </c>
      <c r="D82">
        <f t="shared" si="1"/>
        <v>31</v>
      </c>
    </row>
    <row r="83" spans="1:4">
      <c r="A83" s="258" t="s">
        <v>284</v>
      </c>
      <c r="B83" s="259">
        <v>4</v>
      </c>
      <c r="C83" s="259">
        <v>7.5187969925000004</v>
      </c>
      <c r="D83">
        <f t="shared" si="1"/>
        <v>67</v>
      </c>
    </row>
    <row r="84" spans="1:4">
      <c r="A84" s="258" t="s">
        <v>285</v>
      </c>
      <c r="B84" s="259">
        <v>3</v>
      </c>
      <c r="C84" s="259">
        <v>15</v>
      </c>
      <c r="D84">
        <f t="shared" si="1"/>
        <v>5</v>
      </c>
    </row>
    <row r="85" spans="1:4">
      <c r="A85" s="258" t="s">
        <v>286</v>
      </c>
      <c r="B85" s="259">
        <v>6</v>
      </c>
      <c r="C85" s="259">
        <v>7.2639225182000002</v>
      </c>
      <c r="D85">
        <f t="shared" si="1"/>
        <v>73</v>
      </c>
    </row>
    <row r="86" spans="1:4">
      <c r="A86" s="258" t="s">
        <v>287</v>
      </c>
      <c r="B86" s="259">
        <v>58</v>
      </c>
      <c r="C86" s="259">
        <v>13.042500562000001</v>
      </c>
      <c r="D86">
        <f t="shared" si="1"/>
        <v>8</v>
      </c>
    </row>
    <row r="87" spans="1:4">
      <c r="A87" s="258" t="s">
        <v>288</v>
      </c>
      <c r="B87" s="259">
        <v>11</v>
      </c>
      <c r="C87" s="259">
        <v>5.3294573642999996</v>
      </c>
      <c r="D87">
        <f t="shared" si="1"/>
        <v>92</v>
      </c>
    </row>
    <row r="88" spans="1:4">
      <c r="A88" s="258" t="s">
        <v>289</v>
      </c>
      <c r="B88" s="259">
        <v>28</v>
      </c>
      <c r="C88" s="259">
        <v>12.367491166000001</v>
      </c>
      <c r="D88">
        <f t="shared" si="1"/>
        <v>13</v>
      </c>
    </row>
    <row r="89" spans="1:4">
      <c r="A89" s="258" t="s">
        <v>290</v>
      </c>
      <c r="B89" s="259">
        <v>40</v>
      </c>
      <c r="C89" s="259">
        <v>8.9766606822000004</v>
      </c>
      <c r="D89">
        <f t="shared" si="1"/>
        <v>49</v>
      </c>
    </row>
    <row r="90" spans="1:4">
      <c r="A90" s="258" t="s">
        <v>291</v>
      </c>
      <c r="B90" s="259">
        <v>142</v>
      </c>
      <c r="C90" s="259">
        <v>6.6324147594999996</v>
      </c>
      <c r="D90">
        <f t="shared" si="1"/>
        <v>78</v>
      </c>
    </row>
    <row r="91" spans="1:4">
      <c r="A91" s="258" t="s">
        <v>292</v>
      </c>
      <c r="B91" s="259">
        <v>13</v>
      </c>
      <c r="C91" s="259">
        <v>9.9085365854000003</v>
      </c>
      <c r="D91">
        <f t="shared" si="1"/>
        <v>36</v>
      </c>
    </row>
    <row r="92" spans="1:4">
      <c r="A92" s="258" t="s">
        <v>293</v>
      </c>
      <c r="B92" s="259">
        <v>6</v>
      </c>
      <c r="C92" s="259">
        <v>7.5</v>
      </c>
      <c r="D92">
        <f t="shared" si="1"/>
        <v>69</v>
      </c>
    </row>
    <row r="93" spans="1:4">
      <c r="A93" s="258" t="s">
        <v>294</v>
      </c>
      <c r="B93" s="259">
        <v>45</v>
      </c>
      <c r="C93" s="259">
        <v>8.5211134254999994</v>
      </c>
      <c r="D93">
        <f t="shared" si="1"/>
        <v>60</v>
      </c>
    </row>
    <row r="94" spans="1:4">
      <c r="A94" s="258" t="s">
        <v>295</v>
      </c>
      <c r="B94" s="259">
        <v>574</v>
      </c>
      <c r="C94" s="259">
        <v>8.9759026724000002</v>
      </c>
      <c r="D94">
        <f t="shared" si="1"/>
        <v>50</v>
      </c>
    </row>
    <row r="95" spans="1:4">
      <c r="A95" s="258" t="s">
        <v>296</v>
      </c>
      <c r="B95" s="259">
        <v>7</v>
      </c>
      <c r="C95" s="259">
        <v>6.25</v>
      </c>
      <c r="D95">
        <f t="shared" si="1"/>
        <v>81</v>
      </c>
    </row>
    <row r="96" spans="1:4">
      <c r="A96" s="258" t="s">
        <v>297</v>
      </c>
      <c r="B96" s="259">
        <v>5</v>
      </c>
      <c r="C96" s="259">
        <v>6.1957868648999996</v>
      </c>
      <c r="D96">
        <f t="shared" si="1"/>
        <v>83</v>
      </c>
    </row>
    <row r="97" spans="1:4">
      <c r="A97" s="258" t="s">
        <v>298</v>
      </c>
      <c r="B97" s="259">
        <v>83</v>
      </c>
      <c r="C97" s="259">
        <v>10.970129526999999</v>
      </c>
      <c r="D97">
        <f t="shared" si="1"/>
        <v>24</v>
      </c>
    </row>
    <row r="98" spans="1:4">
      <c r="A98" s="258" t="s">
        <v>299</v>
      </c>
      <c r="B98" s="259">
        <v>101</v>
      </c>
      <c r="C98" s="259">
        <v>8.8302150725999997</v>
      </c>
      <c r="D98">
        <f t="shared" si="1"/>
        <v>55</v>
      </c>
    </row>
    <row r="99" spans="1:4">
      <c r="A99" s="258" t="s">
        <v>300</v>
      </c>
      <c r="B99" s="259">
        <v>26</v>
      </c>
      <c r="C99" s="259">
        <v>7.4074074074</v>
      </c>
      <c r="D99">
        <f t="shared" si="1"/>
        <v>72</v>
      </c>
    </row>
    <row r="100" spans="1:4">
      <c r="A100" s="258" t="s">
        <v>301</v>
      </c>
      <c r="B100" s="259">
        <v>6</v>
      </c>
      <c r="C100" s="259">
        <v>8.3333333333000006</v>
      </c>
      <c r="D100">
        <f t="shared" si="1"/>
        <v>61</v>
      </c>
    </row>
    <row r="101" spans="1:4">
      <c r="A101" s="258" t="s">
        <v>302</v>
      </c>
      <c r="B101" s="259">
        <v>7</v>
      </c>
      <c r="C101" s="259">
        <v>10.479041916</v>
      </c>
      <c r="D101">
        <f t="shared" si="1"/>
        <v>28</v>
      </c>
    </row>
    <row r="102" spans="1:4">
      <c r="A102" s="258" t="s">
        <v>303</v>
      </c>
      <c r="B102" s="259">
        <v>10</v>
      </c>
      <c r="C102" s="259">
        <v>10.01001001</v>
      </c>
      <c r="D102">
        <f t="shared" si="1"/>
        <v>35</v>
      </c>
    </row>
    <row r="103" spans="1:4">
      <c r="A103" s="258" t="s">
        <v>304</v>
      </c>
      <c r="B103" s="259">
        <v>4</v>
      </c>
      <c r="C103" s="259">
        <v>11.627906977</v>
      </c>
      <c r="D103">
        <f t="shared" si="1"/>
        <v>17</v>
      </c>
    </row>
    <row r="104" spans="1:4">
      <c r="A104" s="258" t="s">
        <v>305</v>
      </c>
      <c r="B104" s="259">
        <v>21</v>
      </c>
      <c r="C104" s="259">
        <v>8.6776859504000008</v>
      </c>
      <c r="D104">
        <f t="shared" si="1"/>
        <v>59</v>
      </c>
    </row>
    <row r="105" spans="1:4">
      <c r="A105" s="258" t="s">
        <v>306</v>
      </c>
      <c r="B105" s="259">
        <v>68</v>
      </c>
      <c r="C105" s="259">
        <v>10.70192005</v>
      </c>
      <c r="D105">
        <f t="shared" si="1"/>
        <v>26</v>
      </c>
    </row>
    <row r="106" spans="1:4">
      <c r="A106" s="258" t="s">
        <v>307</v>
      </c>
      <c r="B106" s="259">
        <v>6</v>
      </c>
      <c r="C106" s="259">
        <v>7.8328981723000002</v>
      </c>
      <c r="D106">
        <f t="shared" si="1"/>
        <v>66</v>
      </c>
    </row>
    <row r="107" spans="1:4">
      <c r="A107" s="258" t="s">
        <v>308</v>
      </c>
      <c r="B107" s="259">
        <v>24</v>
      </c>
      <c r="C107" s="259">
        <v>15.065913371000001</v>
      </c>
      <c r="D107">
        <f t="shared" si="1"/>
        <v>3</v>
      </c>
    </row>
    <row r="108" spans="1:4">
      <c r="A108" s="258" t="s">
        <v>309</v>
      </c>
      <c r="B108" s="259">
        <v>9</v>
      </c>
      <c r="C108" s="259">
        <v>5.6746532156000002</v>
      </c>
      <c r="D108">
        <f t="shared" si="1"/>
        <v>89</v>
      </c>
    </row>
    <row r="109" spans="1:4">
      <c r="A109" s="258" t="s">
        <v>310</v>
      </c>
      <c r="B109" s="259">
        <v>141</v>
      </c>
      <c r="C109" s="259">
        <v>10.160697557000001</v>
      </c>
      <c r="D109">
        <f t="shared" si="1"/>
        <v>33</v>
      </c>
    </row>
    <row r="110" spans="1:4">
      <c r="A110" s="258" t="s">
        <v>311</v>
      </c>
      <c r="B110" s="259">
        <v>84</v>
      </c>
      <c r="C110" s="259">
        <v>9.7822289507000004</v>
      </c>
      <c r="D110">
        <f t="shared" si="1"/>
        <v>42</v>
      </c>
    </row>
    <row r="112" spans="1:4">
      <c r="A112" s="44" t="s">
        <v>3</v>
      </c>
      <c r="B112" s="200">
        <f>AVERAGE(B16:B110)</f>
        <v>38.084210526315786</v>
      </c>
      <c r="C112" s="184">
        <f>AVERAGE(C16:C110)</f>
        <v>9.3082017643463164</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52C6AF86-FCF9-4346-9111-1B9F548C01ED}"/>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DF53-E7A2-4473-8B96-9C5D8161B85B}">
  <sheetPr>
    <tabColor theme="9"/>
  </sheetPr>
  <dimension ref="A1:D113"/>
  <sheetViews>
    <sheetView workbookViewId="0">
      <selection activeCell="D16" sqref="D16"/>
    </sheetView>
  </sheetViews>
  <sheetFormatPr defaultRowHeight="12.75"/>
  <cols>
    <col min="1" max="1" width="22.140625" customWidth="1"/>
    <col min="2" max="2" width="13.5703125" customWidth="1"/>
    <col min="3" max="3" width="12.7109375" customWidth="1"/>
  </cols>
  <sheetData>
    <row r="1" spans="1:4">
      <c r="A1" s="168" t="s">
        <v>189</v>
      </c>
      <c r="B1" s="568" t="s">
        <v>755</v>
      </c>
      <c r="C1" s="569"/>
      <c r="D1" s="570"/>
    </row>
    <row r="2" spans="1:4">
      <c r="A2" s="168" t="s">
        <v>194</v>
      </c>
      <c r="B2" s="538" t="s">
        <v>904</v>
      </c>
      <c r="C2" s="566"/>
      <c r="D2" s="567"/>
    </row>
    <row r="3" spans="1:4">
      <c r="A3" s="579" t="s">
        <v>196</v>
      </c>
      <c r="B3" s="514" t="s">
        <v>1376</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199</v>
      </c>
      <c r="C8" s="590"/>
      <c r="D8" s="591"/>
    </row>
    <row r="9" spans="1:4">
      <c r="A9" s="323" t="s">
        <v>200</v>
      </c>
      <c r="B9" s="665" t="s">
        <v>10</v>
      </c>
      <c r="C9" s="666"/>
      <c r="D9" s="667"/>
    </row>
    <row r="10" spans="1:4">
      <c r="A10" s="338" t="s">
        <v>314</v>
      </c>
      <c r="B10" s="582">
        <v>2022</v>
      </c>
      <c r="C10" s="536"/>
      <c r="D10" s="537"/>
    </row>
    <row r="11" spans="1:4">
      <c r="A11" s="511" t="s">
        <v>202</v>
      </c>
      <c r="B11" s="514" t="s">
        <v>1377</v>
      </c>
      <c r="C11" s="515"/>
      <c r="D11" s="516"/>
    </row>
    <row r="12" spans="1:4">
      <c r="A12" s="578"/>
      <c r="B12" s="517"/>
      <c r="C12" s="518"/>
      <c r="D12" s="519"/>
    </row>
    <row r="13" spans="1:4" ht="31.5" customHeight="1">
      <c r="A13" s="513"/>
      <c r="B13" s="520"/>
      <c r="C13" s="521"/>
      <c r="D13" s="522"/>
    </row>
    <row r="16" spans="1:4" ht="42.75">
      <c r="B16" s="432" t="s">
        <v>1378</v>
      </c>
      <c r="C16" s="440" t="s">
        <v>927</v>
      </c>
      <c r="D16" s="161" t="s">
        <v>1379</v>
      </c>
    </row>
    <row r="17" spans="1:4">
      <c r="A17" s="258" t="s">
        <v>216</v>
      </c>
      <c r="B17" s="394">
        <v>5.5170421721548235E-2</v>
      </c>
      <c r="C17">
        <f>RANK(B17,$B$17:$B$111,1)</f>
        <v>31</v>
      </c>
      <c r="D17" s="110">
        <v>3462</v>
      </c>
    </row>
    <row r="18" spans="1:4">
      <c r="A18" s="258" t="s">
        <v>217</v>
      </c>
      <c r="B18" s="394">
        <v>8.5198272477424425E-2</v>
      </c>
      <c r="C18">
        <f t="shared" ref="C18:C81" si="0">RANK(B18,$B$17:$B$111,1)</f>
        <v>56</v>
      </c>
      <c r="D18" s="110">
        <v>2547</v>
      </c>
    </row>
    <row r="19" spans="1:4">
      <c r="A19" s="258" t="s">
        <v>218</v>
      </c>
      <c r="B19" s="394">
        <v>4.3537414965986392E-2</v>
      </c>
      <c r="C19">
        <f t="shared" si="0"/>
        <v>11</v>
      </c>
      <c r="D19" s="105">
        <v>735</v>
      </c>
    </row>
    <row r="20" spans="1:4">
      <c r="A20" s="258" t="s">
        <v>219</v>
      </c>
      <c r="B20" s="394">
        <v>0.19274809160305342</v>
      </c>
      <c r="C20">
        <f t="shared" si="0"/>
        <v>92</v>
      </c>
      <c r="D20" s="105">
        <v>524</v>
      </c>
    </row>
    <row r="21" spans="1:4">
      <c r="A21" s="258" t="s">
        <v>220</v>
      </c>
      <c r="B21" s="394">
        <v>9.7408270238788591E-2</v>
      </c>
      <c r="C21">
        <f t="shared" si="0"/>
        <v>62</v>
      </c>
      <c r="D21" s="110">
        <v>6868</v>
      </c>
    </row>
    <row r="22" spans="1:4">
      <c r="A22" s="258" t="s">
        <v>221</v>
      </c>
      <c r="B22" s="394">
        <v>0.10757946210268948</v>
      </c>
      <c r="C22">
        <f t="shared" si="0"/>
        <v>72</v>
      </c>
      <c r="D22" s="110">
        <v>6135</v>
      </c>
    </row>
    <row r="23" spans="1:4">
      <c r="A23" s="258" t="s">
        <v>223</v>
      </c>
      <c r="B23" s="394">
        <v>8.2963901203293222E-2</v>
      </c>
      <c r="C23">
        <f t="shared" si="0"/>
        <v>53</v>
      </c>
      <c r="D23" s="110">
        <v>1579</v>
      </c>
    </row>
    <row r="24" spans="1:4">
      <c r="A24" s="258" t="s">
        <v>224</v>
      </c>
      <c r="B24" s="394">
        <v>7.1082390953150248E-2</v>
      </c>
      <c r="C24">
        <f t="shared" si="0"/>
        <v>45</v>
      </c>
      <c r="D24" s="105">
        <v>619</v>
      </c>
    </row>
    <row r="25" spans="1:4">
      <c r="A25" s="258" t="s">
        <v>225</v>
      </c>
      <c r="B25" s="394">
        <v>5.4477144646211645E-2</v>
      </c>
      <c r="C25">
        <f t="shared" si="0"/>
        <v>30</v>
      </c>
      <c r="D25" s="110">
        <v>1597</v>
      </c>
    </row>
    <row r="26" spans="1:4">
      <c r="A26" s="258" t="s">
        <v>226</v>
      </c>
      <c r="B26" s="394">
        <v>6.9826491747778247E-2</v>
      </c>
      <c r="C26">
        <f t="shared" si="0"/>
        <v>42</v>
      </c>
      <c r="D26" s="110">
        <v>2363</v>
      </c>
    </row>
    <row r="27" spans="1:4">
      <c r="A27" s="258" t="s">
        <v>227</v>
      </c>
      <c r="B27" s="394">
        <v>5.129561078794289E-2</v>
      </c>
      <c r="C27">
        <f t="shared" si="0"/>
        <v>25</v>
      </c>
      <c r="D27" s="110">
        <v>1891</v>
      </c>
    </row>
    <row r="28" spans="1:4">
      <c r="A28" s="258" t="s">
        <v>228</v>
      </c>
      <c r="B28" s="394">
        <v>0.11426116838487972</v>
      </c>
      <c r="C28">
        <f t="shared" si="0"/>
        <v>75</v>
      </c>
      <c r="D28" s="110">
        <v>1164</v>
      </c>
    </row>
    <row r="29" spans="1:4">
      <c r="A29" s="258" t="s">
        <v>229</v>
      </c>
      <c r="B29" s="394">
        <v>5.1156271899089001E-2</v>
      </c>
      <c r="C29">
        <f t="shared" si="0"/>
        <v>24</v>
      </c>
      <c r="D29" s="110">
        <v>1427</v>
      </c>
    </row>
    <row r="30" spans="1:4">
      <c r="A30" s="258" t="s">
        <v>230</v>
      </c>
      <c r="B30" s="394">
        <v>0</v>
      </c>
      <c r="C30">
        <f t="shared" si="0"/>
        <v>1</v>
      </c>
      <c r="D30" s="105">
        <v>331</v>
      </c>
    </row>
    <row r="31" spans="1:4">
      <c r="A31" s="258" t="s">
        <v>231</v>
      </c>
      <c r="B31" s="394">
        <v>7.0413835701050032E-2</v>
      </c>
      <c r="C31">
        <f t="shared" si="0"/>
        <v>43</v>
      </c>
      <c r="D31" s="110">
        <v>1619</v>
      </c>
    </row>
    <row r="32" spans="1:4">
      <c r="A32" s="258" t="s">
        <v>232</v>
      </c>
      <c r="B32" s="394">
        <v>5.0904219691895514E-2</v>
      </c>
      <c r="C32">
        <f t="shared" si="0"/>
        <v>22</v>
      </c>
      <c r="D32" s="110">
        <v>2986</v>
      </c>
    </row>
    <row r="33" spans="1:4">
      <c r="A33" s="258" t="s">
        <v>233</v>
      </c>
      <c r="B33" s="394">
        <v>0.1227080394922426</v>
      </c>
      <c r="C33">
        <f t="shared" si="0"/>
        <v>77</v>
      </c>
      <c r="D33" s="105">
        <v>709</v>
      </c>
    </row>
    <row r="34" spans="1:4">
      <c r="A34" s="258" t="s">
        <v>234</v>
      </c>
      <c r="B34" s="394">
        <v>0.10031347962382445</v>
      </c>
      <c r="C34">
        <f t="shared" si="0"/>
        <v>63</v>
      </c>
      <c r="D34" s="110">
        <v>2233</v>
      </c>
    </row>
    <row r="35" spans="1:4">
      <c r="A35" s="258" t="s">
        <v>235</v>
      </c>
      <c r="B35" s="394">
        <v>5.9652503839320664E-2</v>
      </c>
      <c r="C35">
        <f t="shared" si="0"/>
        <v>35</v>
      </c>
      <c r="D35" s="110">
        <v>33209</v>
      </c>
    </row>
    <row r="36" spans="1:4">
      <c r="A36" s="258" t="s">
        <v>236</v>
      </c>
      <c r="B36" s="394">
        <v>8.1132075471698109E-2</v>
      </c>
      <c r="C36">
        <f t="shared" si="0"/>
        <v>51</v>
      </c>
      <c r="D36" s="105">
        <v>530</v>
      </c>
    </row>
    <row r="37" spans="1:4">
      <c r="A37" s="258" t="s">
        <v>237</v>
      </c>
      <c r="B37" s="394">
        <v>4.5793397231096912E-2</v>
      </c>
      <c r="C37">
        <f t="shared" si="0"/>
        <v>14</v>
      </c>
      <c r="D37" s="105">
        <v>939</v>
      </c>
    </row>
    <row r="38" spans="1:4">
      <c r="A38" s="258" t="s">
        <v>238</v>
      </c>
      <c r="B38" s="394">
        <v>7.3571722153719682E-2</v>
      </c>
      <c r="C38">
        <f t="shared" si="0"/>
        <v>47</v>
      </c>
      <c r="D38" s="110">
        <v>2433</v>
      </c>
    </row>
    <row r="39" spans="1:4">
      <c r="A39" s="258" t="s">
        <v>239</v>
      </c>
      <c r="B39" s="394">
        <v>8.7390761548064924E-2</v>
      </c>
      <c r="C39">
        <f t="shared" si="0"/>
        <v>58</v>
      </c>
      <c r="D39" s="110">
        <v>1602</v>
      </c>
    </row>
    <row r="40" spans="1:4">
      <c r="A40" s="258" t="s">
        <v>240</v>
      </c>
      <c r="B40" s="394">
        <v>9.6662830840046024E-2</v>
      </c>
      <c r="C40">
        <f t="shared" si="0"/>
        <v>61</v>
      </c>
      <c r="D40" s="110">
        <v>1738</v>
      </c>
    </row>
    <row r="41" spans="1:4">
      <c r="A41" s="258" t="s">
        <v>241</v>
      </c>
      <c r="B41" s="394">
        <v>9.1762252346193951E-2</v>
      </c>
      <c r="C41">
        <f t="shared" si="0"/>
        <v>59</v>
      </c>
      <c r="D41" s="105">
        <v>959</v>
      </c>
    </row>
    <row r="42" spans="1:4">
      <c r="A42" s="258" t="s">
        <v>242</v>
      </c>
      <c r="B42" s="394">
        <v>1.6673444489629929E-2</v>
      </c>
      <c r="C42">
        <f t="shared" si="0"/>
        <v>4</v>
      </c>
      <c r="D42" s="110">
        <v>2459</v>
      </c>
    </row>
    <row r="43" spans="1:4">
      <c r="A43" s="258" t="s">
        <v>243</v>
      </c>
      <c r="B43" s="394">
        <v>6.4810968009970923E-2</v>
      </c>
      <c r="C43">
        <f t="shared" si="0"/>
        <v>38</v>
      </c>
      <c r="D43" s="110">
        <v>2407</v>
      </c>
    </row>
    <row r="44" spans="1:4">
      <c r="A44" s="258" t="s">
        <v>244</v>
      </c>
      <c r="B44" s="394">
        <v>8.3815028901734104E-2</v>
      </c>
      <c r="C44">
        <f t="shared" si="0"/>
        <v>54</v>
      </c>
      <c r="D44" s="110">
        <v>1730</v>
      </c>
    </row>
    <row r="45" spans="1:4">
      <c r="A45" s="258" t="s">
        <v>245</v>
      </c>
      <c r="B45" s="394">
        <v>4.790419161676647E-2</v>
      </c>
      <c r="C45">
        <f t="shared" si="0"/>
        <v>17</v>
      </c>
      <c r="D45" s="110">
        <v>1169</v>
      </c>
    </row>
    <row r="46" spans="1:4">
      <c r="A46" s="258" t="s">
        <v>246</v>
      </c>
      <c r="B46" s="394">
        <v>9.3625498007968128E-2</v>
      </c>
      <c r="C46">
        <f t="shared" si="0"/>
        <v>60</v>
      </c>
      <c r="D46" s="110">
        <v>3514</v>
      </c>
    </row>
    <row r="47" spans="1:4">
      <c r="A47" s="258" t="s">
        <v>247</v>
      </c>
      <c r="B47" s="394">
        <v>0.18275418275418276</v>
      </c>
      <c r="C47">
        <f t="shared" si="0"/>
        <v>91</v>
      </c>
      <c r="D47" s="105">
        <v>777</v>
      </c>
    </row>
    <row r="48" spans="1:4">
      <c r="A48" s="258" t="s">
        <v>248</v>
      </c>
      <c r="B48" s="394">
        <v>5.9909326424870464E-2</v>
      </c>
      <c r="C48">
        <f t="shared" si="0"/>
        <v>36</v>
      </c>
      <c r="D48" s="110">
        <v>3088</v>
      </c>
    </row>
    <row r="49" spans="1:4">
      <c r="A49" s="258" t="s">
        <v>249</v>
      </c>
      <c r="B49" s="394">
        <v>5.3119311600198574E-2</v>
      </c>
      <c r="C49">
        <f t="shared" si="0"/>
        <v>28</v>
      </c>
      <c r="D49" s="110">
        <v>18129</v>
      </c>
    </row>
    <row r="50" spans="1:4">
      <c r="A50" s="258" t="s">
        <v>250</v>
      </c>
      <c r="B50" s="394">
        <v>1.4285714285714285E-2</v>
      </c>
      <c r="C50">
        <f t="shared" si="0"/>
        <v>3</v>
      </c>
      <c r="D50" s="105">
        <v>210</v>
      </c>
    </row>
    <row r="51" spans="1:4">
      <c r="A51" s="258" t="s">
        <v>251</v>
      </c>
      <c r="B51" s="394">
        <v>8.1771720613287899E-2</v>
      </c>
      <c r="C51">
        <f t="shared" si="0"/>
        <v>52</v>
      </c>
      <c r="D51" s="110">
        <v>1174</v>
      </c>
    </row>
    <row r="52" spans="1:4">
      <c r="A52" s="258" t="s">
        <v>252</v>
      </c>
      <c r="B52" s="394">
        <v>6.7736185383244205E-2</v>
      </c>
      <c r="C52">
        <f t="shared" si="0"/>
        <v>40</v>
      </c>
      <c r="D52" s="110">
        <v>1122</v>
      </c>
    </row>
    <row r="53" spans="1:4">
      <c r="A53" s="258" t="s">
        <v>253</v>
      </c>
      <c r="B53" s="394">
        <v>7.0452911574406904E-2</v>
      </c>
      <c r="C53">
        <f t="shared" si="0"/>
        <v>44</v>
      </c>
      <c r="D53" s="110">
        <v>2782</v>
      </c>
    </row>
    <row r="54" spans="1:4">
      <c r="A54" s="258" t="s">
        <v>254</v>
      </c>
      <c r="B54" s="394">
        <v>0.14897760467380722</v>
      </c>
      <c r="C54">
        <f t="shared" si="0"/>
        <v>86</v>
      </c>
      <c r="D54" s="110">
        <v>1027</v>
      </c>
    </row>
    <row r="55" spans="1:4">
      <c r="A55" s="258" t="s">
        <v>255</v>
      </c>
      <c r="B55" s="394">
        <v>0.17672413793103448</v>
      </c>
      <c r="C55">
        <f t="shared" si="0"/>
        <v>90</v>
      </c>
      <c r="D55" s="110">
        <v>1624</v>
      </c>
    </row>
    <row r="56" spans="1:4">
      <c r="A56" s="258" t="s">
        <v>256</v>
      </c>
      <c r="B56" s="394">
        <v>0.13860610806577917</v>
      </c>
      <c r="C56">
        <f t="shared" si="0"/>
        <v>83</v>
      </c>
      <c r="D56" s="110">
        <v>1277</v>
      </c>
    </row>
    <row r="57" spans="1:4">
      <c r="A57" s="258" t="s">
        <v>257</v>
      </c>
      <c r="B57" s="394">
        <v>0.12822966507177033</v>
      </c>
      <c r="C57">
        <f t="shared" si="0"/>
        <v>79</v>
      </c>
      <c r="D57" s="110">
        <v>1045</v>
      </c>
    </row>
    <row r="58" spans="1:4">
      <c r="A58" s="258" t="s">
        <v>258</v>
      </c>
      <c r="B58" s="394">
        <v>2.7586206896551724E-2</v>
      </c>
      <c r="C58">
        <f t="shared" si="0"/>
        <v>7</v>
      </c>
      <c r="D58" s="105">
        <v>580</v>
      </c>
    </row>
    <row r="59" spans="1:4">
      <c r="A59" s="258" t="s">
        <v>259</v>
      </c>
      <c r="B59" s="394">
        <v>5.1001821493624776E-2</v>
      </c>
      <c r="C59">
        <f t="shared" si="0"/>
        <v>23</v>
      </c>
      <c r="D59" s="110">
        <v>1098</v>
      </c>
    </row>
    <row r="60" spans="1:4">
      <c r="A60" s="258" t="s">
        <v>260</v>
      </c>
      <c r="B60" s="394">
        <v>3.5294117647058823E-2</v>
      </c>
      <c r="C60">
        <f t="shared" si="0"/>
        <v>9</v>
      </c>
      <c r="D60" s="105">
        <v>595</v>
      </c>
    </row>
    <row r="61" spans="1:4">
      <c r="A61" s="258" t="s">
        <v>261</v>
      </c>
      <c r="B61" s="394">
        <v>2.6974325641858955E-2</v>
      </c>
      <c r="C61">
        <f t="shared" si="0"/>
        <v>6</v>
      </c>
      <c r="D61" s="110">
        <v>3077</v>
      </c>
    </row>
    <row r="62" spans="1:4">
      <c r="A62" s="258" t="s">
        <v>262</v>
      </c>
      <c r="B62" s="394">
        <v>0.13037447988904299</v>
      </c>
      <c r="C62">
        <f t="shared" si="0"/>
        <v>81</v>
      </c>
      <c r="D62" s="105">
        <v>721</v>
      </c>
    </row>
    <row r="63" spans="1:4">
      <c r="A63" s="258" t="s">
        <v>263</v>
      </c>
      <c r="B63" s="394">
        <v>3.8993017273061377E-2</v>
      </c>
      <c r="C63">
        <f t="shared" si="0"/>
        <v>10</v>
      </c>
      <c r="D63" s="110">
        <v>27210</v>
      </c>
    </row>
    <row r="64" spans="1:4">
      <c r="A64" s="258" t="s">
        <v>264</v>
      </c>
      <c r="B64" s="394">
        <v>0.12903225806451613</v>
      </c>
      <c r="C64">
        <f t="shared" si="0"/>
        <v>80</v>
      </c>
      <c r="D64" s="105">
        <v>186</v>
      </c>
    </row>
    <row r="65" spans="1:4">
      <c r="A65" s="258" t="s">
        <v>265</v>
      </c>
      <c r="B65" s="394">
        <v>0.10420032310177706</v>
      </c>
      <c r="C65">
        <f t="shared" si="0"/>
        <v>66</v>
      </c>
      <c r="D65" s="110">
        <v>1238</v>
      </c>
    </row>
    <row r="66" spans="1:4">
      <c r="A66" s="258" t="s">
        <v>266</v>
      </c>
      <c r="B66" s="394">
        <v>0.13429951690821257</v>
      </c>
      <c r="C66">
        <f t="shared" si="0"/>
        <v>82</v>
      </c>
      <c r="D66" s="110">
        <v>2070</v>
      </c>
    </row>
    <row r="67" spans="1:4">
      <c r="A67" s="258" t="s">
        <v>267</v>
      </c>
      <c r="B67" s="394">
        <v>4.9113233287858118E-2</v>
      </c>
      <c r="C67">
        <f t="shared" si="0"/>
        <v>20</v>
      </c>
      <c r="D67" s="105">
        <v>733</v>
      </c>
    </row>
    <row r="68" spans="1:4">
      <c r="A68" s="258" t="s">
        <v>268</v>
      </c>
      <c r="B68" s="394">
        <v>0.10655737704918032</v>
      </c>
      <c r="C68">
        <f t="shared" si="0"/>
        <v>70</v>
      </c>
      <c r="D68" s="110">
        <v>1586</v>
      </c>
    </row>
    <row r="69" spans="1:4">
      <c r="A69" s="258" t="s">
        <v>269</v>
      </c>
      <c r="B69" s="394">
        <v>5.288007554296506E-2</v>
      </c>
      <c r="C69">
        <f t="shared" si="0"/>
        <v>27</v>
      </c>
      <c r="D69" s="110">
        <v>2118</v>
      </c>
    </row>
    <row r="70" spans="1:4">
      <c r="A70" s="258" t="s">
        <v>270</v>
      </c>
      <c r="B70" s="394">
        <v>7.3926073926073921E-2</v>
      </c>
      <c r="C70">
        <f t="shared" si="0"/>
        <v>48</v>
      </c>
      <c r="D70" s="110">
        <v>3003</v>
      </c>
    </row>
    <row r="71" spans="1:4">
      <c r="A71" s="258" t="s">
        <v>271</v>
      </c>
      <c r="B71" s="394">
        <v>0.10846953937592868</v>
      </c>
      <c r="C71">
        <f t="shared" si="0"/>
        <v>74</v>
      </c>
      <c r="D71" s="110">
        <v>1346</v>
      </c>
    </row>
    <row r="72" spans="1:4">
      <c r="A72" s="258" t="s">
        <v>272</v>
      </c>
      <c r="B72" s="394">
        <v>8.6956521739130432E-2</v>
      </c>
      <c r="C72">
        <f t="shared" si="0"/>
        <v>57</v>
      </c>
      <c r="D72" s="110">
        <v>1288</v>
      </c>
    </row>
    <row r="73" spans="1:4">
      <c r="A73" s="258" t="s">
        <v>273</v>
      </c>
      <c r="B73" s="394">
        <v>6.960663798401967E-2</v>
      </c>
      <c r="C73">
        <f t="shared" si="0"/>
        <v>41</v>
      </c>
      <c r="D73" s="110">
        <v>6508</v>
      </c>
    </row>
    <row r="74" spans="1:4">
      <c r="A74" s="258" t="s">
        <v>274</v>
      </c>
      <c r="B74" s="394">
        <v>0.15225160829163689</v>
      </c>
      <c r="C74">
        <f t="shared" si="0"/>
        <v>87</v>
      </c>
      <c r="D74" s="110">
        <v>1399</v>
      </c>
    </row>
    <row r="75" spans="1:4">
      <c r="A75" s="258" t="s">
        <v>275</v>
      </c>
      <c r="B75" s="394">
        <v>0.16172506738544473</v>
      </c>
      <c r="C75">
        <f t="shared" si="0"/>
        <v>88</v>
      </c>
      <c r="D75" s="110">
        <v>2226</v>
      </c>
    </row>
    <row r="76" spans="1:4">
      <c r="A76" s="258" t="s">
        <v>276</v>
      </c>
      <c r="B76" s="394">
        <v>5.808185200496073E-2</v>
      </c>
      <c r="C76">
        <f t="shared" si="0"/>
        <v>33</v>
      </c>
      <c r="D76" s="110">
        <v>4838</v>
      </c>
    </row>
    <row r="77" spans="1:4">
      <c r="A77" s="258" t="s">
        <v>277</v>
      </c>
      <c r="B77" s="394">
        <v>7.3359073359073365E-2</v>
      </c>
      <c r="C77">
        <f t="shared" si="0"/>
        <v>46</v>
      </c>
      <c r="D77" s="105">
        <v>518</v>
      </c>
    </row>
    <row r="78" spans="1:4">
      <c r="A78" s="258" t="s">
        <v>278</v>
      </c>
      <c r="B78" s="394">
        <v>0.14182800540297164</v>
      </c>
      <c r="C78">
        <f t="shared" si="0"/>
        <v>85</v>
      </c>
      <c r="D78" s="110">
        <v>2221</v>
      </c>
    </row>
    <row r="79" spans="1:4">
      <c r="A79" s="258" t="s">
        <v>279</v>
      </c>
      <c r="B79" s="394">
        <v>7.5622476446837145E-2</v>
      </c>
      <c r="C79">
        <f t="shared" si="0"/>
        <v>49</v>
      </c>
      <c r="D79" s="110">
        <v>11888</v>
      </c>
    </row>
    <row r="80" spans="1:4">
      <c r="A80" s="258" t="s">
        <v>280</v>
      </c>
      <c r="B80" s="394">
        <v>0.10764872521246459</v>
      </c>
      <c r="C80">
        <f t="shared" si="0"/>
        <v>73</v>
      </c>
      <c r="D80" s="105">
        <v>353</v>
      </c>
    </row>
    <row r="81" spans="1:4">
      <c r="A81" s="258" t="s">
        <v>281</v>
      </c>
      <c r="B81" s="394">
        <v>0.13870246085011187</v>
      </c>
      <c r="C81">
        <f t="shared" si="0"/>
        <v>84</v>
      </c>
      <c r="D81" s="105">
        <v>894</v>
      </c>
    </row>
    <row r="82" spans="1:4">
      <c r="A82" s="258" t="s">
        <v>282</v>
      </c>
      <c r="B82" s="394">
        <v>4.8956083513318933E-2</v>
      </c>
      <c r="C82">
        <f t="shared" ref="C82:C111" si="1">RANK(B82,$B$17:$B$111,1)</f>
        <v>19</v>
      </c>
      <c r="D82" s="110">
        <v>1389</v>
      </c>
    </row>
    <row r="83" spans="1:4">
      <c r="A83" s="258" t="s">
        <v>283</v>
      </c>
      <c r="B83" s="394">
        <v>0.17668161434977578</v>
      </c>
      <c r="C83">
        <f t="shared" si="1"/>
        <v>89</v>
      </c>
      <c r="D83" s="110">
        <v>1115</v>
      </c>
    </row>
    <row r="84" spans="1:4">
      <c r="A84" s="258" t="s">
        <v>284</v>
      </c>
      <c r="B84" s="394">
        <v>0.10472972972972973</v>
      </c>
      <c r="C84">
        <f t="shared" si="1"/>
        <v>68</v>
      </c>
      <c r="D84" s="105">
        <v>592</v>
      </c>
    </row>
    <row r="85" spans="1:4">
      <c r="A85" s="258" t="s">
        <v>285</v>
      </c>
      <c r="B85" s="394">
        <v>0.37593984962406013</v>
      </c>
      <c r="C85">
        <f t="shared" si="1"/>
        <v>95</v>
      </c>
      <c r="D85" s="105">
        <v>133</v>
      </c>
    </row>
    <row r="86" spans="1:4">
      <c r="A86" s="258" t="s">
        <v>286</v>
      </c>
      <c r="B86" s="394">
        <v>5.1748251748251747E-2</v>
      </c>
      <c r="C86">
        <f t="shared" si="1"/>
        <v>26</v>
      </c>
      <c r="D86" s="105">
        <v>715</v>
      </c>
    </row>
    <row r="87" spans="1:4">
      <c r="A87" s="258" t="s">
        <v>287</v>
      </c>
      <c r="B87" s="394">
        <v>4.4312881234302118E-2</v>
      </c>
      <c r="C87">
        <f t="shared" si="1"/>
        <v>12</v>
      </c>
      <c r="D87" s="110">
        <v>5574</v>
      </c>
    </row>
    <row r="88" spans="1:4">
      <c r="A88" s="258" t="s">
        <v>288</v>
      </c>
      <c r="B88" s="394">
        <v>3.4042553191489362E-2</v>
      </c>
      <c r="C88">
        <f t="shared" si="1"/>
        <v>8</v>
      </c>
      <c r="D88" s="110">
        <v>1880</v>
      </c>
    </row>
    <row r="89" spans="1:4">
      <c r="A89" s="258" t="s">
        <v>289</v>
      </c>
      <c r="B89" s="394">
        <v>0.12095200936402653</v>
      </c>
      <c r="C89">
        <f t="shared" si="1"/>
        <v>76</v>
      </c>
      <c r="D89" s="110">
        <v>2563</v>
      </c>
    </row>
    <row r="90" spans="1:4">
      <c r="A90" s="258" t="s">
        <v>290</v>
      </c>
      <c r="B90" s="394">
        <v>7.7857537272225288E-2</v>
      </c>
      <c r="C90">
        <f t="shared" si="1"/>
        <v>50</v>
      </c>
      <c r="D90" s="110">
        <v>3622</v>
      </c>
    </row>
    <row r="91" spans="1:4">
      <c r="A91" s="258" t="s">
        <v>291</v>
      </c>
      <c r="B91" s="394">
        <v>5.3456398423228538E-2</v>
      </c>
      <c r="C91">
        <f t="shared" si="1"/>
        <v>29</v>
      </c>
      <c r="D91" s="110">
        <v>20802</v>
      </c>
    </row>
    <row r="92" spans="1:4">
      <c r="A92" s="258" t="s">
        <v>292</v>
      </c>
      <c r="B92" s="394">
        <v>0.1018363939899833</v>
      </c>
      <c r="C92">
        <f t="shared" si="1"/>
        <v>65</v>
      </c>
      <c r="D92" s="110">
        <v>1198</v>
      </c>
    </row>
    <row r="93" spans="1:4">
      <c r="A93" s="258" t="s">
        <v>293</v>
      </c>
      <c r="B93" s="394">
        <v>0.12382075471698113</v>
      </c>
      <c r="C93">
        <f t="shared" si="1"/>
        <v>78</v>
      </c>
      <c r="D93" s="105">
        <v>848</v>
      </c>
    </row>
    <row r="94" spans="1:4">
      <c r="A94" s="258" t="s">
        <v>294</v>
      </c>
      <c r="B94" s="394">
        <v>6.7423876268728852E-2</v>
      </c>
      <c r="C94">
        <f t="shared" si="1"/>
        <v>39</v>
      </c>
      <c r="D94" s="110">
        <v>4138</v>
      </c>
    </row>
    <row r="95" spans="1:4">
      <c r="A95" s="258" t="s">
        <v>295</v>
      </c>
      <c r="B95" s="394">
        <v>0.10713921780422687</v>
      </c>
      <c r="C95">
        <f t="shared" si="1"/>
        <v>71</v>
      </c>
      <c r="D95" s="110">
        <v>49067</v>
      </c>
    </row>
    <row r="96" spans="1:4">
      <c r="A96" s="258" t="s">
        <v>296</v>
      </c>
      <c r="B96" s="394">
        <v>1.2999999999999999E-2</v>
      </c>
      <c r="C96">
        <f t="shared" si="1"/>
        <v>2</v>
      </c>
      <c r="D96" s="110">
        <v>1000</v>
      </c>
    </row>
    <row r="97" spans="1:4">
      <c r="A97" s="258" t="s">
        <v>297</v>
      </c>
      <c r="B97" s="394">
        <v>4.6728971962616821E-2</v>
      </c>
      <c r="C97">
        <f t="shared" si="1"/>
        <v>15</v>
      </c>
      <c r="D97" s="105">
        <v>642</v>
      </c>
    </row>
    <row r="98" spans="1:4">
      <c r="A98" s="258" t="s">
        <v>298</v>
      </c>
      <c r="B98" s="394">
        <v>0.10558303886925795</v>
      </c>
      <c r="C98">
        <f t="shared" si="1"/>
        <v>69</v>
      </c>
      <c r="D98" s="110">
        <v>7075</v>
      </c>
    </row>
    <row r="99" spans="1:4">
      <c r="A99" s="258" t="s">
        <v>299</v>
      </c>
      <c r="B99" s="394">
        <v>4.716981132075472E-2</v>
      </c>
      <c r="C99">
        <f t="shared" si="1"/>
        <v>16</v>
      </c>
      <c r="D99" s="110">
        <v>9540</v>
      </c>
    </row>
    <row r="100" spans="1:4">
      <c r="A100" s="258" t="s">
        <v>300</v>
      </c>
      <c r="B100" s="394">
        <v>0.1044370661032297</v>
      </c>
      <c r="C100">
        <f t="shared" si="1"/>
        <v>67</v>
      </c>
      <c r="D100" s="110">
        <v>3313</v>
      </c>
    </row>
    <row r="101" spans="1:4">
      <c r="A101" s="258" t="s">
        <v>301</v>
      </c>
      <c r="B101" s="394">
        <v>4.5171339563862926E-2</v>
      </c>
      <c r="C101">
        <f t="shared" si="1"/>
        <v>13</v>
      </c>
      <c r="D101" s="105">
        <v>642</v>
      </c>
    </row>
    <row r="102" spans="1:4">
      <c r="A102" s="258" t="s">
        <v>302</v>
      </c>
      <c r="B102" s="394">
        <v>0.2524137931034483</v>
      </c>
      <c r="C102">
        <f t="shared" si="1"/>
        <v>94</v>
      </c>
      <c r="D102" s="105">
        <v>725</v>
      </c>
    </row>
    <row r="103" spans="1:4">
      <c r="A103" s="258" t="s">
        <v>303</v>
      </c>
      <c r="B103" s="394">
        <v>5.8823529411764705E-2</v>
      </c>
      <c r="C103">
        <f t="shared" si="1"/>
        <v>34</v>
      </c>
      <c r="D103" s="105">
        <v>918</v>
      </c>
    </row>
    <row r="104" spans="1:4">
      <c r="A104" s="258" t="s">
        <v>304</v>
      </c>
      <c r="B104" s="394">
        <v>8.4507042253521125E-2</v>
      </c>
      <c r="C104">
        <f t="shared" si="1"/>
        <v>55</v>
      </c>
      <c r="D104" s="105">
        <v>284</v>
      </c>
    </row>
    <row r="105" spans="1:4">
      <c r="A105" s="258" t="s">
        <v>305</v>
      </c>
      <c r="B105" s="394">
        <v>0.10152784622966979</v>
      </c>
      <c r="C105">
        <f t="shared" si="1"/>
        <v>64</v>
      </c>
      <c r="D105" s="110">
        <v>2029</v>
      </c>
    </row>
    <row r="106" spans="1:4">
      <c r="A106" s="258" t="s">
        <v>306</v>
      </c>
      <c r="B106" s="394">
        <v>4.8497434644515024E-2</v>
      </c>
      <c r="C106">
        <f t="shared" si="1"/>
        <v>18</v>
      </c>
      <c r="D106" s="110">
        <v>8186</v>
      </c>
    </row>
    <row r="107" spans="1:4">
      <c r="A107" s="258" t="s">
        <v>307</v>
      </c>
      <c r="B107" s="394">
        <v>4.9919484702093397E-2</v>
      </c>
      <c r="C107">
        <f t="shared" si="1"/>
        <v>21</v>
      </c>
      <c r="D107" s="105">
        <v>621</v>
      </c>
    </row>
    <row r="108" spans="1:4">
      <c r="A108" s="258" t="s">
        <v>308</v>
      </c>
      <c r="B108" s="394">
        <v>6.3886763580719208E-2</v>
      </c>
      <c r="C108">
        <f t="shared" si="1"/>
        <v>37</v>
      </c>
      <c r="D108" s="110">
        <v>2614</v>
      </c>
    </row>
    <row r="109" spans="1:4">
      <c r="A109" s="258" t="s">
        <v>309</v>
      </c>
      <c r="B109" s="394">
        <v>0.19811320754716982</v>
      </c>
      <c r="C109">
        <f t="shared" si="1"/>
        <v>93</v>
      </c>
      <c r="D109" s="110">
        <v>1166</v>
      </c>
    </row>
    <row r="110" spans="1:4">
      <c r="A110" s="258" t="s">
        <v>310</v>
      </c>
      <c r="B110" s="394">
        <v>2.0368321728378994E-2</v>
      </c>
      <c r="C110">
        <f t="shared" si="1"/>
        <v>5</v>
      </c>
      <c r="D110" s="110">
        <v>15367</v>
      </c>
    </row>
    <row r="111" spans="1:4">
      <c r="A111" s="258" t="s">
        <v>311</v>
      </c>
      <c r="B111" s="394">
        <v>5.6686626746506985E-2</v>
      </c>
      <c r="C111">
        <f t="shared" si="1"/>
        <v>32</v>
      </c>
      <c r="D111" s="110">
        <v>7515</v>
      </c>
    </row>
    <row r="113" spans="1:2" ht="14.25">
      <c r="A113" s="44" t="s">
        <v>3</v>
      </c>
      <c r="B113" s="435">
        <f>AVERAGE(B17:B111)</f>
        <v>8.7438128987868985E-2</v>
      </c>
    </row>
  </sheetData>
  <mergeCells count="9">
    <mergeCell ref="B10:D10"/>
    <mergeCell ref="A11:A13"/>
    <mergeCell ref="B11:D13"/>
    <mergeCell ref="B1:D1"/>
    <mergeCell ref="B2:D2"/>
    <mergeCell ref="A3:A7"/>
    <mergeCell ref="B3:D7"/>
    <mergeCell ref="B8:D8"/>
    <mergeCell ref="B9:D9"/>
  </mergeCells>
  <hyperlinks>
    <hyperlink ref="B9:D9" r:id="rId1" display="US Census Bureau" xr:uid="{5F32472B-A96A-48F3-9A8E-6A52916C96F3}"/>
  </hyperlinks>
  <pageMargins left="0.7" right="0.7" top="0.75" bottom="0.75" header="0.3" footer="0.3"/>
  <pageSetup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63D14-498C-4DAC-A103-E707F090AAF9}">
  <sheetPr>
    <tabColor theme="9"/>
  </sheetPr>
  <dimension ref="A1:G112"/>
  <sheetViews>
    <sheetView workbookViewId="0">
      <selection activeCell="D15" sqref="D15"/>
    </sheetView>
  </sheetViews>
  <sheetFormatPr defaultRowHeight="12.75"/>
  <cols>
    <col min="1" max="1" width="17.85546875" customWidth="1"/>
    <col min="2" max="2" width="15.85546875" customWidth="1"/>
    <col min="3" max="3" width="18.28515625" customWidth="1"/>
    <col min="4" max="4" width="9.28515625" customWidth="1"/>
    <col min="5" max="5" width="16.5703125" customWidth="1"/>
  </cols>
  <sheetData>
    <row r="1" spans="1:7" ht="25.5">
      <c r="A1" s="168" t="s">
        <v>189</v>
      </c>
      <c r="B1" s="568" t="s">
        <v>755</v>
      </c>
      <c r="C1" s="569"/>
      <c r="D1" s="570"/>
    </row>
    <row r="2" spans="1:7">
      <c r="A2" s="168" t="s">
        <v>194</v>
      </c>
      <c r="B2" s="538" t="s">
        <v>15</v>
      </c>
      <c r="C2" s="566"/>
      <c r="D2" s="567"/>
    </row>
    <row r="3" spans="1:7">
      <c r="A3" s="579" t="s">
        <v>196</v>
      </c>
      <c r="B3" s="514" t="s">
        <v>16</v>
      </c>
      <c r="C3" s="515"/>
      <c r="D3" s="516"/>
    </row>
    <row r="4" spans="1:7">
      <c r="A4" s="580"/>
      <c r="B4" s="517"/>
      <c r="C4" s="518"/>
      <c r="D4" s="519"/>
    </row>
    <row r="5" spans="1:7">
      <c r="A5" s="580"/>
      <c r="B5" s="517"/>
      <c r="C5" s="518"/>
      <c r="D5" s="519"/>
    </row>
    <row r="6" spans="1:7">
      <c r="A6" s="580"/>
      <c r="B6" s="517"/>
      <c r="C6" s="518"/>
      <c r="D6" s="519"/>
    </row>
    <row r="7" spans="1:7">
      <c r="A7" s="581"/>
      <c r="B7" s="520"/>
      <c r="C7" s="521"/>
      <c r="D7" s="522"/>
    </row>
    <row r="8" spans="1:7" ht="25.5">
      <c r="A8" s="169" t="s">
        <v>198</v>
      </c>
      <c r="B8" s="535" t="s">
        <v>199</v>
      </c>
      <c r="C8" s="590"/>
      <c r="D8" s="591"/>
    </row>
    <row r="9" spans="1:7">
      <c r="A9" s="323" t="s">
        <v>200</v>
      </c>
      <c r="B9" s="583" t="s">
        <v>760</v>
      </c>
      <c r="C9" s="584"/>
      <c r="D9" s="585"/>
    </row>
    <row r="10" spans="1:7">
      <c r="A10" s="338" t="s">
        <v>314</v>
      </c>
      <c r="B10" s="582">
        <v>2022</v>
      </c>
      <c r="C10" s="536"/>
      <c r="D10" s="537"/>
    </row>
    <row r="11" spans="1:7">
      <c r="A11" s="511" t="s">
        <v>202</v>
      </c>
      <c r="B11" s="514" t="s">
        <v>761</v>
      </c>
      <c r="C11" s="515"/>
      <c r="D11" s="516"/>
    </row>
    <row r="12" spans="1:7">
      <c r="A12" s="578"/>
      <c r="B12" s="517"/>
      <c r="C12" s="518"/>
      <c r="D12" s="519"/>
    </row>
    <row r="13" spans="1:7">
      <c r="A13" s="513"/>
      <c r="B13" s="520"/>
      <c r="C13" s="521"/>
      <c r="D13" s="522"/>
    </row>
    <row r="15" spans="1:7" ht="60">
      <c r="B15" s="161" t="s">
        <v>762</v>
      </c>
      <c r="C15" s="161" t="s">
        <v>763</v>
      </c>
      <c r="D15" s="502" t="s">
        <v>764</v>
      </c>
      <c r="E15" s="161" t="s">
        <v>765</v>
      </c>
      <c r="F15" s="432" t="s">
        <v>766</v>
      </c>
      <c r="G15" s="432" t="s">
        <v>927</v>
      </c>
    </row>
    <row r="16" spans="1:7">
      <c r="A16" s="258" t="s">
        <v>216</v>
      </c>
      <c r="B16" s="105">
        <v>489</v>
      </c>
      <c r="C16" s="110">
        <v>3898</v>
      </c>
      <c r="D16" s="49">
        <f>SUM(B16:C16)</f>
        <v>4387</v>
      </c>
      <c r="E16" s="110">
        <v>16365</v>
      </c>
      <c r="F16" s="229">
        <f>D16/E16</f>
        <v>0.26807210510235258</v>
      </c>
      <c r="G16">
        <f>RANK(F16,$F$16:$F$110,1)</f>
        <v>62</v>
      </c>
    </row>
    <row r="17" spans="1:7">
      <c r="A17" s="258" t="s">
        <v>217</v>
      </c>
      <c r="B17" s="105">
        <v>635</v>
      </c>
      <c r="C17" s="110">
        <v>3150</v>
      </c>
      <c r="D17" s="49">
        <f t="shared" ref="D17:D80" si="0">SUM(B17:C17)</f>
        <v>3785</v>
      </c>
      <c r="E17" s="110">
        <v>12588</v>
      </c>
      <c r="F17" s="229">
        <f t="shared" ref="F17:F80" si="1">D17/E17</f>
        <v>0.30068319034000635</v>
      </c>
      <c r="G17">
        <f t="shared" ref="G17:G80" si="2">RANK(F17,$F$16:$F$110,1)</f>
        <v>77</v>
      </c>
    </row>
    <row r="18" spans="1:7">
      <c r="A18" s="258" t="s">
        <v>218</v>
      </c>
      <c r="B18" s="105">
        <v>208</v>
      </c>
      <c r="C18" s="105">
        <v>509</v>
      </c>
      <c r="D18" s="49">
        <f t="shared" si="0"/>
        <v>717</v>
      </c>
      <c r="E18" s="110">
        <v>3112</v>
      </c>
      <c r="F18" s="229">
        <f t="shared" si="1"/>
        <v>0.23039845758354754</v>
      </c>
      <c r="G18">
        <f t="shared" si="2"/>
        <v>37</v>
      </c>
    </row>
    <row r="19" spans="1:7">
      <c r="A19" s="258" t="s">
        <v>219</v>
      </c>
      <c r="B19" s="105">
        <v>87</v>
      </c>
      <c r="C19" s="105">
        <v>430</v>
      </c>
      <c r="D19" s="49">
        <f t="shared" si="0"/>
        <v>517</v>
      </c>
      <c r="E19" s="110">
        <v>2400</v>
      </c>
      <c r="F19" s="229">
        <f t="shared" si="1"/>
        <v>0.21541666666666667</v>
      </c>
      <c r="G19">
        <f t="shared" si="2"/>
        <v>28</v>
      </c>
    </row>
    <row r="20" spans="1:7">
      <c r="A20" s="258" t="s">
        <v>220</v>
      </c>
      <c r="B20" s="110">
        <v>1397</v>
      </c>
      <c r="C20" s="110">
        <v>3778</v>
      </c>
      <c r="D20" s="49">
        <f t="shared" si="0"/>
        <v>5175</v>
      </c>
      <c r="E20" s="110">
        <v>26909</v>
      </c>
      <c r="F20" s="229">
        <f t="shared" si="1"/>
        <v>0.19231483890148277</v>
      </c>
      <c r="G20">
        <f t="shared" si="2"/>
        <v>20</v>
      </c>
    </row>
    <row r="21" spans="1:7">
      <c r="A21" s="258" t="s">
        <v>221</v>
      </c>
      <c r="B21" s="110">
        <v>1337</v>
      </c>
      <c r="C21" s="110">
        <v>4597</v>
      </c>
      <c r="D21" s="49">
        <f t="shared" si="0"/>
        <v>5934</v>
      </c>
      <c r="E21" s="110">
        <v>23572</v>
      </c>
      <c r="F21" s="229">
        <f t="shared" si="1"/>
        <v>0.25173935177329032</v>
      </c>
      <c r="G21">
        <f t="shared" si="2"/>
        <v>52</v>
      </c>
    </row>
    <row r="22" spans="1:7">
      <c r="A22" s="258" t="s">
        <v>223</v>
      </c>
      <c r="B22" s="105">
        <v>232</v>
      </c>
      <c r="C22" s="110">
        <v>1569</v>
      </c>
      <c r="D22" s="49">
        <f t="shared" si="0"/>
        <v>1801</v>
      </c>
      <c r="E22" s="110">
        <v>8091</v>
      </c>
      <c r="F22" s="229">
        <f t="shared" si="1"/>
        <v>0.22259300457298234</v>
      </c>
      <c r="G22">
        <f t="shared" si="2"/>
        <v>33</v>
      </c>
    </row>
    <row r="23" spans="1:7">
      <c r="A23" s="258" t="s">
        <v>224</v>
      </c>
      <c r="B23" s="105">
        <v>223</v>
      </c>
      <c r="C23" s="105">
        <v>356</v>
      </c>
      <c r="D23" s="49">
        <f t="shared" si="0"/>
        <v>579</v>
      </c>
      <c r="E23" s="110">
        <v>3099</v>
      </c>
      <c r="F23" s="229">
        <f t="shared" si="1"/>
        <v>0.18683446272991289</v>
      </c>
      <c r="G23">
        <f t="shared" si="2"/>
        <v>15</v>
      </c>
    </row>
    <row r="24" spans="1:7">
      <c r="A24" s="258" t="s">
        <v>225</v>
      </c>
      <c r="B24" s="105">
        <v>198</v>
      </c>
      <c r="C24" s="110">
        <v>1137</v>
      </c>
      <c r="D24" s="49">
        <f t="shared" si="0"/>
        <v>1335</v>
      </c>
      <c r="E24" s="110">
        <v>6173</v>
      </c>
      <c r="F24" s="229">
        <f t="shared" si="1"/>
        <v>0.21626437712619473</v>
      </c>
      <c r="G24">
        <f t="shared" si="2"/>
        <v>30</v>
      </c>
    </row>
    <row r="25" spans="1:7">
      <c r="A25" s="258" t="s">
        <v>226</v>
      </c>
      <c r="B25" s="105">
        <v>712</v>
      </c>
      <c r="C25" s="110">
        <v>1761</v>
      </c>
      <c r="D25" s="49">
        <f t="shared" si="0"/>
        <v>2473</v>
      </c>
      <c r="E25" s="110">
        <v>10146</v>
      </c>
      <c r="F25" s="229">
        <f t="shared" si="1"/>
        <v>0.24374137591168935</v>
      </c>
      <c r="G25">
        <f t="shared" si="2"/>
        <v>42</v>
      </c>
    </row>
    <row r="26" spans="1:7">
      <c r="A26" s="258" t="s">
        <v>227</v>
      </c>
      <c r="B26" s="105">
        <v>627</v>
      </c>
      <c r="C26" s="110">
        <v>1168</v>
      </c>
      <c r="D26" s="49">
        <f t="shared" si="0"/>
        <v>1795</v>
      </c>
      <c r="E26" s="110">
        <v>8828</v>
      </c>
      <c r="F26" s="229">
        <f t="shared" si="1"/>
        <v>0.20333031264159493</v>
      </c>
      <c r="G26">
        <f t="shared" si="2"/>
        <v>25</v>
      </c>
    </row>
    <row r="27" spans="1:7">
      <c r="A27" s="258" t="s">
        <v>228</v>
      </c>
      <c r="B27" s="105">
        <v>361</v>
      </c>
      <c r="C27" s="105">
        <v>695</v>
      </c>
      <c r="D27" s="49">
        <f t="shared" si="0"/>
        <v>1056</v>
      </c>
      <c r="E27" s="110">
        <v>3732</v>
      </c>
      <c r="F27" s="229">
        <f t="shared" si="1"/>
        <v>0.28295819935691319</v>
      </c>
      <c r="G27">
        <f t="shared" si="2"/>
        <v>68</v>
      </c>
    </row>
    <row r="28" spans="1:7">
      <c r="A28" s="258" t="s">
        <v>229</v>
      </c>
      <c r="B28" s="105">
        <v>220</v>
      </c>
      <c r="C28" s="110">
        <v>1107</v>
      </c>
      <c r="D28" s="49">
        <f t="shared" si="0"/>
        <v>1327</v>
      </c>
      <c r="E28" s="110">
        <v>6061</v>
      </c>
      <c r="F28" s="229">
        <f t="shared" si="1"/>
        <v>0.21894076885002475</v>
      </c>
      <c r="G28">
        <f t="shared" si="2"/>
        <v>31</v>
      </c>
    </row>
    <row r="29" spans="1:7">
      <c r="A29" s="258" t="s">
        <v>230</v>
      </c>
      <c r="B29" s="105">
        <v>96</v>
      </c>
      <c r="C29" s="105">
        <v>456</v>
      </c>
      <c r="D29" s="49">
        <f t="shared" si="0"/>
        <v>552</v>
      </c>
      <c r="E29" s="110">
        <v>1537</v>
      </c>
      <c r="F29" s="229">
        <f t="shared" si="1"/>
        <v>0.35914118412491869</v>
      </c>
      <c r="G29">
        <f t="shared" si="2"/>
        <v>87</v>
      </c>
    </row>
    <row r="30" spans="1:7">
      <c r="A30" s="258" t="s">
        <v>231</v>
      </c>
      <c r="B30" s="105">
        <v>726</v>
      </c>
      <c r="C30" s="110">
        <v>1791</v>
      </c>
      <c r="D30" s="49">
        <f t="shared" si="0"/>
        <v>2517</v>
      </c>
      <c r="E30" s="110">
        <v>7376</v>
      </c>
      <c r="F30" s="229">
        <f t="shared" si="1"/>
        <v>0.34124186550976138</v>
      </c>
      <c r="G30">
        <f t="shared" si="2"/>
        <v>86</v>
      </c>
    </row>
    <row r="31" spans="1:7">
      <c r="A31" s="258" t="s">
        <v>232</v>
      </c>
      <c r="B31" s="110">
        <v>1008</v>
      </c>
      <c r="C31" s="110">
        <v>2464</v>
      </c>
      <c r="D31" s="49">
        <f t="shared" si="0"/>
        <v>3472</v>
      </c>
      <c r="E31" s="110">
        <v>13962</v>
      </c>
      <c r="F31" s="229">
        <f t="shared" si="1"/>
        <v>0.24867497493195817</v>
      </c>
      <c r="G31">
        <f t="shared" si="2"/>
        <v>49</v>
      </c>
    </row>
    <row r="32" spans="1:7">
      <c r="A32" s="258" t="s">
        <v>233</v>
      </c>
      <c r="B32" s="105">
        <v>376</v>
      </c>
      <c r="C32" s="105">
        <v>713</v>
      </c>
      <c r="D32" s="49">
        <f t="shared" si="0"/>
        <v>1089</v>
      </c>
      <c r="E32" s="110">
        <v>3294</v>
      </c>
      <c r="F32" s="229">
        <f t="shared" si="1"/>
        <v>0.33060109289617484</v>
      </c>
      <c r="G32">
        <f t="shared" si="2"/>
        <v>83</v>
      </c>
    </row>
    <row r="33" spans="1:7">
      <c r="A33" s="258" t="s">
        <v>234</v>
      </c>
      <c r="B33" s="105">
        <v>430</v>
      </c>
      <c r="C33" s="110">
        <v>1376</v>
      </c>
      <c r="D33" s="49">
        <f t="shared" si="0"/>
        <v>1806</v>
      </c>
      <c r="E33" s="110">
        <v>10383</v>
      </c>
      <c r="F33" s="229">
        <f t="shared" si="1"/>
        <v>0.17393816815949148</v>
      </c>
      <c r="G33">
        <f t="shared" si="2"/>
        <v>10</v>
      </c>
    </row>
    <row r="34" spans="1:7">
      <c r="A34" s="258" t="s">
        <v>235</v>
      </c>
      <c r="B34" s="110">
        <v>7644</v>
      </c>
      <c r="C34" s="110">
        <v>39886</v>
      </c>
      <c r="D34" s="49">
        <f t="shared" si="0"/>
        <v>47530</v>
      </c>
      <c r="E34" s="110">
        <v>144046</v>
      </c>
      <c r="F34" s="229">
        <f t="shared" si="1"/>
        <v>0.32996403926523471</v>
      </c>
      <c r="G34">
        <f t="shared" si="2"/>
        <v>82</v>
      </c>
    </row>
    <row r="35" spans="1:7">
      <c r="A35" s="258" t="s">
        <v>236</v>
      </c>
      <c r="B35" s="105">
        <v>62</v>
      </c>
      <c r="C35" s="105">
        <v>152</v>
      </c>
      <c r="D35" s="49">
        <f t="shared" si="0"/>
        <v>214</v>
      </c>
      <c r="E35" s="110">
        <v>2320</v>
      </c>
      <c r="F35" s="229">
        <f t="shared" si="1"/>
        <v>9.2241379310344832E-2</v>
      </c>
      <c r="G35">
        <f t="shared" si="2"/>
        <v>1</v>
      </c>
    </row>
    <row r="36" spans="1:7">
      <c r="A36" s="258" t="s">
        <v>237</v>
      </c>
      <c r="B36" s="105">
        <v>352</v>
      </c>
      <c r="C36" s="105">
        <v>628</v>
      </c>
      <c r="D36" s="49">
        <f t="shared" si="0"/>
        <v>980</v>
      </c>
      <c r="E36" s="110">
        <v>4315</v>
      </c>
      <c r="F36" s="229">
        <f t="shared" si="1"/>
        <v>0.22711471610660486</v>
      </c>
      <c r="G36">
        <f t="shared" si="2"/>
        <v>36</v>
      </c>
    </row>
    <row r="37" spans="1:7">
      <c r="A37" s="258" t="s">
        <v>238</v>
      </c>
      <c r="B37" s="105">
        <v>576</v>
      </c>
      <c r="C37" s="110">
        <v>1840</v>
      </c>
      <c r="D37" s="49">
        <f t="shared" si="0"/>
        <v>2416</v>
      </c>
      <c r="E37" s="110">
        <v>12362</v>
      </c>
      <c r="F37" s="229">
        <f t="shared" si="1"/>
        <v>0.19543763145122148</v>
      </c>
      <c r="G37">
        <f t="shared" si="2"/>
        <v>23</v>
      </c>
    </row>
    <row r="38" spans="1:7">
      <c r="A38" s="258" t="s">
        <v>239</v>
      </c>
      <c r="B38" s="105">
        <v>491</v>
      </c>
      <c r="C38" s="110">
        <v>2428</v>
      </c>
      <c r="D38" s="49">
        <f t="shared" si="0"/>
        <v>2919</v>
      </c>
      <c r="E38" s="110">
        <v>8691</v>
      </c>
      <c r="F38" s="229">
        <f t="shared" si="1"/>
        <v>0.33586468760787019</v>
      </c>
      <c r="G38">
        <f t="shared" si="2"/>
        <v>84</v>
      </c>
    </row>
    <row r="39" spans="1:7">
      <c r="A39" s="258" t="s">
        <v>240</v>
      </c>
      <c r="B39" s="105">
        <v>415</v>
      </c>
      <c r="C39" s="110">
        <v>1629</v>
      </c>
      <c r="D39" s="49">
        <f t="shared" si="0"/>
        <v>2044</v>
      </c>
      <c r="E39" s="110">
        <v>7638</v>
      </c>
      <c r="F39" s="229">
        <f t="shared" si="1"/>
        <v>0.26760932181199265</v>
      </c>
      <c r="G39">
        <f t="shared" si="2"/>
        <v>61</v>
      </c>
    </row>
    <row r="40" spans="1:7">
      <c r="A40" s="258" t="s">
        <v>241</v>
      </c>
      <c r="B40" s="105">
        <v>186</v>
      </c>
      <c r="C40" s="105">
        <v>844</v>
      </c>
      <c r="D40" s="49">
        <f t="shared" si="0"/>
        <v>1030</v>
      </c>
      <c r="E40" s="110">
        <v>3813</v>
      </c>
      <c r="F40" s="229">
        <f t="shared" si="1"/>
        <v>0.27012850773669028</v>
      </c>
      <c r="G40">
        <f t="shared" si="2"/>
        <v>63</v>
      </c>
    </row>
    <row r="41" spans="1:7">
      <c r="A41" s="258" t="s">
        <v>242</v>
      </c>
      <c r="B41" s="105">
        <v>290</v>
      </c>
      <c r="C41" s="110">
        <v>2008</v>
      </c>
      <c r="D41" s="49">
        <f t="shared" si="0"/>
        <v>2298</v>
      </c>
      <c r="E41" s="110">
        <v>8473</v>
      </c>
      <c r="F41" s="229">
        <f t="shared" si="1"/>
        <v>0.271214445886935</v>
      </c>
      <c r="G41">
        <f t="shared" si="2"/>
        <v>64</v>
      </c>
    </row>
    <row r="42" spans="1:7">
      <c r="A42" s="258" t="s">
        <v>243</v>
      </c>
      <c r="B42" s="110">
        <v>1201</v>
      </c>
      <c r="C42" s="110">
        <v>2294</v>
      </c>
      <c r="D42" s="49">
        <f t="shared" si="0"/>
        <v>3495</v>
      </c>
      <c r="E42" s="110">
        <v>12189</v>
      </c>
      <c r="F42" s="229">
        <f t="shared" si="1"/>
        <v>0.28673394043809991</v>
      </c>
      <c r="G42">
        <f t="shared" si="2"/>
        <v>72</v>
      </c>
    </row>
    <row r="43" spans="1:7">
      <c r="A43" s="258" t="s">
        <v>244</v>
      </c>
      <c r="B43" s="105">
        <v>181</v>
      </c>
      <c r="C43" s="110">
        <v>1583</v>
      </c>
      <c r="D43" s="49">
        <f t="shared" si="0"/>
        <v>1764</v>
      </c>
      <c r="E43" s="110">
        <v>6186</v>
      </c>
      <c r="F43" s="229">
        <f t="shared" si="1"/>
        <v>0.28516003879728419</v>
      </c>
      <c r="G43">
        <f t="shared" si="2"/>
        <v>71</v>
      </c>
    </row>
    <row r="44" spans="1:7">
      <c r="A44" s="258" t="s">
        <v>245</v>
      </c>
      <c r="B44" s="105">
        <v>198</v>
      </c>
      <c r="C44" s="105">
        <v>779</v>
      </c>
      <c r="D44" s="49">
        <f t="shared" si="0"/>
        <v>977</v>
      </c>
      <c r="E44" s="110">
        <v>4615</v>
      </c>
      <c r="F44" s="229">
        <f t="shared" si="1"/>
        <v>0.21170097508125676</v>
      </c>
      <c r="G44">
        <f t="shared" si="2"/>
        <v>26</v>
      </c>
    </row>
    <row r="45" spans="1:7">
      <c r="A45" s="258" t="s">
        <v>246</v>
      </c>
      <c r="B45" s="105">
        <v>991</v>
      </c>
      <c r="C45" s="110">
        <v>2269</v>
      </c>
      <c r="D45" s="49">
        <f t="shared" si="0"/>
        <v>3260</v>
      </c>
      <c r="E45" s="110">
        <v>13335</v>
      </c>
      <c r="F45" s="229">
        <f t="shared" si="1"/>
        <v>0.24446944131983503</v>
      </c>
      <c r="G45">
        <f t="shared" si="2"/>
        <v>45</v>
      </c>
    </row>
    <row r="46" spans="1:7">
      <c r="A46" s="258" t="s">
        <v>247</v>
      </c>
      <c r="B46" s="105">
        <v>94</v>
      </c>
      <c r="C46" s="105">
        <v>422</v>
      </c>
      <c r="D46" s="49">
        <f t="shared" si="0"/>
        <v>516</v>
      </c>
      <c r="E46" s="110">
        <v>2894</v>
      </c>
      <c r="F46" s="229">
        <f t="shared" si="1"/>
        <v>0.17829993089149965</v>
      </c>
      <c r="G46">
        <f t="shared" si="2"/>
        <v>13</v>
      </c>
    </row>
    <row r="47" spans="1:7">
      <c r="A47" s="258" t="s">
        <v>248</v>
      </c>
      <c r="B47" s="110">
        <v>1043</v>
      </c>
      <c r="C47" s="110">
        <v>3992</v>
      </c>
      <c r="D47" s="49">
        <f t="shared" si="0"/>
        <v>5035</v>
      </c>
      <c r="E47" s="110">
        <v>14938</v>
      </c>
      <c r="F47" s="229">
        <f t="shared" si="1"/>
        <v>0.3370598473691257</v>
      </c>
      <c r="G47">
        <f t="shared" si="2"/>
        <v>85</v>
      </c>
    </row>
    <row r="48" spans="1:7">
      <c r="A48" s="258" t="s">
        <v>249</v>
      </c>
      <c r="B48" s="110">
        <v>3553</v>
      </c>
      <c r="C48" s="110">
        <v>17991</v>
      </c>
      <c r="D48" s="49">
        <f t="shared" si="0"/>
        <v>21544</v>
      </c>
      <c r="E48" s="110">
        <v>76023</v>
      </c>
      <c r="F48" s="229">
        <f t="shared" si="1"/>
        <v>0.28338792207621377</v>
      </c>
      <c r="G48">
        <f t="shared" si="2"/>
        <v>69</v>
      </c>
    </row>
    <row r="49" spans="1:7">
      <c r="A49" s="258" t="s">
        <v>250</v>
      </c>
      <c r="B49" s="105">
        <v>139</v>
      </c>
      <c r="C49" s="105">
        <v>141</v>
      </c>
      <c r="D49" s="49">
        <f t="shared" si="0"/>
        <v>280</v>
      </c>
      <c r="E49" s="110">
        <v>1415</v>
      </c>
      <c r="F49" s="229">
        <f t="shared" si="1"/>
        <v>0.19787985865724381</v>
      </c>
      <c r="G49">
        <f t="shared" si="2"/>
        <v>24</v>
      </c>
    </row>
    <row r="50" spans="1:7">
      <c r="A50" s="258" t="s">
        <v>251</v>
      </c>
      <c r="B50" s="105">
        <v>160</v>
      </c>
      <c r="C50" s="110">
        <v>1859</v>
      </c>
      <c r="D50" s="49">
        <f t="shared" si="0"/>
        <v>2019</v>
      </c>
      <c r="E50" s="110">
        <v>4853</v>
      </c>
      <c r="F50" s="229">
        <f t="shared" si="1"/>
        <v>0.41603132083247474</v>
      </c>
      <c r="G50">
        <f t="shared" si="2"/>
        <v>92</v>
      </c>
    </row>
    <row r="51" spans="1:7">
      <c r="A51" s="258" t="s">
        <v>252</v>
      </c>
      <c r="B51" s="105">
        <v>118</v>
      </c>
      <c r="C51" s="105">
        <v>886</v>
      </c>
      <c r="D51" s="49">
        <f t="shared" si="0"/>
        <v>1004</v>
      </c>
      <c r="E51" s="110">
        <v>5367</v>
      </c>
      <c r="F51" s="229">
        <f t="shared" si="1"/>
        <v>0.18706912614123347</v>
      </c>
      <c r="G51">
        <f t="shared" si="2"/>
        <v>16</v>
      </c>
    </row>
    <row r="52" spans="1:7">
      <c r="A52" s="258" t="s">
        <v>253</v>
      </c>
      <c r="B52" s="105">
        <v>779</v>
      </c>
      <c r="C52" s="110">
        <v>2063</v>
      </c>
      <c r="D52" s="49">
        <f t="shared" si="0"/>
        <v>2842</v>
      </c>
      <c r="E52" s="110">
        <v>11005</v>
      </c>
      <c r="F52" s="229">
        <f t="shared" si="1"/>
        <v>0.25824625170377102</v>
      </c>
      <c r="G52">
        <f t="shared" si="2"/>
        <v>57</v>
      </c>
    </row>
    <row r="53" spans="1:7">
      <c r="A53" s="258" t="s">
        <v>254</v>
      </c>
      <c r="B53" s="105">
        <v>111</v>
      </c>
      <c r="C53" s="110">
        <v>1607</v>
      </c>
      <c r="D53" s="49">
        <f t="shared" si="0"/>
        <v>1718</v>
      </c>
      <c r="E53" s="110">
        <v>3920</v>
      </c>
      <c r="F53" s="229">
        <f t="shared" si="1"/>
        <v>0.43826530612244896</v>
      </c>
      <c r="G53">
        <f t="shared" si="2"/>
        <v>94</v>
      </c>
    </row>
    <row r="54" spans="1:7">
      <c r="A54" s="258" t="s">
        <v>255</v>
      </c>
      <c r="B54" s="105">
        <v>263</v>
      </c>
      <c r="C54" s="110">
        <v>1319</v>
      </c>
      <c r="D54" s="49">
        <f t="shared" si="0"/>
        <v>1582</v>
      </c>
      <c r="E54" s="110">
        <v>6375</v>
      </c>
      <c r="F54" s="229">
        <f t="shared" si="1"/>
        <v>0.24815686274509804</v>
      </c>
      <c r="G54">
        <f t="shared" si="2"/>
        <v>48</v>
      </c>
    </row>
    <row r="55" spans="1:7">
      <c r="A55" s="258" t="s">
        <v>256</v>
      </c>
      <c r="B55" s="105">
        <v>453</v>
      </c>
      <c r="C55" s="110">
        <v>1339</v>
      </c>
      <c r="D55" s="49">
        <f t="shared" si="0"/>
        <v>1792</v>
      </c>
      <c r="E55" s="110">
        <v>6535</v>
      </c>
      <c r="F55" s="229">
        <f t="shared" si="1"/>
        <v>0.27421576128538638</v>
      </c>
      <c r="G55">
        <f t="shared" si="2"/>
        <v>67</v>
      </c>
    </row>
    <row r="56" spans="1:7">
      <c r="A56" s="258" t="s">
        <v>257</v>
      </c>
      <c r="B56" s="105">
        <v>283</v>
      </c>
      <c r="C56" s="110">
        <v>1221</v>
      </c>
      <c r="D56" s="49">
        <f t="shared" si="0"/>
        <v>1504</v>
      </c>
      <c r="E56" s="110">
        <v>5155</v>
      </c>
      <c r="F56" s="229">
        <f t="shared" si="1"/>
        <v>0.29175557710960232</v>
      </c>
      <c r="G56">
        <f t="shared" si="2"/>
        <v>73</v>
      </c>
    </row>
    <row r="57" spans="1:7">
      <c r="A57" s="258" t="s">
        <v>258</v>
      </c>
      <c r="B57" s="105">
        <v>57</v>
      </c>
      <c r="C57" s="105">
        <v>153</v>
      </c>
      <c r="D57" s="49">
        <f t="shared" si="0"/>
        <v>210</v>
      </c>
      <c r="E57" s="110">
        <v>1789</v>
      </c>
      <c r="F57" s="229">
        <f t="shared" si="1"/>
        <v>0.11738401341531582</v>
      </c>
      <c r="G57">
        <f t="shared" si="2"/>
        <v>6</v>
      </c>
    </row>
    <row r="58" spans="1:7">
      <c r="A58" s="258" t="s">
        <v>259</v>
      </c>
      <c r="B58" s="105">
        <v>170</v>
      </c>
      <c r="C58" s="105">
        <v>711</v>
      </c>
      <c r="D58" s="49">
        <f t="shared" si="0"/>
        <v>881</v>
      </c>
      <c r="E58" s="110">
        <v>4108</v>
      </c>
      <c r="F58" s="229">
        <f t="shared" si="1"/>
        <v>0.21445959104186951</v>
      </c>
      <c r="G58">
        <f t="shared" si="2"/>
        <v>27</v>
      </c>
    </row>
    <row r="59" spans="1:7">
      <c r="A59" s="258" t="s">
        <v>260</v>
      </c>
      <c r="B59" s="105">
        <v>128</v>
      </c>
      <c r="C59" s="105">
        <v>398</v>
      </c>
      <c r="D59" s="49">
        <f t="shared" si="0"/>
        <v>526</v>
      </c>
      <c r="E59" s="110">
        <v>2087</v>
      </c>
      <c r="F59" s="229">
        <f t="shared" si="1"/>
        <v>0.25203641590800191</v>
      </c>
      <c r="G59">
        <f t="shared" si="2"/>
        <v>53</v>
      </c>
    </row>
    <row r="60" spans="1:7">
      <c r="A60" s="258" t="s">
        <v>261</v>
      </c>
      <c r="B60" s="105">
        <v>778</v>
      </c>
      <c r="C60" s="110">
        <v>1668</v>
      </c>
      <c r="D60" s="49">
        <f t="shared" si="0"/>
        <v>2446</v>
      </c>
      <c r="E60" s="110">
        <v>10449</v>
      </c>
      <c r="F60" s="229">
        <f t="shared" si="1"/>
        <v>0.23408938654416692</v>
      </c>
      <c r="G60">
        <f t="shared" si="2"/>
        <v>39</v>
      </c>
    </row>
    <row r="61" spans="1:7">
      <c r="A61" s="258" t="s">
        <v>262</v>
      </c>
      <c r="B61" s="105">
        <v>76</v>
      </c>
      <c r="C61" s="105">
        <v>574</v>
      </c>
      <c r="D61" s="49">
        <f t="shared" si="0"/>
        <v>650</v>
      </c>
      <c r="E61" s="110">
        <v>2936</v>
      </c>
      <c r="F61" s="229">
        <f t="shared" si="1"/>
        <v>0.22138964577656675</v>
      </c>
      <c r="G61">
        <f t="shared" si="2"/>
        <v>32</v>
      </c>
    </row>
    <row r="62" spans="1:7">
      <c r="A62" s="258" t="s">
        <v>263</v>
      </c>
      <c r="B62" s="110">
        <v>4608</v>
      </c>
      <c r="C62" s="110">
        <v>20043</v>
      </c>
      <c r="D62" s="49">
        <f t="shared" si="0"/>
        <v>24651</v>
      </c>
      <c r="E62" s="110">
        <v>99826</v>
      </c>
      <c r="F62" s="229">
        <f t="shared" si="1"/>
        <v>0.24693967503456013</v>
      </c>
      <c r="G62">
        <f t="shared" si="2"/>
        <v>47</v>
      </c>
    </row>
    <row r="63" spans="1:7">
      <c r="A63" s="258" t="s">
        <v>264</v>
      </c>
      <c r="B63" s="105">
        <v>9</v>
      </c>
      <c r="C63" s="105">
        <v>460</v>
      </c>
      <c r="D63" s="49">
        <f t="shared" si="0"/>
        <v>469</v>
      </c>
      <c r="E63" s="105">
        <v>978</v>
      </c>
      <c r="F63" s="229">
        <f t="shared" si="1"/>
        <v>0.47955010224948874</v>
      </c>
      <c r="G63">
        <f t="shared" si="2"/>
        <v>95</v>
      </c>
    </row>
    <row r="64" spans="1:7">
      <c r="A64" s="258" t="s">
        <v>265</v>
      </c>
      <c r="B64" s="105">
        <v>171</v>
      </c>
      <c r="C64" s="110">
        <v>2060</v>
      </c>
      <c r="D64" s="49">
        <f t="shared" si="0"/>
        <v>2231</v>
      </c>
      <c r="E64" s="110">
        <v>5597</v>
      </c>
      <c r="F64" s="229">
        <f t="shared" si="1"/>
        <v>0.39860639628372341</v>
      </c>
      <c r="G64">
        <f t="shared" si="2"/>
        <v>91</v>
      </c>
    </row>
    <row r="65" spans="1:7">
      <c r="A65" s="258" t="s">
        <v>266</v>
      </c>
      <c r="B65" s="105">
        <v>240</v>
      </c>
      <c r="C65" s="110">
        <v>1830</v>
      </c>
      <c r="D65" s="49">
        <f t="shared" si="0"/>
        <v>2070</v>
      </c>
      <c r="E65" s="110">
        <v>11027</v>
      </c>
      <c r="F65" s="229">
        <f t="shared" si="1"/>
        <v>0.18772104833590278</v>
      </c>
      <c r="G65">
        <f t="shared" si="2"/>
        <v>17</v>
      </c>
    </row>
    <row r="66" spans="1:7">
      <c r="A66" s="258" t="s">
        <v>267</v>
      </c>
      <c r="B66" s="105">
        <v>84</v>
      </c>
      <c r="C66" s="105">
        <v>606</v>
      </c>
      <c r="D66" s="49">
        <f t="shared" si="0"/>
        <v>690</v>
      </c>
      <c r="E66" s="110">
        <v>2773</v>
      </c>
      <c r="F66" s="229">
        <f t="shared" si="1"/>
        <v>0.24882798413270826</v>
      </c>
      <c r="G66">
        <f t="shared" si="2"/>
        <v>50</v>
      </c>
    </row>
    <row r="67" spans="1:7">
      <c r="A67" s="258" t="s">
        <v>268</v>
      </c>
      <c r="B67" s="105">
        <v>581</v>
      </c>
      <c r="C67" s="110">
        <v>1370</v>
      </c>
      <c r="D67" s="49">
        <f t="shared" si="0"/>
        <v>1951</v>
      </c>
      <c r="E67" s="110">
        <v>7839</v>
      </c>
      <c r="F67" s="229">
        <f t="shared" si="1"/>
        <v>0.24888378619721904</v>
      </c>
      <c r="G67">
        <f t="shared" si="2"/>
        <v>51</v>
      </c>
    </row>
    <row r="68" spans="1:7">
      <c r="A68" s="258" t="s">
        <v>269</v>
      </c>
      <c r="B68" s="105">
        <v>380</v>
      </c>
      <c r="C68" s="110">
        <v>1168</v>
      </c>
      <c r="D68" s="49">
        <f t="shared" si="0"/>
        <v>1548</v>
      </c>
      <c r="E68" s="110">
        <v>10569</v>
      </c>
      <c r="F68" s="229">
        <f t="shared" si="1"/>
        <v>0.14646608004541584</v>
      </c>
      <c r="G68">
        <f t="shared" si="2"/>
        <v>8</v>
      </c>
    </row>
    <row r="69" spans="1:7">
      <c r="A69" s="258" t="s">
        <v>270</v>
      </c>
      <c r="B69" s="105">
        <v>541</v>
      </c>
      <c r="C69" s="110">
        <v>1644</v>
      </c>
      <c r="D69" s="49">
        <f t="shared" si="0"/>
        <v>2185</v>
      </c>
      <c r="E69" s="110">
        <v>11256</v>
      </c>
      <c r="F69" s="229">
        <f t="shared" si="1"/>
        <v>0.19411869225302061</v>
      </c>
      <c r="G69">
        <f t="shared" si="2"/>
        <v>21</v>
      </c>
    </row>
    <row r="70" spans="1:7">
      <c r="A70" s="258" t="s">
        <v>271</v>
      </c>
      <c r="B70" s="105">
        <v>267</v>
      </c>
      <c r="C70" s="105">
        <v>727</v>
      </c>
      <c r="D70" s="49">
        <f t="shared" si="0"/>
        <v>994</v>
      </c>
      <c r="E70" s="110">
        <v>5592</v>
      </c>
      <c r="F70" s="229">
        <f t="shared" si="1"/>
        <v>0.17775393419170243</v>
      </c>
      <c r="G70">
        <f t="shared" si="2"/>
        <v>12</v>
      </c>
    </row>
    <row r="71" spans="1:7">
      <c r="A71" s="258" t="s">
        <v>272</v>
      </c>
      <c r="B71" s="105">
        <v>868</v>
      </c>
      <c r="C71" s="105">
        <v>721</v>
      </c>
      <c r="D71" s="49">
        <f t="shared" si="0"/>
        <v>1589</v>
      </c>
      <c r="E71" s="110">
        <v>6225</v>
      </c>
      <c r="F71" s="229">
        <f t="shared" si="1"/>
        <v>0.25526104417670681</v>
      </c>
      <c r="G71">
        <f t="shared" si="2"/>
        <v>54</v>
      </c>
    </row>
    <row r="72" spans="1:7">
      <c r="A72" s="258" t="s">
        <v>273</v>
      </c>
      <c r="B72" s="110">
        <v>1456</v>
      </c>
      <c r="C72" s="110">
        <v>7063</v>
      </c>
      <c r="D72" s="49">
        <f t="shared" si="0"/>
        <v>8519</v>
      </c>
      <c r="E72" s="110">
        <v>21855</v>
      </c>
      <c r="F72" s="229">
        <f t="shared" si="1"/>
        <v>0.38979638526652938</v>
      </c>
      <c r="G72">
        <f t="shared" si="2"/>
        <v>90</v>
      </c>
    </row>
    <row r="73" spans="1:7">
      <c r="A73" s="258" t="s">
        <v>274</v>
      </c>
      <c r="B73" s="105">
        <v>326</v>
      </c>
      <c r="C73" s="110">
        <v>1134</v>
      </c>
      <c r="D73" s="49">
        <f t="shared" si="0"/>
        <v>1460</v>
      </c>
      <c r="E73" s="110">
        <v>5973</v>
      </c>
      <c r="F73" s="229">
        <f t="shared" si="1"/>
        <v>0.24443328310731627</v>
      </c>
      <c r="G73">
        <f t="shared" si="2"/>
        <v>44</v>
      </c>
    </row>
    <row r="74" spans="1:7">
      <c r="A74" s="258" t="s">
        <v>275</v>
      </c>
      <c r="B74" s="105">
        <v>627</v>
      </c>
      <c r="C74" s="110">
        <v>1764</v>
      </c>
      <c r="D74" s="49">
        <f t="shared" si="0"/>
        <v>2391</v>
      </c>
      <c r="E74" s="110">
        <v>7993</v>
      </c>
      <c r="F74" s="229">
        <f t="shared" si="1"/>
        <v>0.29913674465157014</v>
      </c>
      <c r="G74">
        <f t="shared" si="2"/>
        <v>76</v>
      </c>
    </row>
    <row r="75" spans="1:7">
      <c r="A75" s="258" t="s">
        <v>276</v>
      </c>
      <c r="B75" s="110">
        <v>1083</v>
      </c>
      <c r="C75" s="110">
        <v>4935</v>
      </c>
      <c r="D75" s="49">
        <f t="shared" si="0"/>
        <v>6018</v>
      </c>
      <c r="E75" s="110">
        <v>23393</v>
      </c>
      <c r="F75" s="229">
        <f t="shared" si="1"/>
        <v>0.25725644423545507</v>
      </c>
      <c r="G75">
        <f t="shared" si="2"/>
        <v>55</v>
      </c>
    </row>
    <row r="76" spans="1:7">
      <c r="A76" s="258" t="s">
        <v>277</v>
      </c>
      <c r="B76" s="105">
        <v>65</v>
      </c>
      <c r="C76" s="105">
        <v>230</v>
      </c>
      <c r="D76" s="49">
        <f t="shared" si="0"/>
        <v>295</v>
      </c>
      <c r="E76" s="110">
        <v>2594</v>
      </c>
      <c r="F76" s="229">
        <f t="shared" si="1"/>
        <v>0.11372397841171936</v>
      </c>
      <c r="G76">
        <f t="shared" si="2"/>
        <v>5</v>
      </c>
    </row>
    <row r="77" spans="1:7">
      <c r="A77" s="258" t="s">
        <v>278</v>
      </c>
      <c r="B77" s="105">
        <v>652</v>
      </c>
      <c r="C77" s="110">
        <v>1616</v>
      </c>
      <c r="D77" s="49">
        <f t="shared" si="0"/>
        <v>2268</v>
      </c>
      <c r="E77" s="110">
        <v>9652</v>
      </c>
      <c r="F77" s="229">
        <f t="shared" si="1"/>
        <v>0.23497720679651884</v>
      </c>
      <c r="G77">
        <f t="shared" si="2"/>
        <v>40</v>
      </c>
    </row>
    <row r="78" spans="1:7">
      <c r="A78" s="258" t="s">
        <v>279</v>
      </c>
      <c r="B78" s="110">
        <v>2702</v>
      </c>
      <c r="C78" s="110">
        <v>13423</v>
      </c>
      <c r="D78" s="49">
        <f t="shared" si="0"/>
        <v>16125</v>
      </c>
      <c r="E78" s="110">
        <v>59355</v>
      </c>
      <c r="F78" s="229">
        <f t="shared" si="1"/>
        <v>0.27167045741723528</v>
      </c>
      <c r="G78">
        <f t="shared" si="2"/>
        <v>65</v>
      </c>
    </row>
    <row r="79" spans="1:7">
      <c r="A79" s="258" t="s">
        <v>280</v>
      </c>
      <c r="B79" s="105">
        <v>30</v>
      </c>
      <c r="C79" s="105">
        <v>217</v>
      </c>
      <c r="D79" s="49">
        <f t="shared" si="0"/>
        <v>247</v>
      </c>
      <c r="E79" s="110">
        <v>1272</v>
      </c>
      <c r="F79" s="229">
        <f t="shared" si="1"/>
        <v>0.19418238993710693</v>
      </c>
      <c r="G79">
        <f t="shared" si="2"/>
        <v>22</v>
      </c>
    </row>
    <row r="80" spans="1:7">
      <c r="A80" s="258" t="s">
        <v>281</v>
      </c>
      <c r="B80" s="105">
        <v>388</v>
      </c>
      <c r="C80" s="105">
        <v>846</v>
      </c>
      <c r="D80" s="49">
        <f t="shared" si="0"/>
        <v>1234</v>
      </c>
      <c r="E80" s="110">
        <v>4036</v>
      </c>
      <c r="F80" s="229">
        <f t="shared" si="1"/>
        <v>0.30574826560951435</v>
      </c>
      <c r="G80">
        <f t="shared" si="2"/>
        <v>80</v>
      </c>
    </row>
    <row r="81" spans="1:7">
      <c r="A81" s="258" t="s">
        <v>282</v>
      </c>
      <c r="B81" s="105">
        <v>199</v>
      </c>
      <c r="C81" s="110">
        <v>1707</v>
      </c>
      <c r="D81" s="49">
        <f t="shared" ref="D81:D110" si="3">SUM(B81:C81)</f>
        <v>1906</v>
      </c>
      <c r="E81" s="110">
        <v>6699</v>
      </c>
      <c r="F81" s="229">
        <f t="shared" ref="F81:F110" si="4">D81/E81</f>
        <v>0.28452007762352588</v>
      </c>
      <c r="G81">
        <f t="shared" ref="G81:G110" si="5">RANK(F81,$F$16:$F$110,1)</f>
        <v>70</v>
      </c>
    </row>
    <row r="82" spans="1:7">
      <c r="A82" s="258" t="s">
        <v>283</v>
      </c>
      <c r="B82" s="105">
        <v>252</v>
      </c>
      <c r="C82" s="105">
        <v>975</v>
      </c>
      <c r="D82" s="49">
        <f t="shared" si="3"/>
        <v>1227</v>
      </c>
      <c r="E82" s="110">
        <v>4754</v>
      </c>
      <c r="F82" s="229">
        <f t="shared" si="4"/>
        <v>0.25809844341607069</v>
      </c>
      <c r="G82">
        <f t="shared" si="5"/>
        <v>56</v>
      </c>
    </row>
    <row r="83" spans="1:7">
      <c r="A83" s="258" t="s">
        <v>284</v>
      </c>
      <c r="B83" s="105">
        <v>13</v>
      </c>
      <c r="C83" s="105">
        <v>186</v>
      </c>
      <c r="D83" s="49">
        <f t="shared" si="3"/>
        <v>199</v>
      </c>
      <c r="E83" s="110">
        <v>1882</v>
      </c>
      <c r="F83" s="229">
        <f t="shared" si="4"/>
        <v>0.10573857598299681</v>
      </c>
      <c r="G83">
        <f t="shared" si="5"/>
        <v>3</v>
      </c>
    </row>
    <row r="84" spans="1:7">
      <c r="A84" s="258" t="s">
        <v>285</v>
      </c>
      <c r="B84" s="105">
        <v>44</v>
      </c>
      <c r="C84" s="105">
        <v>67</v>
      </c>
      <c r="D84" s="49">
        <f t="shared" si="3"/>
        <v>111</v>
      </c>
      <c r="E84" s="105">
        <v>900</v>
      </c>
      <c r="F84" s="229">
        <f t="shared" si="4"/>
        <v>0.12333333333333334</v>
      </c>
      <c r="G84">
        <f t="shared" si="5"/>
        <v>7</v>
      </c>
    </row>
    <row r="85" spans="1:7">
      <c r="A85" s="258" t="s">
        <v>286</v>
      </c>
      <c r="B85" s="105">
        <v>165</v>
      </c>
      <c r="C85" s="105">
        <v>846</v>
      </c>
      <c r="D85" s="49">
        <f t="shared" si="3"/>
        <v>1011</v>
      </c>
      <c r="E85" s="110">
        <v>3441</v>
      </c>
      <c r="F85" s="229">
        <f t="shared" si="4"/>
        <v>0.29380993897122931</v>
      </c>
      <c r="G85">
        <f t="shared" si="5"/>
        <v>75</v>
      </c>
    </row>
    <row r="86" spans="1:7">
      <c r="A86" s="258" t="s">
        <v>287</v>
      </c>
      <c r="B86" s="105">
        <v>895</v>
      </c>
      <c r="C86" s="110">
        <v>3120</v>
      </c>
      <c r="D86" s="49">
        <f t="shared" si="3"/>
        <v>4015</v>
      </c>
      <c r="E86" s="110">
        <v>16446</v>
      </c>
      <c r="F86" s="229">
        <f t="shared" si="4"/>
        <v>0.24413231180834247</v>
      </c>
      <c r="G86">
        <f t="shared" si="5"/>
        <v>43</v>
      </c>
    </row>
    <row r="87" spans="1:7">
      <c r="A87" s="258" t="s">
        <v>288</v>
      </c>
      <c r="B87" s="105">
        <v>528</v>
      </c>
      <c r="C87" s="110">
        <v>1666</v>
      </c>
      <c r="D87" s="49">
        <f t="shared" si="3"/>
        <v>2194</v>
      </c>
      <c r="E87" s="110">
        <v>7259</v>
      </c>
      <c r="F87" s="229">
        <f t="shared" si="4"/>
        <v>0.30224548835927811</v>
      </c>
      <c r="G87">
        <f t="shared" si="5"/>
        <v>79</v>
      </c>
    </row>
    <row r="88" spans="1:7">
      <c r="A88" s="258" t="s">
        <v>289</v>
      </c>
      <c r="B88" s="105">
        <v>409</v>
      </c>
      <c r="C88" s="110">
        <v>1477</v>
      </c>
      <c r="D88" s="49">
        <f t="shared" si="3"/>
        <v>1886</v>
      </c>
      <c r="E88" s="110">
        <v>10015</v>
      </c>
      <c r="F88" s="229">
        <f t="shared" si="4"/>
        <v>0.18831752371442836</v>
      </c>
      <c r="G88">
        <f t="shared" si="5"/>
        <v>19</v>
      </c>
    </row>
    <row r="89" spans="1:7">
      <c r="A89" s="258" t="s">
        <v>290</v>
      </c>
      <c r="B89" s="105">
        <v>758</v>
      </c>
      <c r="C89" s="110">
        <v>2985</v>
      </c>
      <c r="D89" s="49">
        <f t="shared" si="3"/>
        <v>3743</v>
      </c>
      <c r="E89" s="110">
        <v>17341</v>
      </c>
      <c r="F89" s="229">
        <f t="shared" si="4"/>
        <v>0.21584683697595294</v>
      </c>
      <c r="G89">
        <f t="shared" si="5"/>
        <v>29</v>
      </c>
    </row>
    <row r="90" spans="1:7">
      <c r="A90" s="258" t="s">
        <v>291</v>
      </c>
      <c r="B90" s="110">
        <v>4384</v>
      </c>
      <c r="C90" s="110">
        <v>14446</v>
      </c>
      <c r="D90" s="49">
        <f t="shared" si="3"/>
        <v>18830</v>
      </c>
      <c r="E90" s="110">
        <v>83712</v>
      </c>
      <c r="F90" s="229">
        <f t="shared" si="4"/>
        <v>0.22493788226299694</v>
      </c>
      <c r="G90">
        <f t="shared" si="5"/>
        <v>35</v>
      </c>
    </row>
    <row r="91" spans="1:7">
      <c r="A91" s="258" t="s">
        <v>292</v>
      </c>
      <c r="B91" s="105">
        <v>430</v>
      </c>
      <c r="C91" s="110">
        <v>1482</v>
      </c>
      <c r="D91" s="49">
        <f t="shared" si="3"/>
        <v>1912</v>
      </c>
      <c r="E91" s="110">
        <v>5204</v>
      </c>
      <c r="F91" s="229">
        <f t="shared" si="4"/>
        <v>0.36740968485780168</v>
      </c>
      <c r="G91">
        <f t="shared" si="5"/>
        <v>88</v>
      </c>
    </row>
    <row r="92" spans="1:7">
      <c r="A92" s="258" t="s">
        <v>293</v>
      </c>
      <c r="B92" s="105">
        <v>473</v>
      </c>
      <c r="C92" s="105">
        <v>581</v>
      </c>
      <c r="D92" s="49">
        <f t="shared" si="3"/>
        <v>1054</v>
      </c>
      <c r="E92" s="110">
        <v>3196</v>
      </c>
      <c r="F92" s="229">
        <f t="shared" si="4"/>
        <v>0.32978723404255317</v>
      </c>
      <c r="G92">
        <f t="shared" si="5"/>
        <v>81</v>
      </c>
    </row>
    <row r="93" spans="1:7">
      <c r="A93" s="258" t="s">
        <v>294</v>
      </c>
      <c r="B93" s="110">
        <v>1399</v>
      </c>
      <c r="C93" s="110">
        <v>4103</v>
      </c>
      <c r="D93" s="49">
        <f t="shared" si="3"/>
        <v>5502</v>
      </c>
      <c r="E93" s="110">
        <v>20082</v>
      </c>
      <c r="F93" s="229">
        <f t="shared" si="4"/>
        <v>0.27397669554825216</v>
      </c>
      <c r="G93">
        <f t="shared" si="5"/>
        <v>66</v>
      </c>
    </row>
    <row r="94" spans="1:7">
      <c r="A94" s="258" t="s">
        <v>295</v>
      </c>
      <c r="B94" s="110">
        <v>10611</v>
      </c>
      <c r="C94" s="110">
        <v>89746</v>
      </c>
      <c r="D94" s="49">
        <f t="shared" si="3"/>
        <v>100357</v>
      </c>
      <c r="E94" s="110">
        <v>230650</v>
      </c>
      <c r="F94" s="229">
        <f t="shared" si="4"/>
        <v>0.4351051376544548</v>
      </c>
      <c r="G94">
        <f t="shared" si="5"/>
        <v>93</v>
      </c>
    </row>
    <row r="95" spans="1:7">
      <c r="A95" s="258" t="s">
        <v>296</v>
      </c>
      <c r="B95" s="105">
        <v>525</v>
      </c>
      <c r="C95" s="105">
        <v>672</v>
      </c>
      <c r="D95" s="49">
        <f t="shared" si="3"/>
        <v>1197</v>
      </c>
      <c r="E95" s="110">
        <v>4486</v>
      </c>
      <c r="F95" s="229">
        <f t="shared" si="4"/>
        <v>0.26683013820775747</v>
      </c>
      <c r="G95">
        <f t="shared" si="5"/>
        <v>60</v>
      </c>
    </row>
    <row r="96" spans="1:7">
      <c r="A96" s="258" t="s">
        <v>297</v>
      </c>
      <c r="B96" s="105">
        <v>91</v>
      </c>
      <c r="C96" s="105">
        <v>440</v>
      </c>
      <c r="D96" s="49">
        <f t="shared" si="3"/>
        <v>531</v>
      </c>
      <c r="E96" s="110">
        <v>3018</v>
      </c>
      <c r="F96" s="229">
        <f t="shared" si="4"/>
        <v>0.17594433399602386</v>
      </c>
      <c r="G96">
        <f t="shared" si="5"/>
        <v>11</v>
      </c>
    </row>
    <row r="97" spans="1:7">
      <c r="A97" s="258" t="s">
        <v>298</v>
      </c>
      <c r="B97" s="110">
        <v>1663</v>
      </c>
      <c r="C97" s="110">
        <v>5778</v>
      </c>
      <c r="D97" s="49">
        <f t="shared" si="3"/>
        <v>7441</v>
      </c>
      <c r="E97" s="110">
        <v>30238</v>
      </c>
      <c r="F97" s="229">
        <f t="shared" si="4"/>
        <v>0.24608109001918116</v>
      </c>
      <c r="G97">
        <f t="shared" si="5"/>
        <v>46</v>
      </c>
    </row>
    <row r="98" spans="1:7">
      <c r="A98" s="258" t="s">
        <v>299</v>
      </c>
      <c r="B98" s="110">
        <v>1570</v>
      </c>
      <c r="C98" s="110">
        <v>6945</v>
      </c>
      <c r="D98" s="49">
        <f t="shared" si="3"/>
        <v>8515</v>
      </c>
      <c r="E98" s="110">
        <v>45631</v>
      </c>
      <c r="F98" s="229">
        <f t="shared" si="4"/>
        <v>0.18660559707216584</v>
      </c>
      <c r="G98">
        <f t="shared" si="5"/>
        <v>14</v>
      </c>
    </row>
    <row r="99" spans="1:7">
      <c r="A99" s="258" t="s">
        <v>300</v>
      </c>
      <c r="B99" s="105">
        <v>957</v>
      </c>
      <c r="C99" s="110">
        <v>3475</v>
      </c>
      <c r="D99" s="49">
        <f t="shared" si="3"/>
        <v>4432</v>
      </c>
      <c r="E99" s="110">
        <v>14666</v>
      </c>
      <c r="F99" s="229">
        <f t="shared" si="4"/>
        <v>0.30219555434337925</v>
      </c>
      <c r="G99">
        <f t="shared" si="5"/>
        <v>78</v>
      </c>
    </row>
    <row r="100" spans="1:7">
      <c r="A100" s="258" t="s">
        <v>301</v>
      </c>
      <c r="B100" s="105">
        <v>305</v>
      </c>
      <c r="C100" s="105">
        <v>417</v>
      </c>
      <c r="D100" s="49">
        <f t="shared" si="3"/>
        <v>722</v>
      </c>
      <c r="E100" s="110">
        <v>1913</v>
      </c>
      <c r="F100" s="229">
        <f t="shared" si="4"/>
        <v>0.37741766858337689</v>
      </c>
      <c r="G100">
        <f t="shared" si="5"/>
        <v>89</v>
      </c>
    </row>
    <row r="101" spans="1:7">
      <c r="A101" s="258" t="s">
        <v>302</v>
      </c>
      <c r="B101" s="105">
        <v>149</v>
      </c>
      <c r="C101" s="105">
        <v>636</v>
      </c>
      <c r="D101" s="49">
        <f t="shared" si="3"/>
        <v>785</v>
      </c>
      <c r="E101" s="110">
        <v>3235</v>
      </c>
      <c r="F101" s="229">
        <f t="shared" si="4"/>
        <v>0.24265842349304481</v>
      </c>
      <c r="G101">
        <f t="shared" si="5"/>
        <v>41</v>
      </c>
    </row>
    <row r="102" spans="1:7">
      <c r="A102" s="258" t="s">
        <v>303</v>
      </c>
      <c r="B102" s="105">
        <v>125</v>
      </c>
      <c r="C102" s="105">
        <v>563</v>
      </c>
      <c r="D102" s="49">
        <f t="shared" si="3"/>
        <v>688</v>
      </c>
      <c r="E102" s="110">
        <v>4255</v>
      </c>
      <c r="F102" s="229">
        <f t="shared" si="4"/>
        <v>0.1616921269095182</v>
      </c>
      <c r="G102">
        <f t="shared" si="5"/>
        <v>9</v>
      </c>
    </row>
    <row r="103" spans="1:7">
      <c r="A103" s="258" t="s">
        <v>304</v>
      </c>
      <c r="B103" s="105">
        <v>11</v>
      </c>
      <c r="C103" s="105">
        <v>102</v>
      </c>
      <c r="D103" s="49">
        <f t="shared" si="3"/>
        <v>113</v>
      </c>
      <c r="E103" s="110">
        <v>1205</v>
      </c>
      <c r="F103" s="229">
        <f t="shared" si="4"/>
        <v>9.3775933609958506E-2</v>
      </c>
      <c r="G103">
        <f t="shared" si="5"/>
        <v>2</v>
      </c>
    </row>
    <row r="104" spans="1:7">
      <c r="A104" s="258" t="s">
        <v>305</v>
      </c>
      <c r="B104" s="105">
        <v>809</v>
      </c>
      <c r="C104" s="110">
        <v>2007</v>
      </c>
      <c r="D104" s="49">
        <f t="shared" si="3"/>
        <v>2816</v>
      </c>
      <c r="E104" s="110">
        <v>9631</v>
      </c>
      <c r="F104" s="229">
        <f t="shared" si="4"/>
        <v>0.29238916000415327</v>
      </c>
      <c r="G104">
        <f t="shared" si="5"/>
        <v>74</v>
      </c>
    </row>
    <row r="105" spans="1:7">
      <c r="A105" s="258" t="s">
        <v>306</v>
      </c>
      <c r="B105" s="105">
        <v>911</v>
      </c>
      <c r="C105" s="110">
        <v>4861</v>
      </c>
      <c r="D105" s="49">
        <f t="shared" si="3"/>
        <v>5772</v>
      </c>
      <c r="E105" s="110">
        <v>24746</v>
      </c>
      <c r="F105" s="229">
        <f t="shared" si="4"/>
        <v>0.23324981815242868</v>
      </c>
      <c r="G105">
        <f t="shared" si="5"/>
        <v>38</v>
      </c>
    </row>
    <row r="106" spans="1:7">
      <c r="A106" s="258" t="s">
        <v>307</v>
      </c>
      <c r="B106" s="105">
        <v>223</v>
      </c>
      <c r="C106" s="105">
        <v>549</v>
      </c>
      <c r="D106" s="49">
        <f t="shared" si="3"/>
        <v>772</v>
      </c>
      <c r="E106" s="110">
        <v>2915</v>
      </c>
      <c r="F106" s="229">
        <f t="shared" si="4"/>
        <v>0.26483704974271011</v>
      </c>
      <c r="G106">
        <f t="shared" si="5"/>
        <v>59</v>
      </c>
    </row>
    <row r="107" spans="1:7">
      <c r="A107" s="258" t="s">
        <v>308</v>
      </c>
      <c r="B107" s="105">
        <v>282</v>
      </c>
      <c r="C107" s="110">
        <v>1327</v>
      </c>
      <c r="D107" s="49">
        <f t="shared" si="3"/>
        <v>1609</v>
      </c>
      <c r="E107" s="110">
        <v>6147</v>
      </c>
      <c r="F107" s="229">
        <f t="shared" si="4"/>
        <v>0.26175370099235401</v>
      </c>
      <c r="G107">
        <f t="shared" si="5"/>
        <v>58</v>
      </c>
    </row>
    <row r="108" spans="1:7">
      <c r="A108" s="258" t="s">
        <v>309</v>
      </c>
      <c r="B108" s="105">
        <v>322</v>
      </c>
      <c r="C108" s="110">
        <v>1022</v>
      </c>
      <c r="D108" s="49">
        <f t="shared" si="3"/>
        <v>1344</v>
      </c>
      <c r="E108" s="110">
        <v>6008</v>
      </c>
      <c r="F108" s="229">
        <f t="shared" si="4"/>
        <v>0.22370173102529961</v>
      </c>
      <c r="G108">
        <f t="shared" si="5"/>
        <v>34</v>
      </c>
    </row>
    <row r="109" spans="1:7">
      <c r="A109" s="258" t="s">
        <v>310</v>
      </c>
      <c r="B109" s="110">
        <v>1217</v>
      </c>
      <c r="C109" s="110">
        <v>6061</v>
      </c>
      <c r="D109" s="49">
        <f t="shared" si="3"/>
        <v>7278</v>
      </c>
      <c r="E109" s="110">
        <v>65631</v>
      </c>
      <c r="F109" s="229">
        <f t="shared" si="4"/>
        <v>0.11089271838003383</v>
      </c>
      <c r="G109">
        <f t="shared" si="5"/>
        <v>4</v>
      </c>
    </row>
    <row r="110" spans="1:7">
      <c r="A110" s="258" t="s">
        <v>311</v>
      </c>
      <c r="B110" s="110">
        <v>1677</v>
      </c>
      <c r="C110" s="110">
        <v>4848</v>
      </c>
      <c r="D110" s="49">
        <f t="shared" si="3"/>
        <v>6525</v>
      </c>
      <c r="E110" s="110">
        <v>34660</v>
      </c>
      <c r="F110" s="229">
        <f t="shared" si="4"/>
        <v>0.18825735718407385</v>
      </c>
      <c r="G110">
        <f t="shared" si="5"/>
        <v>18</v>
      </c>
    </row>
    <row r="112" spans="1:7" ht="14.25">
      <c r="A112" s="260" t="s">
        <v>3</v>
      </c>
      <c r="D112" s="49">
        <f>AVERAGE(D16:D110)</f>
        <v>4475.9473684210525</v>
      </c>
      <c r="F112" s="435">
        <f>AVERAGE(F16:F110)</f>
        <v>0.25078785057065728</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CD1389B3-FFA6-4E64-A9AA-F705BE0DFE1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7146-02E6-40ED-A211-DCB651491EFE}">
  <sheetPr>
    <tabColor theme="9"/>
  </sheetPr>
  <dimension ref="A1:D112"/>
  <sheetViews>
    <sheetView zoomScaleNormal="100" workbookViewId="0">
      <selection activeCell="D15" sqref="D15"/>
    </sheetView>
  </sheetViews>
  <sheetFormatPr defaultRowHeight="12.75"/>
  <cols>
    <col min="1" max="1" width="18.7109375" customWidth="1"/>
    <col min="2" max="2" width="12.28515625" customWidth="1"/>
    <col min="3" max="3" width="14.140625" customWidth="1"/>
  </cols>
  <sheetData>
    <row r="1" spans="1:4" ht="39" customHeight="1">
      <c r="A1" s="168" t="s">
        <v>189</v>
      </c>
      <c r="B1" s="568" t="s">
        <v>755</v>
      </c>
      <c r="C1" s="569"/>
      <c r="D1" s="570"/>
    </row>
    <row r="2" spans="1:4" ht="26.25" customHeight="1">
      <c r="A2" s="168" t="s">
        <v>194</v>
      </c>
      <c r="B2" s="538" t="s">
        <v>17</v>
      </c>
      <c r="C2" s="566"/>
      <c r="D2" s="567"/>
    </row>
    <row r="3" spans="1:4" ht="12.75" customHeight="1">
      <c r="A3" s="579" t="s">
        <v>196</v>
      </c>
      <c r="B3" s="514" t="s">
        <v>18</v>
      </c>
      <c r="C3" s="515"/>
      <c r="D3" s="516"/>
    </row>
    <row r="4" spans="1:4" ht="12.75" customHeight="1">
      <c r="A4" s="580"/>
      <c r="B4" s="517"/>
      <c r="C4" s="518"/>
      <c r="D4" s="519"/>
    </row>
    <row r="5" spans="1:4" ht="12.75" customHeight="1">
      <c r="A5" s="580"/>
      <c r="B5" s="517"/>
      <c r="C5" s="518"/>
      <c r="D5" s="519"/>
    </row>
    <row r="6" spans="1:4" ht="27.75" customHeight="1">
      <c r="A6" s="580"/>
      <c r="B6" s="517"/>
      <c r="C6" s="518"/>
      <c r="D6" s="519"/>
    </row>
    <row r="7" spans="1:4" ht="13.5" customHeight="1">
      <c r="A7" s="581"/>
      <c r="B7" s="520"/>
      <c r="C7" s="521"/>
      <c r="D7" s="522"/>
    </row>
    <row r="8" spans="1:4" ht="39" customHeight="1">
      <c r="A8" s="169" t="s">
        <v>198</v>
      </c>
      <c r="B8" s="535" t="s">
        <v>199</v>
      </c>
      <c r="C8" s="590"/>
      <c r="D8" s="591"/>
    </row>
    <row r="9" spans="1:4" ht="26.25" customHeight="1">
      <c r="A9" s="323" t="s">
        <v>200</v>
      </c>
      <c r="B9" s="548" t="s">
        <v>767</v>
      </c>
      <c r="C9" s="549"/>
      <c r="D9" s="550"/>
    </row>
    <row r="10" spans="1:4">
      <c r="A10" s="338" t="s">
        <v>314</v>
      </c>
      <c r="B10" s="582">
        <v>2021</v>
      </c>
      <c r="C10" s="536"/>
      <c r="D10" s="537"/>
    </row>
    <row r="11" spans="1:4" ht="12.75" customHeight="1">
      <c r="A11" s="511" t="s">
        <v>202</v>
      </c>
      <c r="B11" s="514" t="s">
        <v>768</v>
      </c>
      <c r="C11" s="515"/>
      <c r="D11" s="516"/>
    </row>
    <row r="12" spans="1:4" ht="12.75" customHeight="1">
      <c r="A12" s="578"/>
      <c r="B12" s="517"/>
      <c r="C12" s="518"/>
      <c r="D12" s="519"/>
    </row>
    <row r="13" spans="1:4" ht="13.5" customHeight="1">
      <c r="A13" s="513"/>
      <c r="B13" s="520"/>
      <c r="C13" s="521"/>
      <c r="D13" s="522"/>
    </row>
    <row r="15" spans="1:4" ht="53.25" customHeight="1">
      <c r="A15" s="209"/>
      <c r="B15" s="432" t="s">
        <v>769</v>
      </c>
      <c r="C15" s="432" t="s">
        <v>927</v>
      </c>
      <c r="D15" s="502" t="s">
        <v>770</v>
      </c>
    </row>
    <row r="16" spans="1:4">
      <c r="A16" s="209" t="s">
        <v>216</v>
      </c>
      <c r="B16" s="244">
        <v>0.125</v>
      </c>
      <c r="C16" s="481">
        <f>RANK(B16,$B$16:$B$110,1)</f>
        <v>38</v>
      </c>
      <c r="D16" s="214">
        <v>2040</v>
      </c>
    </row>
    <row r="17" spans="1:4">
      <c r="A17" s="209" t="s">
        <v>217</v>
      </c>
      <c r="B17" s="244">
        <v>0.115</v>
      </c>
      <c r="C17" s="481">
        <f t="shared" ref="C17:C80" si="0">RANK(B17,$B$16:$B$110,1)</f>
        <v>25</v>
      </c>
      <c r="D17" s="214">
        <v>1450</v>
      </c>
    </row>
    <row r="18" spans="1:4">
      <c r="A18" s="209" t="s">
        <v>218</v>
      </c>
      <c r="B18" s="244">
        <v>0.16300000000000001</v>
      </c>
      <c r="C18" s="481">
        <f t="shared" si="0"/>
        <v>79</v>
      </c>
      <c r="D18" s="214">
        <v>510</v>
      </c>
    </row>
    <row r="19" spans="1:4">
      <c r="A19" s="209" t="s">
        <v>219</v>
      </c>
      <c r="B19" s="244">
        <v>0.16500000000000001</v>
      </c>
      <c r="C19" s="481">
        <f t="shared" si="0"/>
        <v>80</v>
      </c>
      <c r="D19" s="214">
        <v>370</v>
      </c>
    </row>
    <row r="20" spans="1:4">
      <c r="A20" s="209" t="s">
        <v>220</v>
      </c>
      <c r="B20" s="244">
        <v>7.2999999999999995E-2</v>
      </c>
      <c r="C20" s="481">
        <f t="shared" si="0"/>
        <v>5</v>
      </c>
      <c r="D20" s="214">
        <v>1990</v>
      </c>
    </row>
    <row r="21" spans="1:4">
      <c r="A21" s="209" t="s">
        <v>221</v>
      </c>
      <c r="B21" s="244">
        <v>0.11899999999999999</v>
      </c>
      <c r="C21" s="481">
        <f t="shared" si="0"/>
        <v>33</v>
      </c>
      <c r="D21" s="214">
        <v>2830</v>
      </c>
    </row>
    <row r="22" spans="1:4">
      <c r="A22" s="209" t="s">
        <v>223</v>
      </c>
      <c r="B22" s="244">
        <v>0.17799999999999999</v>
      </c>
      <c r="C22" s="481">
        <f t="shared" si="0"/>
        <v>85</v>
      </c>
      <c r="D22" s="214">
        <v>1450</v>
      </c>
    </row>
    <row r="23" spans="1:4">
      <c r="A23" s="209" t="s">
        <v>224</v>
      </c>
      <c r="B23" s="244">
        <v>0.125</v>
      </c>
      <c r="C23" s="481">
        <f t="shared" si="0"/>
        <v>38</v>
      </c>
      <c r="D23" s="214">
        <v>390</v>
      </c>
    </row>
    <row r="24" spans="1:4">
      <c r="A24" s="209" t="s">
        <v>225</v>
      </c>
      <c r="B24" s="244">
        <v>0.14199999999999999</v>
      </c>
      <c r="C24" s="481">
        <f t="shared" si="0"/>
        <v>60</v>
      </c>
      <c r="D24" s="214">
        <v>880</v>
      </c>
    </row>
    <row r="25" spans="1:4">
      <c r="A25" s="209" t="s">
        <v>226</v>
      </c>
      <c r="B25" s="244">
        <v>0.156</v>
      </c>
      <c r="C25" s="481">
        <f t="shared" si="0"/>
        <v>75</v>
      </c>
      <c r="D25" s="214">
        <v>1610</v>
      </c>
    </row>
    <row r="26" spans="1:4">
      <c r="A26" s="209" t="s">
        <v>227</v>
      </c>
      <c r="B26" s="244">
        <v>6.9000000000000006E-2</v>
      </c>
      <c r="C26" s="481">
        <f t="shared" si="0"/>
        <v>4</v>
      </c>
      <c r="D26" s="214">
        <v>620</v>
      </c>
    </row>
    <row r="27" spans="1:4">
      <c r="A27" s="209" t="s">
        <v>228</v>
      </c>
      <c r="B27" s="244">
        <v>0.107</v>
      </c>
      <c r="C27" s="481">
        <f t="shared" si="0"/>
        <v>20</v>
      </c>
      <c r="D27" s="214">
        <v>410</v>
      </c>
    </row>
    <row r="28" spans="1:4">
      <c r="A28" s="209" t="s">
        <v>229</v>
      </c>
      <c r="B28" s="244">
        <v>0.155</v>
      </c>
      <c r="C28" s="481">
        <f t="shared" si="0"/>
        <v>72</v>
      </c>
      <c r="D28" s="214">
        <v>950</v>
      </c>
    </row>
    <row r="29" spans="1:4">
      <c r="A29" s="209" t="s">
        <v>230</v>
      </c>
      <c r="B29" s="244">
        <v>0.152</v>
      </c>
      <c r="C29" s="481">
        <f t="shared" si="0"/>
        <v>69</v>
      </c>
      <c r="D29" s="214">
        <v>230</v>
      </c>
    </row>
    <row r="30" spans="1:4">
      <c r="A30" s="209" t="s">
        <v>231</v>
      </c>
      <c r="B30" s="244">
        <v>0.19600000000000001</v>
      </c>
      <c r="C30" s="481">
        <f t="shared" si="0"/>
        <v>88</v>
      </c>
      <c r="D30" s="214">
        <v>1460</v>
      </c>
    </row>
    <row r="31" spans="1:4">
      <c r="A31" s="209" t="s">
        <v>232</v>
      </c>
      <c r="B31" s="244">
        <v>0.128</v>
      </c>
      <c r="C31" s="481">
        <f t="shared" si="0"/>
        <v>41</v>
      </c>
      <c r="D31" s="214">
        <v>1780</v>
      </c>
    </row>
    <row r="32" spans="1:4">
      <c r="A32" s="209" t="s">
        <v>233</v>
      </c>
      <c r="B32" s="244">
        <v>0.14299999999999999</v>
      </c>
      <c r="C32" s="481">
        <f t="shared" si="0"/>
        <v>62</v>
      </c>
      <c r="D32" s="214">
        <v>480</v>
      </c>
    </row>
    <row r="33" spans="1:4">
      <c r="A33" s="209" t="s">
        <v>234</v>
      </c>
      <c r="B33" s="244">
        <v>0.13100000000000001</v>
      </c>
      <c r="C33" s="481">
        <f t="shared" si="0"/>
        <v>43</v>
      </c>
      <c r="D33" s="214">
        <v>1390</v>
      </c>
    </row>
    <row r="34" spans="1:4">
      <c r="A34" s="209" t="s">
        <v>235</v>
      </c>
      <c r="B34" s="244">
        <v>0.14099999999999999</v>
      </c>
      <c r="C34" s="481">
        <f t="shared" si="0"/>
        <v>58</v>
      </c>
      <c r="D34" s="214">
        <v>20760</v>
      </c>
    </row>
    <row r="35" spans="1:4">
      <c r="A35" s="209" t="s">
        <v>236</v>
      </c>
      <c r="B35" s="244">
        <v>0.13100000000000001</v>
      </c>
      <c r="C35" s="481">
        <f t="shared" si="0"/>
        <v>43</v>
      </c>
      <c r="D35" s="214">
        <v>310</v>
      </c>
    </row>
    <row r="36" spans="1:4">
      <c r="A36" s="209" t="s">
        <v>237</v>
      </c>
      <c r="B36" s="244">
        <v>0.14599999999999999</v>
      </c>
      <c r="C36" s="481">
        <f t="shared" si="0"/>
        <v>66</v>
      </c>
      <c r="D36" s="214">
        <v>630</v>
      </c>
    </row>
    <row r="37" spans="1:4">
      <c r="A37" s="209" t="s">
        <v>238</v>
      </c>
      <c r="B37" s="244">
        <v>8.5999999999999993E-2</v>
      </c>
      <c r="C37" s="481">
        <f t="shared" si="0"/>
        <v>10</v>
      </c>
      <c r="D37" s="214">
        <v>1060</v>
      </c>
    </row>
    <row r="38" spans="1:4">
      <c r="A38" s="209" t="s">
        <v>239</v>
      </c>
      <c r="B38" s="244">
        <v>0.13500000000000001</v>
      </c>
      <c r="C38" s="481">
        <f t="shared" si="0"/>
        <v>49</v>
      </c>
      <c r="D38" s="214">
        <v>1200</v>
      </c>
    </row>
    <row r="39" spans="1:4">
      <c r="A39" s="209" t="s">
        <v>240</v>
      </c>
      <c r="B39" s="244">
        <v>0.153</v>
      </c>
      <c r="C39" s="481">
        <f t="shared" si="0"/>
        <v>71</v>
      </c>
      <c r="D39" s="214">
        <v>1190</v>
      </c>
    </row>
    <row r="40" spans="1:4">
      <c r="A40" s="209" t="s">
        <v>241</v>
      </c>
      <c r="B40" s="244">
        <v>0.152</v>
      </c>
      <c r="C40" s="481">
        <f t="shared" si="0"/>
        <v>69</v>
      </c>
      <c r="D40" s="214">
        <v>590</v>
      </c>
    </row>
    <row r="41" spans="1:4">
      <c r="A41" s="209" t="s">
        <v>242</v>
      </c>
      <c r="B41" s="244">
        <v>0.13600000000000001</v>
      </c>
      <c r="C41" s="481">
        <f t="shared" si="0"/>
        <v>51</v>
      </c>
      <c r="D41" s="214">
        <v>1150</v>
      </c>
    </row>
    <row r="42" spans="1:4">
      <c r="A42" s="209" t="s">
        <v>243</v>
      </c>
      <c r="B42" s="244">
        <v>0.14299999999999999</v>
      </c>
      <c r="C42" s="481">
        <f t="shared" si="0"/>
        <v>62</v>
      </c>
      <c r="D42" s="214">
        <v>1760</v>
      </c>
    </row>
    <row r="43" spans="1:4">
      <c r="A43" s="209" t="s">
        <v>244</v>
      </c>
      <c r="B43" s="244">
        <v>0.115</v>
      </c>
      <c r="C43" s="481">
        <f t="shared" si="0"/>
        <v>25</v>
      </c>
      <c r="D43" s="214">
        <v>740</v>
      </c>
    </row>
    <row r="44" spans="1:4">
      <c r="A44" s="209" t="s">
        <v>245</v>
      </c>
      <c r="B44" s="244">
        <v>0.13500000000000001</v>
      </c>
      <c r="C44" s="481">
        <f t="shared" si="0"/>
        <v>49</v>
      </c>
      <c r="D44" s="214">
        <v>640</v>
      </c>
    </row>
    <row r="45" spans="1:4">
      <c r="A45" s="209" t="s">
        <v>246</v>
      </c>
      <c r="B45" s="244">
        <v>0.14299999999999999</v>
      </c>
      <c r="C45" s="481">
        <f t="shared" si="0"/>
        <v>62</v>
      </c>
      <c r="D45" s="214">
        <v>1940</v>
      </c>
    </row>
    <row r="46" spans="1:4">
      <c r="A46" s="209" t="s">
        <v>247</v>
      </c>
      <c r="B46" s="244">
        <v>0.14499999999999999</v>
      </c>
      <c r="C46" s="481">
        <f t="shared" si="0"/>
        <v>65</v>
      </c>
      <c r="D46" s="214">
        <v>430</v>
      </c>
    </row>
    <row r="47" spans="1:4">
      <c r="A47" s="209" t="s">
        <v>248</v>
      </c>
      <c r="B47" s="244">
        <v>0.13900000000000001</v>
      </c>
      <c r="C47" s="481">
        <f t="shared" si="0"/>
        <v>55</v>
      </c>
      <c r="D47" s="214">
        <v>2090</v>
      </c>
    </row>
    <row r="48" spans="1:4">
      <c r="A48" s="209" t="s">
        <v>249</v>
      </c>
      <c r="B48" s="244">
        <v>0.123</v>
      </c>
      <c r="C48" s="481">
        <f t="shared" si="0"/>
        <v>36</v>
      </c>
      <c r="D48" s="214">
        <v>9370</v>
      </c>
    </row>
    <row r="49" spans="1:4">
      <c r="A49" s="209" t="s">
        <v>250</v>
      </c>
      <c r="B49" s="244">
        <v>0.21299999999999999</v>
      </c>
      <c r="C49" s="481">
        <f t="shared" si="0"/>
        <v>90</v>
      </c>
      <c r="D49" s="214">
        <v>310</v>
      </c>
    </row>
    <row r="50" spans="1:4">
      <c r="A50" s="209" t="s">
        <v>251</v>
      </c>
      <c r="B50" s="244">
        <v>0.221</v>
      </c>
      <c r="C50" s="481">
        <f t="shared" si="0"/>
        <v>92</v>
      </c>
      <c r="D50" s="214">
        <v>1090</v>
      </c>
    </row>
    <row r="51" spans="1:4">
      <c r="A51" s="209" t="s">
        <v>252</v>
      </c>
      <c r="B51" s="244">
        <v>0.13700000000000001</v>
      </c>
      <c r="C51" s="481">
        <f t="shared" si="0"/>
        <v>53</v>
      </c>
      <c r="D51" s="214">
        <v>750</v>
      </c>
    </row>
    <row r="52" spans="1:4">
      <c r="A52" s="209" t="s">
        <v>253</v>
      </c>
      <c r="B52" s="244">
        <v>0.159</v>
      </c>
      <c r="C52" s="481">
        <f t="shared" si="0"/>
        <v>78</v>
      </c>
      <c r="D52" s="214">
        <v>1780</v>
      </c>
    </row>
    <row r="53" spans="1:4">
      <c r="A53" s="209" t="s">
        <v>254</v>
      </c>
      <c r="B53" s="244">
        <v>0.26300000000000001</v>
      </c>
      <c r="C53" s="481">
        <f t="shared" si="0"/>
        <v>95</v>
      </c>
      <c r="D53" s="214">
        <v>1060</v>
      </c>
    </row>
    <row r="54" spans="1:4">
      <c r="A54" s="209" t="s">
        <v>255</v>
      </c>
      <c r="B54" s="244">
        <v>0.11</v>
      </c>
      <c r="C54" s="481">
        <f t="shared" si="0"/>
        <v>23</v>
      </c>
      <c r="D54" s="214">
        <v>710</v>
      </c>
    </row>
    <row r="55" spans="1:4">
      <c r="A55" s="209" t="s">
        <v>256</v>
      </c>
      <c r="B55" s="244">
        <v>0.17100000000000001</v>
      </c>
      <c r="C55" s="481">
        <f t="shared" si="0"/>
        <v>82</v>
      </c>
      <c r="D55" s="214">
        <v>1130</v>
      </c>
    </row>
    <row r="56" spans="1:4">
      <c r="A56" s="209" t="s">
        <v>257</v>
      </c>
      <c r="B56" s="244">
        <v>0.10199999999999999</v>
      </c>
      <c r="C56" s="481">
        <f t="shared" si="0"/>
        <v>17</v>
      </c>
      <c r="D56" s="214">
        <v>520</v>
      </c>
    </row>
    <row r="57" spans="1:4">
      <c r="A57" s="209" t="s">
        <v>258</v>
      </c>
      <c r="B57" s="244">
        <v>9.6000000000000002E-2</v>
      </c>
      <c r="C57" s="481">
        <f t="shared" si="0"/>
        <v>13</v>
      </c>
      <c r="D57" s="214">
        <v>170</v>
      </c>
    </row>
    <row r="58" spans="1:4">
      <c r="A58" s="209" t="s">
        <v>259</v>
      </c>
      <c r="B58" s="244">
        <v>0.09</v>
      </c>
      <c r="C58" s="481">
        <f t="shared" si="0"/>
        <v>12</v>
      </c>
      <c r="D58" s="214">
        <v>370</v>
      </c>
    </row>
    <row r="59" spans="1:4">
      <c r="A59" s="209" t="s">
        <v>260</v>
      </c>
      <c r="B59" s="244">
        <v>0.13600000000000001</v>
      </c>
      <c r="C59" s="481">
        <f t="shared" si="0"/>
        <v>51</v>
      </c>
      <c r="D59" s="214">
        <v>280</v>
      </c>
    </row>
    <row r="60" spans="1:4">
      <c r="A60" s="209" t="s">
        <v>261</v>
      </c>
      <c r="B60" s="244">
        <v>0.11799999999999999</v>
      </c>
      <c r="C60" s="481">
        <f t="shared" si="0"/>
        <v>30</v>
      </c>
      <c r="D60" s="214">
        <v>1250</v>
      </c>
    </row>
    <row r="61" spans="1:4">
      <c r="A61" s="209" t="s">
        <v>262</v>
      </c>
      <c r="B61" s="244">
        <v>0.17699999999999999</v>
      </c>
      <c r="C61" s="481">
        <f t="shared" si="0"/>
        <v>83</v>
      </c>
      <c r="D61" s="214">
        <v>540</v>
      </c>
    </row>
    <row r="62" spans="1:4">
      <c r="A62" s="209" t="s">
        <v>263</v>
      </c>
      <c r="B62" s="244">
        <v>8.3000000000000004E-2</v>
      </c>
      <c r="C62" s="481">
        <f t="shared" si="0"/>
        <v>9</v>
      </c>
      <c r="D62" s="214">
        <v>8380</v>
      </c>
    </row>
    <row r="63" spans="1:4">
      <c r="A63" s="209" t="s">
        <v>264</v>
      </c>
      <c r="B63" s="244">
        <v>0.25900000000000001</v>
      </c>
      <c r="C63" s="481">
        <f t="shared" si="0"/>
        <v>94</v>
      </c>
      <c r="D63" s="214">
        <v>270</v>
      </c>
    </row>
    <row r="64" spans="1:4">
      <c r="A64" s="209" t="s">
        <v>265</v>
      </c>
      <c r="B64" s="244">
        <v>0.22700000000000001</v>
      </c>
      <c r="C64" s="481">
        <f t="shared" si="0"/>
        <v>93</v>
      </c>
      <c r="D64" s="214">
        <v>1300</v>
      </c>
    </row>
    <row r="65" spans="1:4">
      <c r="A65" s="209" t="s">
        <v>266</v>
      </c>
      <c r="B65" s="244">
        <v>0.11600000000000001</v>
      </c>
      <c r="C65" s="481">
        <f t="shared" si="0"/>
        <v>27</v>
      </c>
      <c r="D65" s="214">
        <v>1280</v>
      </c>
    </row>
    <row r="66" spans="1:4">
      <c r="A66" s="209" t="s">
        <v>267</v>
      </c>
      <c r="B66" s="244">
        <v>0.14199999999999999</v>
      </c>
      <c r="C66" s="481">
        <f t="shared" si="0"/>
        <v>60</v>
      </c>
      <c r="D66" s="214">
        <v>390</v>
      </c>
    </row>
    <row r="67" spans="1:4">
      <c r="A67" s="209" t="s">
        <v>268</v>
      </c>
      <c r="B67" s="244">
        <v>0.10100000000000001</v>
      </c>
      <c r="C67" s="481">
        <f t="shared" si="0"/>
        <v>15</v>
      </c>
      <c r="D67" s="214">
        <v>780</v>
      </c>
    </row>
    <row r="68" spans="1:4">
      <c r="A68" s="209" t="s">
        <v>269</v>
      </c>
      <c r="B68" s="244">
        <v>9.8000000000000004E-2</v>
      </c>
      <c r="C68" s="481">
        <f t="shared" si="0"/>
        <v>14</v>
      </c>
      <c r="D68" s="214">
        <v>1040</v>
      </c>
    </row>
    <row r="69" spans="1:4">
      <c r="A69" s="209" t="s">
        <v>270</v>
      </c>
      <c r="B69" s="244">
        <v>0.13800000000000001</v>
      </c>
      <c r="C69" s="481">
        <f t="shared" si="0"/>
        <v>54</v>
      </c>
      <c r="D69" s="214">
        <v>1560</v>
      </c>
    </row>
    <row r="70" spans="1:4">
      <c r="A70" s="209" t="s">
        <v>271</v>
      </c>
      <c r="B70" s="244">
        <v>0.11700000000000001</v>
      </c>
      <c r="C70" s="481">
        <f t="shared" si="0"/>
        <v>28</v>
      </c>
      <c r="D70" s="214">
        <v>670</v>
      </c>
    </row>
    <row r="71" spans="1:4">
      <c r="A71" s="209" t="s">
        <v>272</v>
      </c>
      <c r="B71" s="244">
        <v>0.123</v>
      </c>
      <c r="C71" s="481">
        <f t="shared" si="0"/>
        <v>36</v>
      </c>
      <c r="D71" s="214">
        <v>760</v>
      </c>
    </row>
    <row r="72" spans="1:4">
      <c r="A72" s="209" t="s">
        <v>273</v>
      </c>
      <c r="B72" s="244">
        <v>0.19900000000000001</v>
      </c>
      <c r="C72" s="481">
        <f t="shared" si="0"/>
        <v>89</v>
      </c>
      <c r="D72" s="214">
        <v>4410</v>
      </c>
    </row>
    <row r="73" spans="1:4">
      <c r="A73" s="209" t="s">
        <v>274</v>
      </c>
      <c r="B73" s="244">
        <v>0.13400000000000001</v>
      </c>
      <c r="C73" s="481">
        <f t="shared" si="0"/>
        <v>47</v>
      </c>
      <c r="D73" s="214">
        <v>820</v>
      </c>
    </row>
    <row r="74" spans="1:4">
      <c r="A74" s="209" t="s">
        <v>275</v>
      </c>
      <c r="B74" s="244">
        <v>0.114</v>
      </c>
      <c r="C74" s="481">
        <f t="shared" si="0"/>
        <v>24</v>
      </c>
      <c r="D74" s="214">
        <v>910</v>
      </c>
    </row>
    <row r="75" spans="1:4">
      <c r="A75" s="209" t="s">
        <v>276</v>
      </c>
      <c r="B75" s="244">
        <v>8.8999999999999996E-2</v>
      </c>
      <c r="C75" s="481">
        <f t="shared" si="0"/>
        <v>11</v>
      </c>
      <c r="D75" s="214">
        <v>2070</v>
      </c>
    </row>
    <row r="76" spans="1:4">
      <c r="A76" s="209" t="s">
        <v>277</v>
      </c>
      <c r="B76" s="244">
        <v>0.13400000000000001</v>
      </c>
      <c r="C76" s="481">
        <f t="shared" si="0"/>
        <v>47</v>
      </c>
      <c r="D76" s="214">
        <v>340</v>
      </c>
    </row>
    <row r="77" spans="1:4">
      <c r="A77" s="209" t="s">
        <v>278</v>
      </c>
      <c r="B77" s="244">
        <v>0.14599999999999999</v>
      </c>
      <c r="C77" s="481">
        <f t="shared" si="0"/>
        <v>66</v>
      </c>
      <c r="D77" s="214">
        <v>1440</v>
      </c>
    </row>
    <row r="78" spans="1:4">
      <c r="A78" s="209" t="s">
        <v>279</v>
      </c>
      <c r="B78" s="244">
        <v>0.127</v>
      </c>
      <c r="C78" s="481">
        <f t="shared" si="0"/>
        <v>40</v>
      </c>
      <c r="D78" s="214">
        <v>7400</v>
      </c>
    </row>
    <row r="79" spans="1:4">
      <c r="A79" s="209" t="s">
        <v>280</v>
      </c>
      <c r="B79" s="244">
        <v>0.04</v>
      </c>
      <c r="C79" s="481">
        <f t="shared" si="0"/>
        <v>2</v>
      </c>
      <c r="D79" s="214">
        <v>50</v>
      </c>
    </row>
    <row r="80" spans="1:4">
      <c r="A80" s="209" t="s">
        <v>281</v>
      </c>
      <c r="B80" s="244">
        <v>0.155</v>
      </c>
      <c r="C80" s="481">
        <f t="shared" si="0"/>
        <v>72</v>
      </c>
      <c r="D80" s="214">
        <v>630</v>
      </c>
    </row>
    <row r="81" spans="1:4">
      <c r="A81" s="209" t="s">
        <v>282</v>
      </c>
      <c r="B81" s="244">
        <v>0.16900000000000001</v>
      </c>
      <c r="C81" s="481">
        <f t="shared" ref="C81:C110" si="1">RANK(B81,$B$16:$B$110,1)</f>
        <v>81</v>
      </c>
      <c r="D81" s="214">
        <v>1130</v>
      </c>
    </row>
    <row r="82" spans="1:4">
      <c r="A82" s="209" t="s">
        <v>283</v>
      </c>
      <c r="B82" s="244">
        <v>0.11799999999999999</v>
      </c>
      <c r="C82" s="481">
        <f t="shared" si="1"/>
        <v>30</v>
      </c>
      <c r="D82" s="214">
        <v>570</v>
      </c>
    </row>
    <row r="83" spans="1:4">
      <c r="A83" s="209" t="s">
        <v>284</v>
      </c>
      <c r="B83" s="244">
        <v>0.17699999999999999</v>
      </c>
      <c r="C83" s="481">
        <f t="shared" si="1"/>
        <v>83</v>
      </c>
      <c r="D83" s="214">
        <v>330</v>
      </c>
    </row>
    <row r="84" spans="1:4">
      <c r="A84" s="209" t="s">
        <v>285</v>
      </c>
      <c r="B84" s="244">
        <v>0.183</v>
      </c>
      <c r="C84" s="481">
        <f t="shared" si="1"/>
        <v>86</v>
      </c>
      <c r="D84" s="214">
        <v>170</v>
      </c>
    </row>
    <row r="85" spans="1:4">
      <c r="A85" s="209" t="s">
        <v>286</v>
      </c>
      <c r="B85" s="244">
        <v>0.104</v>
      </c>
      <c r="C85" s="481">
        <f t="shared" si="1"/>
        <v>18</v>
      </c>
      <c r="D85" s="214">
        <v>350</v>
      </c>
    </row>
    <row r="86" spans="1:4">
      <c r="A86" s="209" t="s">
        <v>287</v>
      </c>
      <c r="B86" s="244">
        <v>0.11700000000000001</v>
      </c>
      <c r="C86" s="481">
        <f t="shared" si="1"/>
        <v>28</v>
      </c>
      <c r="D86" s="214">
        <v>1940</v>
      </c>
    </row>
    <row r="87" spans="1:4">
      <c r="A87" s="209" t="s">
        <v>288</v>
      </c>
      <c r="B87" s="244">
        <v>0.155</v>
      </c>
      <c r="C87" s="481">
        <f t="shared" si="1"/>
        <v>72</v>
      </c>
      <c r="D87" s="214">
        <v>1660</v>
      </c>
    </row>
    <row r="88" spans="1:4">
      <c r="A88" s="209" t="s">
        <v>289</v>
      </c>
      <c r="B88" s="244">
        <v>0.11899999999999999</v>
      </c>
      <c r="C88" s="481">
        <f t="shared" si="1"/>
        <v>33</v>
      </c>
      <c r="D88" s="214">
        <v>1190</v>
      </c>
    </row>
    <row r="89" spans="1:4">
      <c r="A89" s="209" t="s">
        <v>290</v>
      </c>
      <c r="B89" s="244">
        <v>8.1000000000000003E-2</v>
      </c>
      <c r="C89" s="481">
        <f t="shared" si="1"/>
        <v>7</v>
      </c>
      <c r="D89" s="214">
        <v>1600</v>
      </c>
    </row>
    <row r="90" spans="1:4">
      <c r="A90" s="209" t="s">
        <v>291</v>
      </c>
      <c r="B90" s="244">
        <v>7.8E-2</v>
      </c>
      <c r="C90" s="481">
        <f t="shared" si="1"/>
        <v>6</v>
      </c>
      <c r="D90" s="214">
        <v>6520</v>
      </c>
    </row>
    <row r="91" spans="1:4">
      <c r="A91" s="209" t="s">
        <v>292</v>
      </c>
      <c r="B91" s="244">
        <v>0.188</v>
      </c>
      <c r="C91" s="481">
        <f t="shared" si="1"/>
        <v>87</v>
      </c>
      <c r="D91" s="214">
        <v>1000</v>
      </c>
    </row>
    <row r="92" spans="1:4">
      <c r="A92" s="209" t="s">
        <v>293</v>
      </c>
      <c r="B92" s="244">
        <v>0.157</v>
      </c>
      <c r="C92" s="481">
        <f t="shared" si="1"/>
        <v>76</v>
      </c>
      <c r="D92" s="214">
        <v>520</v>
      </c>
    </row>
    <row r="93" spans="1:4">
      <c r="A93" s="209" t="s">
        <v>294</v>
      </c>
      <c r="B93" s="244">
        <v>0.122</v>
      </c>
      <c r="C93" s="481">
        <f t="shared" si="1"/>
        <v>35</v>
      </c>
      <c r="D93" s="214">
        <v>2470</v>
      </c>
    </row>
    <row r="94" spans="1:4">
      <c r="A94" s="209" t="s">
        <v>295</v>
      </c>
      <c r="B94" s="244">
        <v>0.217</v>
      </c>
      <c r="C94" s="481">
        <f t="shared" si="1"/>
        <v>91</v>
      </c>
      <c r="D94" s="214">
        <v>50850</v>
      </c>
    </row>
    <row r="95" spans="1:4">
      <c r="A95" s="209" t="s">
        <v>296</v>
      </c>
      <c r="B95" s="244">
        <v>0.109</v>
      </c>
      <c r="C95" s="481">
        <f t="shared" si="1"/>
        <v>22</v>
      </c>
      <c r="D95" s="214">
        <v>490</v>
      </c>
    </row>
    <row r="96" spans="1:4">
      <c r="A96" s="209" t="s">
        <v>297</v>
      </c>
      <c r="B96" s="244">
        <v>0.11799999999999999</v>
      </c>
      <c r="C96" s="481">
        <f t="shared" si="1"/>
        <v>30</v>
      </c>
      <c r="D96" s="214">
        <v>350</v>
      </c>
    </row>
    <row r="97" spans="1:4">
      <c r="A97" s="209" t="s">
        <v>298</v>
      </c>
      <c r="B97" s="244">
        <v>0.14099999999999999</v>
      </c>
      <c r="C97" s="481">
        <f t="shared" si="1"/>
        <v>58</v>
      </c>
      <c r="D97" s="214">
        <v>4300</v>
      </c>
    </row>
    <row r="98" spans="1:4">
      <c r="A98" s="209" t="s">
        <v>299</v>
      </c>
      <c r="B98" s="244">
        <v>8.1000000000000003E-2</v>
      </c>
      <c r="C98" s="481">
        <f t="shared" si="1"/>
        <v>7</v>
      </c>
      <c r="D98" s="214">
        <v>3710</v>
      </c>
    </row>
    <row r="99" spans="1:4">
      <c r="A99" s="209" t="s">
        <v>300</v>
      </c>
      <c r="B99" s="244">
        <v>0.128</v>
      </c>
      <c r="C99" s="481">
        <f t="shared" si="1"/>
        <v>41</v>
      </c>
      <c r="D99" s="214">
        <v>1910</v>
      </c>
    </row>
    <row r="100" spans="1:4">
      <c r="A100" s="209" t="s">
        <v>301</v>
      </c>
      <c r="B100" s="244">
        <v>0.10100000000000001</v>
      </c>
      <c r="C100" s="481">
        <f t="shared" si="1"/>
        <v>15</v>
      </c>
      <c r="D100" s="214">
        <v>210</v>
      </c>
    </row>
    <row r="101" spans="1:4">
      <c r="A101" s="209" t="s">
        <v>302</v>
      </c>
      <c r="B101" s="244">
        <v>0.14000000000000001</v>
      </c>
      <c r="C101" s="481">
        <f t="shared" si="1"/>
        <v>56</v>
      </c>
      <c r="D101" s="214">
        <v>430</v>
      </c>
    </row>
    <row r="102" spans="1:4">
      <c r="A102" s="209" t="s">
        <v>303</v>
      </c>
      <c r="B102" s="244">
        <v>0.14000000000000001</v>
      </c>
      <c r="C102" s="481">
        <f t="shared" si="1"/>
        <v>56</v>
      </c>
      <c r="D102" s="214">
        <v>600</v>
      </c>
    </row>
    <row r="103" spans="1:4">
      <c r="A103" s="209" t="s">
        <v>304</v>
      </c>
      <c r="B103" s="244">
        <v>0.13300000000000001</v>
      </c>
      <c r="C103" s="481">
        <f t="shared" si="1"/>
        <v>46</v>
      </c>
      <c r="D103" s="214">
        <v>150</v>
      </c>
    </row>
    <row r="104" spans="1:4">
      <c r="A104" s="209" t="s">
        <v>305</v>
      </c>
      <c r="B104" s="244">
        <v>0.158</v>
      </c>
      <c r="C104" s="481">
        <f t="shared" si="1"/>
        <v>77</v>
      </c>
      <c r="D104" s="214">
        <v>1530</v>
      </c>
    </row>
    <row r="105" spans="1:4">
      <c r="A105" s="209" t="s">
        <v>306</v>
      </c>
      <c r="B105" s="244">
        <v>0.107</v>
      </c>
      <c r="C105" s="481">
        <f t="shared" si="1"/>
        <v>20</v>
      </c>
      <c r="D105" s="214">
        <v>2690</v>
      </c>
    </row>
    <row r="106" spans="1:4">
      <c r="A106" s="209" t="s">
        <v>307</v>
      </c>
      <c r="B106" s="244">
        <v>0.13200000000000001</v>
      </c>
      <c r="C106" s="481">
        <f t="shared" si="1"/>
        <v>45</v>
      </c>
      <c r="D106" s="214">
        <v>370</v>
      </c>
    </row>
    <row r="107" spans="1:4">
      <c r="A107" s="209" t="s">
        <v>308</v>
      </c>
      <c r="B107" s="244">
        <v>0.14799999999999999</v>
      </c>
      <c r="C107" s="481">
        <f t="shared" si="1"/>
        <v>68</v>
      </c>
      <c r="D107" s="214">
        <v>940</v>
      </c>
    </row>
    <row r="108" spans="1:4">
      <c r="A108" s="209" t="s">
        <v>309</v>
      </c>
      <c r="B108" s="244">
        <v>0.106</v>
      </c>
      <c r="C108" s="481">
        <f t="shared" si="1"/>
        <v>19</v>
      </c>
      <c r="D108" s="214">
        <v>640</v>
      </c>
    </row>
    <row r="109" spans="1:4">
      <c r="A109" s="209" t="s">
        <v>310</v>
      </c>
      <c r="B109" s="244">
        <v>0</v>
      </c>
      <c r="C109" s="481">
        <f t="shared" si="1"/>
        <v>1</v>
      </c>
      <c r="D109" s="214">
        <v>0</v>
      </c>
    </row>
    <row r="110" spans="1:4">
      <c r="A110" s="209" t="s">
        <v>311</v>
      </c>
      <c r="B110" s="244">
        <v>5.7000000000000002E-2</v>
      </c>
      <c r="C110" s="481">
        <f t="shared" si="1"/>
        <v>3</v>
      </c>
      <c r="D110" s="214">
        <v>1960</v>
      </c>
    </row>
    <row r="112" spans="1:4" ht="14.25">
      <c r="A112" s="209" t="s">
        <v>3</v>
      </c>
      <c r="B112" s="435">
        <f>AVERAGE(B16:B110)</f>
        <v>0.13456842105263161</v>
      </c>
      <c r="C112" s="49">
        <f>AVERAGE(D16:D110)</f>
        <v>2102.5263157894738</v>
      </c>
    </row>
  </sheetData>
  <mergeCells count="9">
    <mergeCell ref="B10:D10"/>
    <mergeCell ref="A11:A13"/>
    <mergeCell ref="B11:D13"/>
    <mergeCell ref="B1:D1"/>
    <mergeCell ref="B2:D2"/>
    <mergeCell ref="A3:A7"/>
    <mergeCell ref="B3:D7"/>
    <mergeCell ref="B8:D8"/>
    <mergeCell ref="B9:D9"/>
  </mergeCells>
  <hyperlinks>
    <hyperlink ref="B9:D9" r:id="rId1" display="Feeding America - Map the Meal Gap (2021)" xr:uid="{CDBB31BD-9B4E-4787-8D5A-88ABF168B0F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7">
    <tabColor theme="6"/>
    <outlinePr summaryBelow="0" summaryRight="0"/>
  </sheetPr>
  <dimension ref="A1:J115"/>
  <sheetViews>
    <sheetView workbookViewId="0">
      <selection activeCell="E17" sqref="E17"/>
    </sheetView>
  </sheetViews>
  <sheetFormatPr defaultColWidth="14.42578125" defaultRowHeight="15" customHeight="1"/>
  <cols>
    <col min="1" max="1" width="24.5703125" bestFit="1" customWidth="1"/>
  </cols>
  <sheetData>
    <row r="1" spans="1:10" ht="15" customHeight="1">
      <c r="A1" s="122" t="s">
        <v>189</v>
      </c>
      <c r="B1" s="541" t="s">
        <v>193</v>
      </c>
      <c r="C1" s="542"/>
      <c r="D1" s="543"/>
    </row>
    <row r="2" spans="1:10" ht="15" customHeight="1">
      <c r="A2" s="122" t="s">
        <v>194</v>
      </c>
      <c r="B2" s="544" t="s">
        <v>34</v>
      </c>
      <c r="C2" s="545"/>
      <c r="D2" s="546"/>
    </row>
    <row r="3" spans="1:10" ht="15" customHeight="1">
      <c r="A3" s="523" t="s">
        <v>196</v>
      </c>
      <c r="B3" s="514" t="s">
        <v>332</v>
      </c>
      <c r="C3" s="515"/>
      <c r="D3" s="516"/>
    </row>
    <row r="4" spans="1:10" ht="15" customHeight="1">
      <c r="A4" s="524"/>
      <c r="B4" s="517"/>
      <c r="C4" s="518"/>
      <c r="D4" s="519"/>
    </row>
    <row r="5" spans="1:10" ht="15" customHeight="1">
      <c r="A5" s="524"/>
      <c r="B5" s="517"/>
      <c r="C5" s="518"/>
      <c r="D5" s="519"/>
    </row>
    <row r="6" spans="1:10" ht="7.5" customHeight="1">
      <c r="A6" s="524"/>
      <c r="B6" s="517"/>
      <c r="C6" s="518"/>
      <c r="D6" s="519"/>
    </row>
    <row r="7" spans="1:10" ht="15" customHeight="1">
      <c r="A7" s="525"/>
      <c r="B7" s="520"/>
      <c r="C7" s="521"/>
      <c r="D7" s="522"/>
    </row>
    <row r="8" spans="1:10" ht="15" customHeight="1">
      <c r="A8" s="123" t="s">
        <v>198</v>
      </c>
      <c r="B8" s="535" t="s">
        <v>199</v>
      </c>
      <c r="C8" s="536"/>
      <c r="D8" s="537"/>
    </row>
    <row r="9" spans="1:10" ht="40.5" customHeight="1">
      <c r="A9" s="124" t="s">
        <v>200</v>
      </c>
      <c r="B9" s="563" t="s">
        <v>333</v>
      </c>
      <c r="C9" s="564"/>
      <c r="D9" s="565"/>
    </row>
    <row r="10" spans="1:10" ht="15" customHeight="1">
      <c r="A10" s="511" t="s">
        <v>202</v>
      </c>
      <c r="B10" s="514" t="s">
        <v>1554</v>
      </c>
      <c r="C10" s="515"/>
      <c r="D10" s="516"/>
    </row>
    <row r="11" spans="1:10" ht="15" customHeight="1">
      <c r="A11" s="512"/>
      <c r="B11" s="517"/>
      <c r="C11" s="518"/>
      <c r="D11" s="519"/>
    </row>
    <row r="12" spans="1:10" ht="15" customHeight="1">
      <c r="A12" s="513"/>
      <c r="B12" s="520"/>
      <c r="C12" s="521"/>
      <c r="D12" s="522"/>
    </row>
    <row r="14" spans="1:10" ht="23.25" customHeight="1">
      <c r="A14" s="561" t="s">
        <v>1552</v>
      </c>
      <c r="B14" s="562"/>
      <c r="C14" s="562"/>
      <c r="D14" s="562"/>
      <c r="E14" s="562"/>
      <c r="F14" s="562"/>
      <c r="G14" s="562"/>
      <c r="H14" s="562"/>
      <c r="I14" s="562"/>
    </row>
    <row r="15" spans="1:10" ht="15" customHeight="1">
      <c r="A15" s="555" t="s">
        <v>334</v>
      </c>
      <c r="B15" s="557" t="s">
        <v>335</v>
      </c>
      <c r="C15" s="557"/>
      <c r="D15" s="557" t="s">
        <v>334</v>
      </c>
      <c r="E15" s="557" t="s">
        <v>334</v>
      </c>
      <c r="F15" s="557" t="s">
        <v>334</v>
      </c>
      <c r="G15" s="558" t="s">
        <v>336</v>
      </c>
      <c r="H15" s="559"/>
      <c r="I15" s="559"/>
    </row>
    <row r="16" spans="1:10" ht="15" customHeight="1">
      <c r="A16" s="555" t="s">
        <v>334</v>
      </c>
      <c r="B16" s="557" t="s">
        <v>1553</v>
      </c>
      <c r="C16" s="557"/>
      <c r="D16" s="557" t="s">
        <v>334</v>
      </c>
      <c r="E16" s="557" t="s">
        <v>334</v>
      </c>
      <c r="F16" s="427" t="s">
        <v>337</v>
      </c>
      <c r="G16" s="558" t="s">
        <v>338</v>
      </c>
      <c r="H16" s="559"/>
      <c r="I16" s="560"/>
      <c r="J16" s="554" t="s">
        <v>1580</v>
      </c>
    </row>
    <row r="17" spans="1:10" ht="15" customHeight="1" thickBot="1">
      <c r="A17" s="556" t="s">
        <v>334</v>
      </c>
      <c r="B17" s="426">
        <v>2019</v>
      </c>
      <c r="C17" s="426">
        <v>2020</v>
      </c>
      <c r="D17" s="426">
        <v>2021</v>
      </c>
      <c r="E17" s="505">
        <v>2022</v>
      </c>
      <c r="F17" s="426">
        <v>2022</v>
      </c>
      <c r="G17" s="426">
        <v>2020</v>
      </c>
      <c r="H17" s="426">
        <v>2021</v>
      </c>
      <c r="I17" s="442">
        <v>2022</v>
      </c>
      <c r="J17" s="554"/>
    </row>
    <row r="18" spans="1:10" ht="15" customHeight="1">
      <c r="A18" s="425" t="s">
        <v>339</v>
      </c>
      <c r="B18" s="428">
        <v>370088308</v>
      </c>
      <c r="C18" s="428">
        <v>366555158</v>
      </c>
      <c r="D18" s="428">
        <v>396576207</v>
      </c>
      <c r="E18" s="428">
        <v>412101349</v>
      </c>
      <c r="F18" s="430" t="s">
        <v>340</v>
      </c>
      <c r="G18" s="422">
        <v>-1</v>
      </c>
      <c r="H18" s="422">
        <v>8.1999999999999993</v>
      </c>
      <c r="I18" s="422">
        <v>3.9</v>
      </c>
      <c r="J18">
        <f>RANK(I18,$I$18:$I$113)</f>
        <v>38</v>
      </c>
    </row>
    <row r="19" spans="1:10" ht="15" customHeight="1">
      <c r="A19" s="423" t="s">
        <v>216</v>
      </c>
      <c r="B19" s="429">
        <v>4991428</v>
      </c>
      <c r="C19" s="429">
        <v>4978049</v>
      </c>
      <c r="D19" s="429">
        <v>5288524</v>
      </c>
      <c r="E19" s="429">
        <v>5753009</v>
      </c>
      <c r="F19" s="431">
        <v>14</v>
      </c>
      <c r="G19" s="424">
        <v>-0.3</v>
      </c>
      <c r="H19" s="424">
        <v>6.2</v>
      </c>
      <c r="I19" s="424">
        <v>8.8000000000000007</v>
      </c>
      <c r="J19">
        <f t="shared" ref="J19:J82" si="0">RANK(I19,$I$18:$I$113)</f>
        <v>11</v>
      </c>
    </row>
    <row r="20" spans="1:10" ht="15" customHeight="1">
      <c r="A20" s="423" t="s">
        <v>217</v>
      </c>
      <c r="B20" s="429">
        <v>1958808</v>
      </c>
      <c r="C20" s="429">
        <v>1883754</v>
      </c>
      <c r="D20" s="429">
        <v>2054096</v>
      </c>
      <c r="E20" s="429">
        <v>2227334</v>
      </c>
      <c r="F20" s="431">
        <v>27</v>
      </c>
      <c r="G20" s="424">
        <v>-3.8</v>
      </c>
      <c r="H20" s="424">
        <v>9</v>
      </c>
      <c r="I20" s="424">
        <v>8.4</v>
      </c>
      <c r="J20">
        <f t="shared" si="0"/>
        <v>12</v>
      </c>
    </row>
    <row r="21" spans="1:10" ht="15" customHeight="1">
      <c r="A21" s="423" t="s">
        <v>218</v>
      </c>
      <c r="B21" s="429">
        <v>366995</v>
      </c>
      <c r="C21" s="429">
        <v>374110</v>
      </c>
      <c r="D21" s="429">
        <v>398991</v>
      </c>
      <c r="E21" s="429">
        <v>402589</v>
      </c>
      <c r="F21" s="431">
        <v>74</v>
      </c>
      <c r="G21" s="424">
        <v>1.9</v>
      </c>
      <c r="H21" s="424">
        <v>6.7</v>
      </c>
      <c r="I21" s="424">
        <v>0.9</v>
      </c>
      <c r="J21">
        <f t="shared" si="0"/>
        <v>71</v>
      </c>
    </row>
    <row r="22" spans="1:10" ht="15" customHeight="1">
      <c r="A22" s="423" t="s">
        <v>219</v>
      </c>
      <c r="B22" s="429">
        <v>202042</v>
      </c>
      <c r="C22" s="429">
        <v>199822</v>
      </c>
      <c r="D22" s="429">
        <v>216440</v>
      </c>
      <c r="E22" s="429">
        <v>232583</v>
      </c>
      <c r="F22" s="431">
        <v>86</v>
      </c>
      <c r="G22" s="424">
        <v>-1.1000000000000001</v>
      </c>
      <c r="H22" s="424">
        <v>8.3000000000000007</v>
      </c>
      <c r="I22" s="424">
        <v>7.5</v>
      </c>
      <c r="J22">
        <f t="shared" si="0"/>
        <v>14</v>
      </c>
    </row>
    <row r="23" spans="1:10" ht="15" customHeight="1">
      <c r="A23" s="423" t="s">
        <v>220</v>
      </c>
      <c r="B23" s="429">
        <v>5955529</v>
      </c>
      <c r="C23" s="429">
        <v>5828042</v>
      </c>
      <c r="D23" s="429">
        <v>6259150</v>
      </c>
      <c r="E23" s="429">
        <v>6626401</v>
      </c>
      <c r="F23" s="431">
        <v>11</v>
      </c>
      <c r="G23" s="424">
        <v>-2.1</v>
      </c>
      <c r="H23" s="424">
        <v>7.4</v>
      </c>
      <c r="I23" s="424">
        <v>5.9</v>
      </c>
      <c r="J23">
        <f t="shared" si="0"/>
        <v>23</v>
      </c>
    </row>
    <row r="24" spans="1:10" ht="15" customHeight="1">
      <c r="A24" s="423" t="s">
        <v>221</v>
      </c>
      <c r="B24" s="429">
        <v>4429642</v>
      </c>
      <c r="C24" s="429">
        <v>4575856</v>
      </c>
      <c r="D24" s="429">
        <v>4768323</v>
      </c>
      <c r="E24" s="429">
        <v>4812055</v>
      </c>
      <c r="F24" s="431">
        <v>17</v>
      </c>
      <c r="G24" s="424">
        <v>3.3</v>
      </c>
      <c r="H24" s="424">
        <v>4.2</v>
      </c>
      <c r="I24" s="424">
        <v>0.9</v>
      </c>
      <c r="J24">
        <f t="shared" si="0"/>
        <v>71</v>
      </c>
    </row>
    <row r="25" spans="1:10" ht="15" customHeight="1">
      <c r="A25" s="423" t="s">
        <v>223</v>
      </c>
      <c r="B25" s="429">
        <v>957427</v>
      </c>
      <c r="C25" s="429">
        <v>950060</v>
      </c>
      <c r="D25" s="429">
        <v>965248</v>
      </c>
      <c r="E25" s="429">
        <v>994736</v>
      </c>
      <c r="F25" s="431">
        <v>49</v>
      </c>
      <c r="G25" s="424">
        <v>-0.8</v>
      </c>
      <c r="H25" s="424">
        <v>1.6</v>
      </c>
      <c r="I25" s="424">
        <v>3.1</v>
      </c>
      <c r="J25">
        <f t="shared" si="0"/>
        <v>44</v>
      </c>
    </row>
    <row r="26" spans="1:10" ht="15" customHeight="1">
      <c r="A26" s="423" t="s">
        <v>224</v>
      </c>
      <c r="B26" s="429">
        <v>264905</v>
      </c>
      <c r="C26" s="429">
        <v>274242</v>
      </c>
      <c r="D26" s="429">
        <v>299612</v>
      </c>
      <c r="E26" s="429">
        <v>312201</v>
      </c>
      <c r="F26" s="431">
        <v>82</v>
      </c>
      <c r="G26" s="424">
        <v>3.5</v>
      </c>
      <c r="H26" s="424">
        <v>9.3000000000000007</v>
      </c>
      <c r="I26" s="424">
        <v>4.2</v>
      </c>
      <c r="J26">
        <f t="shared" si="0"/>
        <v>36</v>
      </c>
    </row>
    <row r="27" spans="1:10" ht="15" customHeight="1">
      <c r="A27" s="423" t="s">
        <v>225</v>
      </c>
      <c r="B27" s="429">
        <v>666903</v>
      </c>
      <c r="C27" s="429">
        <v>603662</v>
      </c>
      <c r="D27" s="429">
        <v>626742</v>
      </c>
      <c r="E27" s="429">
        <v>643026</v>
      </c>
      <c r="F27" s="431">
        <v>61</v>
      </c>
      <c r="G27" s="424">
        <v>-9.5</v>
      </c>
      <c r="H27" s="424">
        <v>3.8</v>
      </c>
      <c r="I27" s="424">
        <v>2.6</v>
      </c>
      <c r="J27">
        <f t="shared" si="0"/>
        <v>53</v>
      </c>
    </row>
    <row r="28" spans="1:10" ht="15" customHeight="1">
      <c r="A28" s="423" t="s">
        <v>226</v>
      </c>
      <c r="B28" s="429">
        <v>1069069</v>
      </c>
      <c r="C28" s="429">
        <v>1062785</v>
      </c>
      <c r="D28" s="429">
        <v>1093590</v>
      </c>
      <c r="E28" s="429">
        <v>1103034</v>
      </c>
      <c r="F28" s="431">
        <v>47</v>
      </c>
      <c r="G28" s="424">
        <v>-0.6</v>
      </c>
      <c r="H28" s="424">
        <v>2.9</v>
      </c>
      <c r="I28" s="424">
        <v>0.9</v>
      </c>
      <c r="J28">
        <f t="shared" si="0"/>
        <v>71</v>
      </c>
    </row>
    <row r="29" spans="1:10" ht="15" customHeight="1">
      <c r="A29" s="423" t="s">
        <v>227</v>
      </c>
      <c r="B29" s="429">
        <v>1157066</v>
      </c>
      <c r="C29" s="429">
        <v>1156354</v>
      </c>
      <c r="D29" s="429">
        <v>1254967</v>
      </c>
      <c r="E29" s="429">
        <v>1279600</v>
      </c>
      <c r="F29" s="431">
        <v>42</v>
      </c>
      <c r="G29" s="424">
        <v>-0.1</v>
      </c>
      <c r="H29" s="424">
        <v>8.5</v>
      </c>
      <c r="I29" s="424">
        <v>2</v>
      </c>
      <c r="J29">
        <f t="shared" si="0"/>
        <v>60</v>
      </c>
    </row>
    <row r="30" spans="1:10" ht="15" customHeight="1">
      <c r="A30" s="423" t="s">
        <v>228</v>
      </c>
      <c r="B30" s="429">
        <v>364838</v>
      </c>
      <c r="C30" s="429">
        <v>355259</v>
      </c>
      <c r="D30" s="429">
        <v>366682</v>
      </c>
      <c r="E30" s="429">
        <v>370833</v>
      </c>
      <c r="F30" s="431">
        <v>77</v>
      </c>
      <c r="G30" s="424">
        <v>-2.6</v>
      </c>
      <c r="H30" s="424">
        <v>3.2</v>
      </c>
      <c r="I30" s="424">
        <v>1.1000000000000001</v>
      </c>
      <c r="J30">
        <f t="shared" si="0"/>
        <v>69</v>
      </c>
    </row>
    <row r="31" spans="1:10" ht="15" customHeight="1">
      <c r="A31" s="423" t="s">
        <v>229</v>
      </c>
      <c r="B31" s="429">
        <v>792148</v>
      </c>
      <c r="C31" s="429">
        <v>779599</v>
      </c>
      <c r="D31" s="429">
        <v>775662</v>
      </c>
      <c r="E31" s="429">
        <v>774012</v>
      </c>
      <c r="F31" s="431">
        <v>58</v>
      </c>
      <c r="G31" s="424">
        <v>-1.6</v>
      </c>
      <c r="H31" s="424">
        <v>-0.5</v>
      </c>
      <c r="I31" s="424">
        <v>-0.2</v>
      </c>
      <c r="J31">
        <f t="shared" si="0"/>
        <v>81</v>
      </c>
    </row>
    <row r="32" spans="1:10" ht="15" customHeight="1">
      <c r="A32" s="423" t="s">
        <v>230</v>
      </c>
      <c r="B32" s="429">
        <v>167622</v>
      </c>
      <c r="C32" s="429">
        <v>165759</v>
      </c>
      <c r="D32" s="429">
        <v>177337</v>
      </c>
      <c r="E32" s="429">
        <v>225514</v>
      </c>
      <c r="F32" s="431">
        <v>87</v>
      </c>
      <c r="G32" s="424">
        <v>-1.1000000000000001</v>
      </c>
      <c r="H32" s="424">
        <v>7</v>
      </c>
      <c r="I32" s="424">
        <v>27.2</v>
      </c>
      <c r="J32">
        <f t="shared" si="0"/>
        <v>2</v>
      </c>
    </row>
    <row r="33" spans="1:10" ht="15" customHeight="1">
      <c r="A33" s="423" t="s">
        <v>231</v>
      </c>
      <c r="B33" s="429">
        <v>772131</v>
      </c>
      <c r="C33" s="429">
        <v>742208</v>
      </c>
      <c r="D33" s="429">
        <v>815443</v>
      </c>
      <c r="E33" s="429">
        <v>826257</v>
      </c>
      <c r="F33" s="431">
        <v>54</v>
      </c>
      <c r="G33" s="424">
        <v>-3.9</v>
      </c>
      <c r="H33" s="424">
        <v>9.9</v>
      </c>
      <c r="I33" s="424">
        <v>1.3</v>
      </c>
      <c r="J33">
        <f t="shared" si="0"/>
        <v>66</v>
      </c>
    </row>
    <row r="34" spans="1:10" ht="15" customHeight="1">
      <c r="A34" s="423" t="s">
        <v>232</v>
      </c>
      <c r="B34" s="429">
        <v>2962502</v>
      </c>
      <c r="C34" s="429">
        <v>2907091</v>
      </c>
      <c r="D34" s="429">
        <v>3047721</v>
      </c>
      <c r="E34" s="429">
        <v>3141646</v>
      </c>
      <c r="F34" s="431">
        <v>20</v>
      </c>
      <c r="G34" s="424">
        <v>-1.9</v>
      </c>
      <c r="H34" s="424">
        <v>4.8</v>
      </c>
      <c r="I34" s="424">
        <v>3.1</v>
      </c>
      <c r="J34">
        <f t="shared" si="0"/>
        <v>44</v>
      </c>
    </row>
    <row r="35" spans="1:10" ht="15" customHeight="1">
      <c r="A35" s="423" t="s">
        <v>233</v>
      </c>
      <c r="B35" s="429">
        <v>547974</v>
      </c>
      <c r="C35" s="429">
        <v>562076</v>
      </c>
      <c r="D35" s="429">
        <v>564024</v>
      </c>
      <c r="E35" s="429">
        <v>577457</v>
      </c>
      <c r="F35" s="431">
        <v>65</v>
      </c>
      <c r="G35" s="424">
        <v>2.6</v>
      </c>
      <c r="H35" s="424">
        <v>0.3</v>
      </c>
      <c r="I35" s="424">
        <v>2.4</v>
      </c>
      <c r="J35">
        <f t="shared" si="0"/>
        <v>56</v>
      </c>
    </row>
    <row r="36" spans="1:10" ht="15" customHeight="1">
      <c r="A36" s="423" t="s">
        <v>234</v>
      </c>
      <c r="B36" s="429">
        <v>1749435</v>
      </c>
      <c r="C36" s="429">
        <v>1708555</v>
      </c>
      <c r="D36" s="429">
        <v>1786667</v>
      </c>
      <c r="E36" s="429">
        <v>1810683</v>
      </c>
      <c r="F36" s="431">
        <v>30</v>
      </c>
      <c r="G36" s="424">
        <v>-2.2999999999999998</v>
      </c>
      <c r="H36" s="424">
        <v>4.5999999999999996</v>
      </c>
      <c r="I36" s="424">
        <v>1.3</v>
      </c>
      <c r="J36">
        <f t="shared" si="0"/>
        <v>66</v>
      </c>
    </row>
    <row r="37" spans="1:10" ht="15" customHeight="1">
      <c r="A37" s="423" t="s">
        <v>235</v>
      </c>
      <c r="B37" s="429">
        <v>73574818</v>
      </c>
      <c r="C37" s="429">
        <v>71646270</v>
      </c>
      <c r="D37" s="429">
        <v>79933566</v>
      </c>
      <c r="E37" s="429">
        <v>85468316</v>
      </c>
      <c r="F37" s="431">
        <v>1</v>
      </c>
      <c r="G37" s="424">
        <v>-2.6</v>
      </c>
      <c r="H37" s="424">
        <v>11.6</v>
      </c>
      <c r="I37" s="424">
        <v>6.9</v>
      </c>
      <c r="J37">
        <f t="shared" si="0"/>
        <v>16</v>
      </c>
    </row>
    <row r="38" spans="1:10" ht="15" customHeight="1">
      <c r="A38" s="423" t="s">
        <v>236</v>
      </c>
      <c r="B38" s="429">
        <v>314619</v>
      </c>
      <c r="C38" s="429">
        <v>301259</v>
      </c>
      <c r="D38" s="429">
        <v>307469</v>
      </c>
      <c r="E38" s="429">
        <v>320711</v>
      </c>
      <c r="F38" s="431">
        <v>81</v>
      </c>
      <c r="G38" s="424">
        <v>-4.2</v>
      </c>
      <c r="H38" s="424">
        <v>2.1</v>
      </c>
      <c r="I38" s="424">
        <v>4.3</v>
      </c>
      <c r="J38">
        <f t="shared" si="0"/>
        <v>34</v>
      </c>
    </row>
    <row r="39" spans="1:10" ht="15" customHeight="1">
      <c r="A39" s="423" t="s">
        <v>237</v>
      </c>
      <c r="B39" s="429">
        <v>658443</v>
      </c>
      <c r="C39" s="429">
        <v>658267</v>
      </c>
      <c r="D39" s="429">
        <v>737987</v>
      </c>
      <c r="E39" s="429">
        <v>824964</v>
      </c>
      <c r="F39" s="431">
        <v>55</v>
      </c>
      <c r="G39" s="424">
        <v>0</v>
      </c>
      <c r="H39" s="424">
        <v>12.1</v>
      </c>
      <c r="I39" s="424">
        <v>11.8</v>
      </c>
      <c r="J39">
        <f t="shared" si="0"/>
        <v>6</v>
      </c>
    </row>
    <row r="40" spans="1:10" ht="15" customHeight="1">
      <c r="A40" s="423" t="s">
        <v>238</v>
      </c>
      <c r="B40" s="429">
        <v>2057329</v>
      </c>
      <c r="C40" s="429">
        <v>2008014</v>
      </c>
      <c r="D40" s="429">
        <v>2053296</v>
      </c>
      <c r="E40" s="429">
        <v>2100186</v>
      </c>
      <c r="F40" s="431">
        <v>28</v>
      </c>
      <c r="G40" s="424">
        <v>-2.4</v>
      </c>
      <c r="H40" s="424">
        <v>2.2999999999999998</v>
      </c>
      <c r="I40" s="424">
        <v>2.2999999999999998</v>
      </c>
      <c r="J40">
        <f t="shared" si="0"/>
        <v>57</v>
      </c>
    </row>
    <row r="41" spans="1:10" ht="15" customHeight="1">
      <c r="A41" s="423" t="s">
        <v>239</v>
      </c>
      <c r="B41" s="429">
        <v>1677553</v>
      </c>
      <c r="C41" s="429">
        <v>1675371</v>
      </c>
      <c r="D41" s="429">
        <v>1860718</v>
      </c>
      <c r="E41" s="429">
        <v>1794520</v>
      </c>
      <c r="F41" s="431">
        <v>31</v>
      </c>
      <c r="G41" s="424">
        <v>-0.1</v>
      </c>
      <c r="H41" s="424">
        <v>11.1</v>
      </c>
      <c r="I41" s="424">
        <v>-3.6</v>
      </c>
      <c r="J41">
        <f t="shared" si="0"/>
        <v>93</v>
      </c>
    </row>
    <row r="42" spans="1:10" ht="15" customHeight="1">
      <c r="A42" s="423" t="s">
        <v>240</v>
      </c>
      <c r="B42" s="429">
        <v>1128381</v>
      </c>
      <c r="C42" s="429">
        <v>1191114</v>
      </c>
      <c r="D42" s="429">
        <v>1296453</v>
      </c>
      <c r="E42" s="429">
        <v>1346086</v>
      </c>
      <c r="F42" s="431">
        <v>37</v>
      </c>
      <c r="G42" s="424">
        <v>5.6</v>
      </c>
      <c r="H42" s="424">
        <v>8.8000000000000007</v>
      </c>
      <c r="I42" s="424">
        <v>3.8</v>
      </c>
      <c r="J42">
        <f t="shared" si="0"/>
        <v>40</v>
      </c>
    </row>
    <row r="43" spans="1:10" ht="15" customHeight="1">
      <c r="A43" s="423" t="s">
        <v>241</v>
      </c>
      <c r="B43" s="429">
        <v>476327</v>
      </c>
      <c r="C43" s="429">
        <v>470965</v>
      </c>
      <c r="D43" s="429">
        <v>493975</v>
      </c>
      <c r="E43" s="429">
        <v>512498</v>
      </c>
      <c r="F43" s="431">
        <v>70</v>
      </c>
      <c r="G43" s="424">
        <v>-1.1000000000000001</v>
      </c>
      <c r="H43" s="424">
        <v>4.9000000000000004</v>
      </c>
      <c r="I43" s="424">
        <v>3.7</v>
      </c>
      <c r="J43">
        <f t="shared" si="0"/>
        <v>41</v>
      </c>
    </row>
    <row r="44" spans="1:10" ht="15" customHeight="1">
      <c r="A44" s="423" t="s">
        <v>242</v>
      </c>
      <c r="B44" s="429">
        <v>1186190</v>
      </c>
      <c r="C44" s="429">
        <v>1137864</v>
      </c>
      <c r="D44" s="429">
        <v>1260034</v>
      </c>
      <c r="E44" s="429">
        <v>1301389</v>
      </c>
      <c r="F44" s="431">
        <v>39</v>
      </c>
      <c r="G44" s="424">
        <v>-4.0999999999999996</v>
      </c>
      <c r="H44" s="424">
        <v>10.7</v>
      </c>
      <c r="I44" s="424">
        <v>3.3</v>
      </c>
      <c r="J44">
        <f t="shared" si="0"/>
        <v>43</v>
      </c>
    </row>
    <row r="45" spans="1:10" ht="15" customHeight="1">
      <c r="A45" s="423" t="s">
        <v>243</v>
      </c>
      <c r="B45" s="429">
        <v>1486815</v>
      </c>
      <c r="C45" s="429">
        <v>1495347</v>
      </c>
      <c r="D45" s="429">
        <v>1567995</v>
      </c>
      <c r="E45" s="429">
        <v>1459094</v>
      </c>
      <c r="F45" s="431">
        <v>34</v>
      </c>
      <c r="G45" s="424">
        <v>0.6</v>
      </c>
      <c r="H45" s="424">
        <v>4.9000000000000004</v>
      </c>
      <c r="I45" s="424">
        <v>-6.9</v>
      </c>
      <c r="J45">
        <f t="shared" si="0"/>
        <v>94</v>
      </c>
    </row>
    <row r="46" spans="1:10" ht="15" customHeight="1">
      <c r="A46" s="423" t="s">
        <v>244</v>
      </c>
      <c r="B46" s="429">
        <v>1125032</v>
      </c>
      <c r="C46" s="429">
        <v>1113701</v>
      </c>
      <c r="D46" s="429">
        <v>1172086</v>
      </c>
      <c r="E46" s="429">
        <v>1256240</v>
      </c>
      <c r="F46" s="431">
        <v>43</v>
      </c>
      <c r="G46" s="424">
        <v>-1</v>
      </c>
      <c r="H46" s="424">
        <v>5.2</v>
      </c>
      <c r="I46" s="424">
        <v>7.2</v>
      </c>
      <c r="J46">
        <f t="shared" si="0"/>
        <v>15</v>
      </c>
    </row>
    <row r="47" spans="1:10" ht="15" customHeight="1">
      <c r="A47" s="423" t="s">
        <v>245</v>
      </c>
      <c r="B47" s="429">
        <v>426475</v>
      </c>
      <c r="C47" s="429">
        <v>430767</v>
      </c>
      <c r="D47" s="429">
        <v>484002</v>
      </c>
      <c r="E47" s="429">
        <v>491949</v>
      </c>
      <c r="F47" s="431">
        <v>72</v>
      </c>
      <c r="G47" s="424">
        <v>1</v>
      </c>
      <c r="H47" s="424">
        <v>12.4</v>
      </c>
      <c r="I47" s="424">
        <v>1.6</v>
      </c>
      <c r="J47">
        <f t="shared" si="0"/>
        <v>62</v>
      </c>
    </row>
    <row r="48" spans="1:10" ht="15" customHeight="1">
      <c r="A48" s="423" t="s">
        <v>246</v>
      </c>
      <c r="B48" s="429">
        <v>2437514</v>
      </c>
      <c r="C48" s="429">
        <v>2349077</v>
      </c>
      <c r="D48" s="429">
        <v>2453178</v>
      </c>
      <c r="E48" s="429">
        <v>2473363</v>
      </c>
      <c r="F48" s="431">
        <v>23</v>
      </c>
      <c r="G48" s="424">
        <v>-3.6</v>
      </c>
      <c r="H48" s="424">
        <v>4.4000000000000004</v>
      </c>
      <c r="I48" s="424">
        <v>0.8</v>
      </c>
      <c r="J48">
        <f t="shared" si="0"/>
        <v>75</v>
      </c>
    </row>
    <row r="49" spans="1:10" ht="15" customHeight="1">
      <c r="A49" s="423" t="s">
        <v>247</v>
      </c>
      <c r="B49" s="429">
        <v>235245</v>
      </c>
      <c r="C49" s="429">
        <v>225002</v>
      </c>
      <c r="D49" s="429">
        <v>239474</v>
      </c>
      <c r="E49" s="429">
        <v>248294</v>
      </c>
      <c r="F49" s="431">
        <v>85</v>
      </c>
      <c r="G49" s="424">
        <v>-4.4000000000000004</v>
      </c>
      <c r="H49" s="424">
        <v>6.4</v>
      </c>
      <c r="I49" s="424">
        <v>3.7</v>
      </c>
      <c r="J49">
        <f t="shared" si="0"/>
        <v>41</v>
      </c>
    </row>
    <row r="50" spans="1:10" ht="15" customHeight="1">
      <c r="A50" s="423" t="s">
        <v>248</v>
      </c>
      <c r="B50" s="429">
        <v>3122543</v>
      </c>
      <c r="C50" s="429">
        <v>3111685</v>
      </c>
      <c r="D50" s="429">
        <v>3356952</v>
      </c>
      <c r="E50" s="429">
        <v>3458238</v>
      </c>
      <c r="F50" s="431">
        <v>19</v>
      </c>
      <c r="G50" s="424">
        <v>-0.3</v>
      </c>
      <c r="H50" s="424">
        <v>7.9</v>
      </c>
      <c r="I50" s="424">
        <v>3</v>
      </c>
      <c r="J50">
        <f t="shared" si="0"/>
        <v>46</v>
      </c>
    </row>
    <row r="51" spans="1:10" ht="15" customHeight="1">
      <c r="A51" s="423" t="s">
        <v>249</v>
      </c>
      <c r="B51" s="429">
        <v>25867729</v>
      </c>
      <c r="C51" s="429">
        <v>25785640</v>
      </c>
      <c r="D51" s="429">
        <v>27378986</v>
      </c>
      <c r="E51" s="429">
        <v>29064512</v>
      </c>
      <c r="F51" s="431">
        <v>4</v>
      </c>
      <c r="G51" s="424">
        <v>-0.3</v>
      </c>
      <c r="H51" s="424">
        <v>6.2</v>
      </c>
      <c r="I51" s="424">
        <v>6.2</v>
      </c>
      <c r="J51">
        <f t="shared" si="0"/>
        <v>21</v>
      </c>
    </row>
    <row r="52" spans="1:10" ht="15" customHeight="1">
      <c r="A52" s="423" t="s">
        <v>250</v>
      </c>
      <c r="B52" s="429">
        <v>85967</v>
      </c>
      <c r="C52" s="429">
        <v>84664</v>
      </c>
      <c r="D52" s="429">
        <v>85859</v>
      </c>
      <c r="E52" s="429">
        <v>88244</v>
      </c>
      <c r="F52" s="431">
        <v>95</v>
      </c>
      <c r="G52" s="424">
        <v>-1.5</v>
      </c>
      <c r="H52" s="424">
        <v>1.4</v>
      </c>
      <c r="I52" s="424">
        <v>2.8</v>
      </c>
      <c r="J52">
        <f t="shared" si="0"/>
        <v>50</v>
      </c>
    </row>
    <row r="53" spans="1:10" ht="15" customHeight="1">
      <c r="A53" s="423" t="s">
        <v>251</v>
      </c>
      <c r="B53" s="429">
        <v>594669</v>
      </c>
      <c r="C53" s="429">
        <v>588918</v>
      </c>
      <c r="D53" s="429">
        <v>591173</v>
      </c>
      <c r="E53" s="429">
        <v>616839</v>
      </c>
      <c r="F53" s="431">
        <v>62</v>
      </c>
      <c r="G53" s="424">
        <v>-1</v>
      </c>
      <c r="H53" s="424">
        <v>0.4</v>
      </c>
      <c r="I53" s="424">
        <v>4.3</v>
      </c>
      <c r="J53">
        <f t="shared" si="0"/>
        <v>34</v>
      </c>
    </row>
    <row r="54" spans="1:10" ht="15" customHeight="1">
      <c r="A54" s="423" t="s">
        <v>252</v>
      </c>
      <c r="B54" s="429">
        <v>916910</v>
      </c>
      <c r="C54" s="429">
        <v>904603</v>
      </c>
      <c r="D54" s="429">
        <v>1036592</v>
      </c>
      <c r="E54" s="429">
        <v>1032198</v>
      </c>
      <c r="F54" s="431">
        <v>48</v>
      </c>
      <c r="G54" s="424">
        <v>-1.3</v>
      </c>
      <c r="H54" s="424">
        <v>14.6</v>
      </c>
      <c r="I54" s="424">
        <v>-0.4</v>
      </c>
      <c r="J54">
        <f t="shared" si="0"/>
        <v>85</v>
      </c>
    </row>
    <row r="55" spans="1:10" ht="15" customHeight="1">
      <c r="A55" s="423" t="s">
        <v>253</v>
      </c>
      <c r="B55" s="429">
        <v>1651026</v>
      </c>
      <c r="C55" s="429">
        <v>1550816</v>
      </c>
      <c r="D55" s="429">
        <v>1629641</v>
      </c>
      <c r="E55" s="429">
        <v>1824164</v>
      </c>
      <c r="F55" s="431">
        <v>29</v>
      </c>
      <c r="G55" s="424">
        <v>-6.1</v>
      </c>
      <c r="H55" s="424">
        <v>5.0999999999999996</v>
      </c>
      <c r="I55" s="424">
        <v>11.9</v>
      </c>
      <c r="J55">
        <f t="shared" si="0"/>
        <v>5</v>
      </c>
    </row>
    <row r="56" spans="1:10" ht="15" customHeight="1">
      <c r="A56" s="423" t="s">
        <v>254</v>
      </c>
      <c r="B56" s="429">
        <v>679584</v>
      </c>
      <c r="C56" s="429">
        <v>625528</v>
      </c>
      <c r="D56" s="429">
        <v>693540</v>
      </c>
      <c r="E56" s="429">
        <v>853635</v>
      </c>
      <c r="F56" s="431">
        <v>51</v>
      </c>
      <c r="G56" s="424">
        <v>-8</v>
      </c>
      <c r="H56" s="424">
        <v>10.9</v>
      </c>
      <c r="I56" s="424">
        <v>23.1</v>
      </c>
      <c r="J56">
        <f t="shared" si="0"/>
        <v>3</v>
      </c>
    </row>
    <row r="57" spans="1:10" ht="15" customHeight="1">
      <c r="A57" s="423" t="s">
        <v>255</v>
      </c>
      <c r="B57" s="429">
        <v>746532</v>
      </c>
      <c r="C57" s="429">
        <v>702845</v>
      </c>
      <c r="D57" s="429">
        <v>787135</v>
      </c>
      <c r="E57" s="429">
        <v>774043</v>
      </c>
      <c r="F57" s="431">
        <v>57</v>
      </c>
      <c r="G57" s="424">
        <v>-5.9</v>
      </c>
      <c r="H57" s="424">
        <v>12</v>
      </c>
      <c r="I57" s="424">
        <v>-1.7</v>
      </c>
      <c r="J57">
        <f t="shared" si="0"/>
        <v>90</v>
      </c>
    </row>
    <row r="58" spans="1:10" ht="15" customHeight="1">
      <c r="A58" s="423" t="s">
        <v>256</v>
      </c>
      <c r="B58" s="429">
        <v>1226620</v>
      </c>
      <c r="C58" s="429">
        <v>1188039</v>
      </c>
      <c r="D58" s="429">
        <v>1295988</v>
      </c>
      <c r="E58" s="429">
        <v>1295266</v>
      </c>
      <c r="F58" s="431">
        <v>40</v>
      </c>
      <c r="G58" s="424">
        <v>-3.1</v>
      </c>
      <c r="H58" s="424">
        <v>9.1</v>
      </c>
      <c r="I58" s="424">
        <v>-0.1</v>
      </c>
      <c r="J58">
        <f t="shared" si="0"/>
        <v>80</v>
      </c>
    </row>
    <row r="59" spans="1:10" ht="15" customHeight="1">
      <c r="A59" s="423" t="s">
        <v>257</v>
      </c>
      <c r="B59" s="429">
        <v>475383</v>
      </c>
      <c r="C59" s="429">
        <v>482173</v>
      </c>
      <c r="D59" s="429">
        <v>516010</v>
      </c>
      <c r="E59" s="429">
        <v>536795</v>
      </c>
      <c r="F59" s="431">
        <v>69</v>
      </c>
      <c r="G59" s="424">
        <v>1.4</v>
      </c>
      <c r="H59" s="424">
        <v>7</v>
      </c>
      <c r="I59" s="424">
        <v>4</v>
      </c>
      <c r="J59">
        <f t="shared" si="0"/>
        <v>37</v>
      </c>
    </row>
    <row r="60" spans="1:10" ht="15" customHeight="1">
      <c r="A60" s="423" t="s">
        <v>258</v>
      </c>
      <c r="B60" s="429">
        <v>155735</v>
      </c>
      <c r="C60" s="429">
        <v>150131</v>
      </c>
      <c r="D60" s="429">
        <v>148534</v>
      </c>
      <c r="E60" s="429">
        <v>150484</v>
      </c>
      <c r="F60" s="431">
        <v>91</v>
      </c>
      <c r="G60" s="424">
        <v>-3.6</v>
      </c>
      <c r="H60" s="424">
        <v>-1.1000000000000001</v>
      </c>
      <c r="I60" s="424">
        <v>1.3</v>
      </c>
      <c r="J60">
        <f t="shared" si="0"/>
        <v>66</v>
      </c>
    </row>
    <row r="61" spans="1:10" ht="15" customHeight="1">
      <c r="A61" s="423" t="s">
        <v>259</v>
      </c>
      <c r="B61" s="429">
        <v>731705</v>
      </c>
      <c r="C61" s="429">
        <v>740143</v>
      </c>
      <c r="D61" s="429">
        <v>802080</v>
      </c>
      <c r="E61" s="429">
        <v>841682</v>
      </c>
      <c r="F61" s="431">
        <v>53</v>
      </c>
      <c r="G61" s="424">
        <v>1.2</v>
      </c>
      <c r="H61" s="424">
        <v>8.4</v>
      </c>
      <c r="I61" s="424">
        <v>4.9000000000000004</v>
      </c>
      <c r="J61">
        <f t="shared" si="0"/>
        <v>28</v>
      </c>
    </row>
    <row r="62" spans="1:10" ht="15" customHeight="1">
      <c r="A62" s="423" t="s">
        <v>260</v>
      </c>
      <c r="B62" s="429">
        <v>213214</v>
      </c>
      <c r="C62" s="429">
        <v>217243</v>
      </c>
      <c r="D62" s="429">
        <v>224333</v>
      </c>
      <c r="E62" s="429">
        <v>225351</v>
      </c>
      <c r="F62" s="431">
        <v>88</v>
      </c>
      <c r="G62" s="424">
        <v>1.9</v>
      </c>
      <c r="H62" s="424">
        <v>3.3</v>
      </c>
      <c r="I62" s="424">
        <v>0.5</v>
      </c>
      <c r="J62">
        <f t="shared" si="0"/>
        <v>78</v>
      </c>
    </row>
    <row r="63" spans="1:10" ht="15" customHeight="1">
      <c r="A63" s="423" t="s">
        <v>261</v>
      </c>
      <c r="B63" s="429">
        <v>1648357</v>
      </c>
      <c r="C63" s="429">
        <v>1660858</v>
      </c>
      <c r="D63" s="429">
        <v>1711066</v>
      </c>
      <c r="E63" s="429">
        <v>1724316</v>
      </c>
      <c r="F63" s="431">
        <v>32</v>
      </c>
      <c r="G63" s="424">
        <v>0.8</v>
      </c>
      <c r="H63" s="424">
        <v>3</v>
      </c>
      <c r="I63" s="424">
        <v>0.8</v>
      </c>
      <c r="J63">
        <f t="shared" si="0"/>
        <v>75</v>
      </c>
    </row>
    <row r="64" spans="1:10" ht="15" customHeight="1">
      <c r="A64" s="423" t="s">
        <v>262</v>
      </c>
      <c r="B64" s="429">
        <v>425216</v>
      </c>
      <c r="C64" s="429">
        <v>427959</v>
      </c>
      <c r="D64" s="429">
        <v>438733</v>
      </c>
      <c r="E64" s="429">
        <v>425810</v>
      </c>
      <c r="F64" s="431">
        <v>73</v>
      </c>
      <c r="G64" s="424">
        <v>0.6</v>
      </c>
      <c r="H64" s="424">
        <v>2.5</v>
      </c>
      <c r="I64" s="424">
        <v>-2.9</v>
      </c>
      <c r="J64">
        <f t="shared" si="0"/>
        <v>91</v>
      </c>
    </row>
    <row r="65" spans="1:10" ht="15" customHeight="1">
      <c r="A65" s="423" t="s">
        <v>263</v>
      </c>
      <c r="B65" s="429">
        <v>27688338</v>
      </c>
      <c r="C65" s="429">
        <v>28152426</v>
      </c>
      <c r="D65" s="429">
        <v>30595071</v>
      </c>
      <c r="E65" s="429">
        <v>31306893</v>
      </c>
      <c r="F65" s="431">
        <v>3</v>
      </c>
      <c r="G65" s="424">
        <v>1.7</v>
      </c>
      <c r="H65" s="424">
        <v>8.6999999999999993</v>
      </c>
      <c r="I65" s="424">
        <v>2.2999999999999998</v>
      </c>
      <c r="J65">
        <f t="shared" si="0"/>
        <v>57</v>
      </c>
    </row>
    <row r="66" spans="1:10" ht="15" customHeight="1">
      <c r="A66" s="423" t="s">
        <v>264</v>
      </c>
      <c r="B66" s="429">
        <v>136112</v>
      </c>
      <c r="C66" s="429">
        <v>124740</v>
      </c>
      <c r="D66" s="429">
        <v>150580</v>
      </c>
      <c r="E66" s="429">
        <v>117085</v>
      </c>
      <c r="F66" s="431">
        <v>93</v>
      </c>
      <c r="G66" s="424">
        <v>-8.4</v>
      </c>
      <c r="H66" s="424">
        <v>20.7</v>
      </c>
      <c r="I66" s="424">
        <v>-22.2</v>
      </c>
      <c r="J66">
        <f t="shared" si="0"/>
        <v>96</v>
      </c>
    </row>
    <row r="67" spans="1:10" ht="15" customHeight="1">
      <c r="A67" s="423" t="s">
        <v>265</v>
      </c>
      <c r="B67" s="429">
        <v>724990</v>
      </c>
      <c r="C67" s="429">
        <v>713357</v>
      </c>
      <c r="D67" s="429">
        <v>779293</v>
      </c>
      <c r="E67" s="429">
        <v>705230</v>
      </c>
      <c r="F67" s="431">
        <v>60</v>
      </c>
      <c r="G67" s="424">
        <v>-1.6</v>
      </c>
      <c r="H67" s="424">
        <v>9.1999999999999993</v>
      </c>
      <c r="I67" s="424">
        <v>-9.5</v>
      </c>
      <c r="J67">
        <f t="shared" si="0"/>
        <v>95</v>
      </c>
    </row>
    <row r="68" spans="1:10" ht="15" customHeight="1">
      <c r="A68" s="423" t="s">
        <v>266</v>
      </c>
      <c r="B68" s="429">
        <v>1060037</v>
      </c>
      <c r="C68" s="429">
        <v>1043701</v>
      </c>
      <c r="D68" s="429">
        <v>1143911</v>
      </c>
      <c r="E68" s="429">
        <v>1140579</v>
      </c>
      <c r="F68" s="431">
        <v>45</v>
      </c>
      <c r="G68" s="424">
        <v>-1.5</v>
      </c>
      <c r="H68" s="424">
        <v>9.6</v>
      </c>
      <c r="I68" s="424">
        <v>-0.3</v>
      </c>
      <c r="J68">
        <f t="shared" si="0"/>
        <v>83</v>
      </c>
    </row>
    <row r="69" spans="1:10" ht="15" customHeight="1">
      <c r="A69" s="423" t="s">
        <v>267</v>
      </c>
      <c r="B69" s="429">
        <v>290200</v>
      </c>
      <c r="C69" s="429">
        <v>293923</v>
      </c>
      <c r="D69" s="429">
        <v>321309</v>
      </c>
      <c r="E69" s="429">
        <v>328694</v>
      </c>
      <c r="F69" s="431">
        <v>79</v>
      </c>
      <c r="G69" s="424">
        <v>1.3</v>
      </c>
      <c r="H69" s="424">
        <v>9.3000000000000007</v>
      </c>
      <c r="I69" s="424">
        <v>2.2999999999999998</v>
      </c>
      <c r="J69">
        <f t="shared" si="0"/>
        <v>57</v>
      </c>
    </row>
    <row r="70" spans="1:10" ht="15" customHeight="1">
      <c r="A70" s="423" t="s">
        <v>268</v>
      </c>
      <c r="B70" s="429">
        <v>1103089</v>
      </c>
      <c r="C70" s="429">
        <v>1036444</v>
      </c>
      <c r="D70" s="429">
        <v>1100338</v>
      </c>
      <c r="E70" s="429">
        <v>1191329</v>
      </c>
      <c r="F70" s="431">
        <v>44</v>
      </c>
      <c r="G70" s="424">
        <v>-6</v>
      </c>
      <c r="H70" s="424">
        <v>6.2</v>
      </c>
      <c r="I70" s="424">
        <v>8.3000000000000007</v>
      </c>
      <c r="J70">
        <f t="shared" si="0"/>
        <v>13</v>
      </c>
    </row>
    <row r="71" spans="1:10" ht="15" customHeight="1">
      <c r="A71" s="423" t="s">
        <v>269</v>
      </c>
      <c r="B71" s="429">
        <v>2104206</v>
      </c>
      <c r="C71" s="429">
        <v>2102050</v>
      </c>
      <c r="D71" s="429">
        <v>2301531</v>
      </c>
      <c r="E71" s="429">
        <v>2367297</v>
      </c>
      <c r="F71" s="431">
        <v>25</v>
      </c>
      <c r="G71" s="424">
        <v>-0.1</v>
      </c>
      <c r="H71" s="424">
        <v>9.5</v>
      </c>
      <c r="I71" s="424">
        <v>2.9</v>
      </c>
      <c r="J71">
        <f t="shared" si="0"/>
        <v>49</v>
      </c>
    </row>
    <row r="72" spans="1:10" ht="15" customHeight="1">
      <c r="A72" s="423" t="s">
        <v>270</v>
      </c>
      <c r="B72" s="429">
        <v>2125102</v>
      </c>
      <c r="C72" s="429">
        <v>2141993</v>
      </c>
      <c r="D72" s="429">
        <v>2244776</v>
      </c>
      <c r="E72" s="429">
        <v>2265351</v>
      </c>
      <c r="F72" s="431">
        <v>26</v>
      </c>
      <c r="G72" s="424">
        <v>0.8</v>
      </c>
      <c r="H72" s="424">
        <v>4.8</v>
      </c>
      <c r="I72" s="424">
        <v>0.9</v>
      </c>
      <c r="J72">
        <f t="shared" si="0"/>
        <v>71</v>
      </c>
    </row>
    <row r="73" spans="1:10" ht="15" customHeight="1">
      <c r="A73" s="423" t="s">
        <v>271</v>
      </c>
      <c r="B73" s="429">
        <v>532625</v>
      </c>
      <c r="C73" s="429">
        <v>526285</v>
      </c>
      <c r="D73" s="429">
        <v>549840</v>
      </c>
      <c r="E73" s="429">
        <v>548036</v>
      </c>
      <c r="F73" s="431">
        <v>68</v>
      </c>
      <c r="G73" s="424">
        <v>-1.2</v>
      </c>
      <c r="H73" s="424">
        <v>4.5</v>
      </c>
      <c r="I73" s="424">
        <v>-0.3</v>
      </c>
      <c r="J73">
        <f t="shared" si="0"/>
        <v>83</v>
      </c>
    </row>
    <row r="74" spans="1:10" ht="15" customHeight="1">
      <c r="A74" s="423" t="s">
        <v>272</v>
      </c>
      <c r="B74" s="429">
        <v>531470</v>
      </c>
      <c r="C74" s="429">
        <v>518414</v>
      </c>
      <c r="D74" s="429">
        <v>535006</v>
      </c>
      <c r="E74" s="429">
        <v>569007</v>
      </c>
      <c r="F74" s="431">
        <v>66</v>
      </c>
      <c r="G74" s="424">
        <v>-2.5</v>
      </c>
      <c r="H74" s="424">
        <v>3.2</v>
      </c>
      <c r="I74" s="424">
        <v>6.4</v>
      </c>
      <c r="J74">
        <f t="shared" si="0"/>
        <v>20</v>
      </c>
    </row>
    <row r="75" spans="1:10" ht="15" customHeight="1">
      <c r="A75" s="423" t="s">
        <v>273</v>
      </c>
      <c r="B75" s="429">
        <v>5994901</v>
      </c>
      <c r="C75" s="429">
        <v>5870315</v>
      </c>
      <c r="D75" s="429">
        <v>6341593</v>
      </c>
      <c r="E75" s="429">
        <v>6441399</v>
      </c>
      <c r="F75" s="431">
        <v>13</v>
      </c>
      <c r="G75" s="424">
        <v>-2.1</v>
      </c>
      <c r="H75" s="424">
        <v>8</v>
      </c>
      <c r="I75" s="424">
        <v>1.6</v>
      </c>
      <c r="J75">
        <f t="shared" si="0"/>
        <v>62</v>
      </c>
    </row>
    <row r="76" spans="1:10" ht="15" customHeight="1">
      <c r="A76" s="423" t="s">
        <v>274</v>
      </c>
      <c r="B76" s="429">
        <v>799129</v>
      </c>
      <c r="C76" s="429">
        <v>780476</v>
      </c>
      <c r="D76" s="429">
        <v>816143</v>
      </c>
      <c r="E76" s="429">
        <v>853126</v>
      </c>
      <c r="F76" s="431">
        <v>52</v>
      </c>
      <c r="G76" s="424">
        <v>-2.2999999999999998</v>
      </c>
      <c r="H76" s="424">
        <v>4.5999999999999996</v>
      </c>
      <c r="I76" s="424">
        <v>4.5</v>
      </c>
      <c r="J76">
        <f t="shared" si="0"/>
        <v>32</v>
      </c>
    </row>
    <row r="77" spans="1:10" ht="15" customHeight="1">
      <c r="A77" s="423" t="s">
        <v>275</v>
      </c>
      <c r="B77" s="429">
        <v>1237526</v>
      </c>
      <c r="C77" s="429">
        <v>1210132</v>
      </c>
      <c r="D77" s="429">
        <v>1268113</v>
      </c>
      <c r="E77" s="429">
        <v>1353372</v>
      </c>
      <c r="F77" s="431">
        <v>36</v>
      </c>
      <c r="G77" s="424">
        <v>-2.2000000000000002</v>
      </c>
      <c r="H77" s="424">
        <v>4.8</v>
      </c>
      <c r="I77" s="424">
        <v>6.7</v>
      </c>
      <c r="J77">
        <f t="shared" si="0"/>
        <v>17</v>
      </c>
    </row>
    <row r="78" spans="1:10" ht="15" customHeight="1">
      <c r="A78" s="423" t="s">
        <v>276</v>
      </c>
      <c r="B78" s="429">
        <v>4239045</v>
      </c>
      <c r="C78" s="429">
        <v>4270091</v>
      </c>
      <c r="D78" s="429">
        <v>4668911</v>
      </c>
      <c r="E78" s="429">
        <v>4932361</v>
      </c>
      <c r="F78" s="431">
        <v>16</v>
      </c>
      <c r="G78" s="424">
        <v>0.7</v>
      </c>
      <c r="H78" s="424">
        <v>9.3000000000000007</v>
      </c>
      <c r="I78" s="424">
        <v>5.6</v>
      </c>
      <c r="J78">
        <f t="shared" si="0"/>
        <v>25</v>
      </c>
    </row>
    <row r="79" spans="1:10" ht="15" customHeight="1">
      <c r="A79" s="423" t="s">
        <v>277</v>
      </c>
      <c r="B79" s="429">
        <v>243355</v>
      </c>
      <c r="C79" s="429">
        <v>243625</v>
      </c>
      <c r="D79" s="429">
        <v>260741</v>
      </c>
      <c r="E79" s="429">
        <v>263537</v>
      </c>
      <c r="F79" s="431">
        <v>84</v>
      </c>
      <c r="G79" s="424">
        <v>0.1</v>
      </c>
      <c r="H79" s="424">
        <v>7</v>
      </c>
      <c r="I79" s="424">
        <v>1.1000000000000001</v>
      </c>
      <c r="J79">
        <f t="shared" si="0"/>
        <v>69</v>
      </c>
    </row>
    <row r="80" spans="1:10" ht="15" customHeight="1">
      <c r="A80" s="423" t="s">
        <v>278</v>
      </c>
      <c r="B80" s="429">
        <v>1431777</v>
      </c>
      <c r="C80" s="429">
        <v>1375551</v>
      </c>
      <c r="D80" s="429">
        <v>1465908</v>
      </c>
      <c r="E80" s="429">
        <v>1557106</v>
      </c>
      <c r="F80" s="431">
        <v>33</v>
      </c>
      <c r="G80" s="424">
        <v>-3.9</v>
      </c>
      <c r="H80" s="424">
        <v>6.6</v>
      </c>
      <c r="I80" s="424">
        <v>6.2</v>
      </c>
      <c r="J80">
        <f t="shared" si="0"/>
        <v>21</v>
      </c>
    </row>
    <row r="81" spans="1:10" ht="15" customHeight="1">
      <c r="A81" s="423" t="s">
        <v>279</v>
      </c>
      <c r="B81" s="429">
        <v>5765005</v>
      </c>
      <c r="C81" s="429">
        <v>5963034</v>
      </c>
      <c r="D81" s="429">
        <v>6413551</v>
      </c>
      <c r="E81" s="429">
        <v>6608140</v>
      </c>
      <c r="F81" s="431">
        <v>12</v>
      </c>
      <c r="G81" s="424">
        <v>3.4</v>
      </c>
      <c r="H81" s="424">
        <v>7.6</v>
      </c>
      <c r="I81" s="424">
        <v>3</v>
      </c>
      <c r="J81">
        <f t="shared" si="0"/>
        <v>46</v>
      </c>
    </row>
    <row r="82" spans="1:10" ht="15" customHeight="1">
      <c r="A82" s="423" t="s">
        <v>280</v>
      </c>
      <c r="B82" s="429">
        <v>492919</v>
      </c>
      <c r="C82" s="429">
        <v>511949</v>
      </c>
      <c r="D82" s="429">
        <v>528140</v>
      </c>
      <c r="E82" s="429">
        <v>581867</v>
      </c>
      <c r="F82" s="431">
        <v>64</v>
      </c>
      <c r="G82" s="424">
        <v>3.9</v>
      </c>
      <c r="H82" s="424">
        <v>3.2</v>
      </c>
      <c r="I82" s="424">
        <v>10.199999999999999</v>
      </c>
      <c r="J82">
        <f t="shared" si="0"/>
        <v>8</v>
      </c>
    </row>
    <row r="83" spans="1:10" ht="15" customHeight="1">
      <c r="A83" s="423" t="s">
        <v>281</v>
      </c>
      <c r="B83" s="429">
        <v>306439</v>
      </c>
      <c r="C83" s="429">
        <v>301821</v>
      </c>
      <c r="D83" s="429">
        <v>300305</v>
      </c>
      <c r="E83" s="429">
        <v>308165</v>
      </c>
      <c r="F83" s="431">
        <v>83</v>
      </c>
      <c r="G83" s="424">
        <v>-1.5</v>
      </c>
      <c r="H83" s="424">
        <v>-0.5</v>
      </c>
      <c r="I83" s="424">
        <v>2.6</v>
      </c>
      <c r="J83">
        <f t="shared" ref="J83:J113" si="1">RANK(I83,$I$18:$I$113)</f>
        <v>53</v>
      </c>
    </row>
    <row r="84" spans="1:10" ht="15" customHeight="1">
      <c r="A84" s="423" t="s">
        <v>282</v>
      </c>
      <c r="B84" s="429">
        <v>1169958</v>
      </c>
      <c r="C84" s="429">
        <v>1196518</v>
      </c>
      <c r="D84" s="429">
        <v>1287444</v>
      </c>
      <c r="E84" s="429">
        <v>1284924</v>
      </c>
      <c r="F84" s="431">
        <v>41</v>
      </c>
      <c r="G84" s="424">
        <v>2.2999999999999998</v>
      </c>
      <c r="H84" s="424">
        <v>7.6</v>
      </c>
      <c r="I84" s="424">
        <v>-0.2</v>
      </c>
      <c r="J84">
        <f t="shared" si="1"/>
        <v>81</v>
      </c>
    </row>
    <row r="85" spans="1:10" ht="15" customHeight="1">
      <c r="A85" s="423" t="s">
        <v>283</v>
      </c>
      <c r="B85" s="429">
        <v>578421</v>
      </c>
      <c r="C85" s="429">
        <v>546547</v>
      </c>
      <c r="D85" s="429">
        <v>564922</v>
      </c>
      <c r="E85" s="429">
        <v>566568</v>
      </c>
      <c r="F85" s="431">
        <v>67</v>
      </c>
      <c r="G85" s="424">
        <v>-5.5</v>
      </c>
      <c r="H85" s="424">
        <v>3.4</v>
      </c>
      <c r="I85" s="424">
        <v>0.3</v>
      </c>
      <c r="J85">
        <f t="shared" si="1"/>
        <v>79</v>
      </c>
    </row>
    <row r="86" spans="1:10" ht="15" customHeight="1">
      <c r="A86" s="423" t="s">
        <v>284</v>
      </c>
      <c r="B86" s="429">
        <v>193726</v>
      </c>
      <c r="C86" s="429">
        <v>171302</v>
      </c>
      <c r="D86" s="429">
        <v>172238</v>
      </c>
      <c r="E86" s="429">
        <v>177094</v>
      </c>
      <c r="F86" s="431">
        <v>90</v>
      </c>
      <c r="G86" s="424">
        <v>-11.6</v>
      </c>
      <c r="H86" s="424">
        <v>0.5</v>
      </c>
      <c r="I86" s="424">
        <v>2.8</v>
      </c>
      <c r="J86">
        <f t="shared" si="1"/>
        <v>50</v>
      </c>
    </row>
    <row r="87" spans="1:10" ht="15" customHeight="1">
      <c r="A87" s="423" t="s">
        <v>285</v>
      </c>
      <c r="B87" s="429">
        <v>145901</v>
      </c>
      <c r="C87" s="429">
        <v>140549</v>
      </c>
      <c r="D87" s="429">
        <v>132726</v>
      </c>
      <c r="E87" s="429">
        <v>141680</v>
      </c>
      <c r="F87" s="431">
        <v>92</v>
      </c>
      <c r="G87" s="424">
        <v>-3.7</v>
      </c>
      <c r="H87" s="424">
        <v>-5.6</v>
      </c>
      <c r="I87" s="424">
        <v>6.7</v>
      </c>
      <c r="J87">
        <f t="shared" si="1"/>
        <v>17</v>
      </c>
    </row>
    <row r="88" spans="1:10" ht="15" customHeight="1">
      <c r="A88" s="423" t="s">
        <v>286</v>
      </c>
      <c r="B88" s="429">
        <v>292472</v>
      </c>
      <c r="C88" s="429">
        <v>290739</v>
      </c>
      <c r="D88" s="429">
        <v>334511</v>
      </c>
      <c r="E88" s="429">
        <v>376568</v>
      </c>
      <c r="F88" s="431">
        <v>76</v>
      </c>
      <c r="G88" s="424">
        <v>-0.6</v>
      </c>
      <c r="H88" s="424">
        <v>15.1</v>
      </c>
      <c r="I88" s="424">
        <v>12.6</v>
      </c>
      <c r="J88">
        <f t="shared" si="1"/>
        <v>4</v>
      </c>
    </row>
    <row r="89" spans="1:10" ht="15" customHeight="1">
      <c r="A89" s="423" t="s">
        <v>287</v>
      </c>
      <c r="B89" s="429">
        <v>3539057</v>
      </c>
      <c r="C89" s="429">
        <v>3586203</v>
      </c>
      <c r="D89" s="429">
        <v>3775688</v>
      </c>
      <c r="E89" s="429">
        <v>3848819</v>
      </c>
      <c r="F89" s="431">
        <v>18</v>
      </c>
      <c r="G89" s="424">
        <v>1.3</v>
      </c>
      <c r="H89" s="424">
        <v>5.3</v>
      </c>
      <c r="I89" s="424">
        <v>1.9</v>
      </c>
      <c r="J89">
        <f t="shared" si="1"/>
        <v>61</v>
      </c>
    </row>
    <row r="90" spans="1:10" ht="15" customHeight="1">
      <c r="A90" s="423" t="s">
        <v>288</v>
      </c>
      <c r="B90" s="429">
        <v>1875513</v>
      </c>
      <c r="C90" s="429">
        <v>1557255</v>
      </c>
      <c r="D90" s="429">
        <v>1910432</v>
      </c>
      <c r="E90" s="429">
        <v>2444762</v>
      </c>
      <c r="F90" s="431">
        <v>24</v>
      </c>
      <c r="G90" s="424">
        <v>-17</v>
      </c>
      <c r="H90" s="424">
        <v>22.7</v>
      </c>
      <c r="I90" s="424">
        <v>28</v>
      </c>
      <c r="J90">
        <f t="shared" si="1"/>
        <v>1</v>
      </c>
    </row>
    <row r="91" spans="1:10" ht="15" customHeight="1">
      <c r="A91" s="423" t="s">
        <v>289</v>
      </c>
      <c r="B91" s="429">
        <v>2623117</v>
      </c>
      <c r="C91" s="429">
        <v>2486673</v>
      </c>
      <c r="D91" s="429">
        <v>2646506</v>
      </c>
      <c r="E91" s="429">
        <v>2725719</v>
      </c>
      <c r="F91" s="431">
        <v>21</v>
      </c>
      <c r="G91" s="424">
        <v>-5.2</v>
      </c>
      <c r="H91" s="424">
        <v>6.4</v>
      </c>
      <c r="I91" s="424">
        <v>3</v>
      </c>
      <c r="J91">
        <f t="shared" si="1"/>
        <v>46</v>
      </c>
    </row>
    <row r="92" spans="1:10" ht="15" customHeight="1">
      <c r="A92" s="423" t="s">
        <v>290</v>
      </c>
      <c r="B92" s="429">
        <v>2439046</v>
      </c>
      <c r="C92" s="429">
        <v>2428034</v>
      </c>
      <c r="D92" s="429">
        <v>2556899</v>
      </c>
      <c r="E92" s="429">
        <v>2523155</v>
      </c>
      <c r="F92" s="431">
        <v>22</v>
      </c>
      <c r="G92" s="424">
        <v>-0.5</v>
      </c>
      <c r="H92" s="424">
        <v>5.3</v>
      </c>
      <c r="I92" s="424">
        <v>-1.3</v>
      </c>
      <c r="J92">
        <f t="shared" si="1"/>
        <v>87</v>
      </c>
    </row>
    <row r="93" spans="1:10" ht="15" customHeight="1">
      <c r="A93" s="423" t="s">
        <v>291</v>
      </c>
      <c r="B93" s="429">
        <v>17402026</v>
      </c>
      <c r="C93" s="429">
        <v>17747866</v>
      </c>
      <c r="D93" s="429">
        <v>19279899</v>
      </c>
      <c r="E93" s="429">
        <v>20367932</v>
      </c>
      <c r="F93" s="431">
        <v>6</v>
      </c>
      <c r="G93" s="424">
        <v>2</v>
      </c>
      <c r="H93" s="424">
        <v>8.6</v>
      </c>
      <c r="I93" s="424">
        <v>5.6</v>
      </c>
      <c r="J93">
        <f t="shared" si="1"/>
        <v>25</v>
      </c>
    </row>
    <row r="94" spans="1:10" ht="15" customHeight="1">
      <c r="A94" s="423" t="s">
        <v>292</v>
      </c>
      <c r="B94" s="429">
        <v>490216</v>
      </c>
      <c r="C94" s="429">
        <v>472748</v>
      </c>
      <c r="D94" s="429">
        <v>487195</v>
      </c>
      <c r="E94" s="429">
        <v>494257</v>
      </c>
      <c r="F94" s="431">
        <v>71</v>
      </c>
      <c r="G94" s="424">
        <v>-3.6</v>
      </c>
      <c r="H94" s="424">
        <v>3.1</v>
      </c>
      <c r="I94" s="424">
        <v>1.4</v>
      </c>
      <c r="J94">
        <f t="shared" si="1"/>
        <v>65</v>
      </c>
    </row>
    <row r="95" spans="1:10" ht="15" customHeight="1">
      <c r="A95" s="423" t="s">
        <v>293</v>
      </c>
      <c r="B95" s="429">
        <v>283955</v>
      </c>
      <c r="C95" s="429">
        <v>291883</v>
      </c>
      <c r="D95" s="429">
        <v>317697</v>
      </c>
      <c r="E95" s="429">
        <v>326371</v>
      </c>
      <c r="F95" s="431">
        <v>80</v>
      </c>
      <c r="G95" s="424">
        <v>2.8</v>
      </c>
      <c r="H95" s="424">
        <v>8.8000000000000007</v>
      </c>
      <c r="I95" s="424">
        <v>2.7</v>
      </c>
      <c r="J95">
        <f t="shared" si="1"/>
        <v>52</v>
      </c>
    </row>
    <row r="96" spans="1:10" ht="15" customHeight="1">
      <c r="A96" s="423" t="s">
        <v>294</v>
      </c>
      <c r="B96" s="429">
        <v>4612694</v>
      </c>
      <c r="C96" s="429">
        <v>4165497</v>
      </c>
      <c r="D96" s="429">
        <v>4964380</v>
      </c>
      <c r="E96" s="429">
        <v>5189391</v>
      </c>
      <c r="F96" s="431">
        <v>15</v>
      </c>
      <c r="G96" s="424">
        <v>-9.6999999999999993</v>
      </c>
      <c r="H96" s="424">
        <v>19.2</v>
      </c>
      <c r="I96" s="424">
        <v>4.5</v>
      </c>
      <c r="J96">
        <f t="shared" si="1"/>
        <v>32</v>
      </c>
    </row>
    <row r="97" spans="1:10" ht="15" customHeight="1">
      <c r="A97" s="423" t="s">
        <v>295</v>
      </c>
      <c r="B97" s="429">
        <v>64713863</v>
      </c>
      <c r="C97" s="429">
        <v>63607931</v>
      </c>
      <c r="D97" s="429">
        <v>66569718</v>
      </c>
      <c r="E97" s="429">
        <v>66224936</v>
      </c>
      <c r="F97" s="431">
        <v>2</v>
      </c>
      <c r="G97" s="424">
        <v>-1.7</v>
      </c>
      <c r="H97" s="424">
        <v>4.7</v>
      </c>
      <c r="I97" s="424">
        <v>-0.5</v>
      </c>
      <c r="J97">
        <f t="shared" si="1"/>
        <v>86</v>
      </c>
    </row>
    <row r="98" spans="1:10" ht="15" customHeight="1">
      <c r="A98" s="423" t="s">
        <v>296</v>
      </c>
      <c r="B98" s="429">
        <v>706699</v>
      </c>
      <c r="C98" s="429">
        <v>707900</v>
      </c>
      <c r="D98" s="429">
        <v>712547</v>
      </c>
      <c r="E98" s="429">
        <v>745620</v>
      </c>
      <c r="F98" s="431">
        <v>59</v>
      </c>
      <c r="G98" s="424">
        <v>0.2</v>
      </c>
      <c r="H98" s="424">
        <v>0.7</v>
      </c>
      <c r="I98" s="424">
        <v>4.5999999999999996</v>
      </c>
      <c r="J98">
        <f t="shared" si="1"/>
        <v>31</v>
      </c>
    </row>
    <row r="99" spans="1:10" ht="15" customHeight="1">
      <c r="A99" s="423" t="s">
        <v>297</v>
      </c>
      <c r="B99" s="429">
        <v>798391</v>
      </c>
      <c r="C99" s="429">
        <v>620344</v>
      </c>
      <c r="D99" s="429">
        <v>791998</v>
      </c>
      <c r="E99" s="429">
        <v>882596</v>
      </c>
      <c r="F99" s="431">
        <v>50</v>
      </c>
      <c r="G99" s="424">
        <v>-22.3</v>
      </c>
      <c r="H99" s="424">
        <v>27.7</v>
      </c>
      <c r="I99" s="424">
        <v>11.4</v>
      </c>
      <c r="J99">
        <f t="shared" si="1"/>
        <v>7</v>
      </c>
    </row>
    <row r="100" spans="1:10" ht="15" customHeight="1">
      <c r="A100" s="423" t="s">
        <v>298</v>
      </c>
      <c r="B100" s="429">
        <v>7763603</v>
      </c>
      <c r="C100" s="429">
        <v>7878559</v>
      </c>
      <c r="D100" s="429">
        <v>8690431</v>
      </c>
      <c r="E100" s="429">
        <v>8914979</v>
      </c>
      <c r="F100" s="431">
        <v>7</v>
      </c>
      <c r="G100" s="424">
        <v>1.5</v>
      </c>
      <c r="H100" s="424">
        <v>10.3</v>
      </c>
      <c r="I100" s="424">
        <v>2.6</v>
      </c>
      <c r="J100">
        <f t="shared" si="1"/>
        <v>53</v>
      </c>
    </row>
    <row r="101" spans="1:10" ht="15" customHeight="1">
      <c r="A101" s="423" t="s">
        <v>299</v>
      </c>
      <c r="B101" s="429">
        <v>7135391</v>
      </c>
      <c r="C101" s="429">
        <v>7150820</v>
      </c>
      <c r="D101" s="429">
        <v>7720226</v>
      </c>
      <c r="E101" s="429">
        <v>8425032</v>
      </c>
      <c r="F101" s="431">
        <v>8</v>
      </c>
      <c r="G101" s="424">
        <v>0.2</v>
      </c>
      <c r="H101" s="424">
        <v>8</v>
      </c>
      <c r="I101" s="424">
        <v>9.1</v>
      </c>
      <c r="J101">
        <f t="shared" si="1"/>
        <v>10</v>
      </c>
    </row>
    <row r="102" spans="1:10" ht="15" customHeight="1">
      <c r="A102" s="423" t="s">
        <v>300</v>
      </c>
      <c r="B102" s="429">
        <v>1208780</v>
      </c>
      <c r="C102" s="429">
        <v>1239494</v>
      </c>
      <c r="D102" s="429">
        <v>1324163</v>
      </c>
      <c r="E102" s="429">
        <v>1303519</v>
      </c>
      <c r="F102" s="431">
        <v>38</v>
      </c>
      <c r="G102" s="424">
        <v>2.5</v>
      </c>
      <c r="H102" s="424">
        <v>6.8</v>
      </c>
      <c r="I102" s="424">
        <v>-1.6</v>
      </c>
      <c r="J102">
        <f t="shared" si="1"/>
        <v>89</v>
      </c>
    </row>
    <row r="103" spans="1:10" ht="15" customHeight="1">
      <c r="A103" s="423" t="s">
        <v>301</v>
      </c>
      <c r="B103" s="429">
        <v>205166</v>
      </c>
      <c r="C103" s="429">
        <v>190286</v>
      </c>
      <c r="D103" s="429">
        <v>200333</v>
      </c>
      <c r="E103" s="429">
        <v>210374</v>
      </c>
      <c r="F103" s="431">
        <v>89</v>
      </c>
      <c r="G103" s="424">
        <v>-7.3</v>
      </c>
      <c r="H103" s="424">
        <v>5.3</v>
      </c>
      <c r="I103" s="424">
        <v>5</v>
      </c>
      <c r="J103">
        <f t="shared" si="1"/>
        <v>27</v>
      </c>
    </row>
    <row r="104" spans="1:10" ht="15" customHeight="1">
      <c r="A104" s="423" t="s">
        <v>302</v>
      </c>
      <c r="B104" s="429">
        <v>544182</v>
      </c>
      <c r="C104" s="429">
        <v>562342</v>
      </c>
      <c r="D104" s="429">
        <v>582480</v>
      </c>
      <c r="E104" s="429">
        <v>585718</v>
      </c>
      <c r="F104" s="431">
        <v>63</v>
      </c>
      <c r="G104" s="424">
        <v>3.3</v>
      </c>
      <c r="H104" s="424">
        <v>3.6</v>
      </c>
      <c r="I104" s="424">
        <v>0.6</v>
      </c>
      <c r="J104">
        <f t="shared" si="1"/>
        <v>77</v>
      </c>
    </row>
    <row r="105" spans="1:10" ht="15" customHeight="1">
      <c r="A105" s="423" t="s">
        <v>303</v>
      </c>
      <c r="B105" s="429">
        <v>324764</v>
      </c>
      <c r="C105" s="429">
        <v>317697</v>
      </c>
      <c r="D105" s="429">
        <v>320498</v>
      </c>
      <c r="E105" s="429">
        <v>341585</v>
      </c>
      <c r="F105" s="431">
        <v>78</v>
      </c>
      <c r="G105" s="424">
        <v>-2.2000000000000002</v>
      </c>
      <c r="H105" s="424">
        <v>0.9</v>
      </c>
      <c r="I105" s="424">
        <v>6.6</v>
      </c>
      <c r="J105">
        <f t="shared" si="1"/>
        <v>19</v>
      </c>
    </row>
    <row r="106" spans="1:10" ht="15" customHeight="1">
      <c r="A106" s="423" t="s">
        <v>304</v>
      </c>
      <c r="B106" s="429">
        <v>97161</v>
      </c>
      <c r="C106" s="429">
        <v>99057</v>
      </c>
      <c r="D106" s="429">
        <v>101587</v>
      </c>
      <c r="E106" s="429">
        <v>106320</v>
      </c>
      <c r="F106" s="431">
        <v>94</v>
      </c>
      <c r="G106" s="424">
        <v>2</v>
      </c>
      <c r="H106" s="424">
        <v>2.6</v>
      </c>
      <c r="I106" s="424">
        <v>4.7</v>
      </c>
      <c r="J106">
        <f t="shared" si="1"/>
        <v>30</v>
      </c>
    </row>
    <row r="107" spans="1:10" ht="15" customHeight="1">
      <c r="A107" s="423" t="s">
        <v>305</v>
      </c>
      <c r="B107" s="429">
        <v>1444817</v>
      </c>
      <c r="C107" s="429">
        <v>1389274</v>
      </c>
      <c r="D107" s="429">
        <v>1435227</v>
      </c>
      <c r="E107" s="429">
        <v>1415198</v>
      </c>
      <c r="F107" s="431">
        <v>35</v>
      </c>
      <c r="G107" s="424">
        <v>-3.8</v>
      </c>
      <c r="H107" s="424">
        <v>3.3</v>
      </c>
      <c r="I107" s="424">
        <v>-1.4</v>
      </c>
      <c r="J107">
        <f t="shared" si="1"/>
        <v>88</v>
      </c>
    </row>
    <row r="108" spans="1:10" ht="15" customHeight="1">
      <c r="A108" s="423" t="s">
        <v>306</v>
      </c>
      <c r="B108" s="429">
        <v>6038612</v>
      </c>
      <c r="C108" s="429">
        <v>6064802</v>
      </c>
      <c r="D108" s="429">
        <v>6565988</v>
      </c>
      <c r="E108" s="429">
        <v>6671260</v>
      </c>
      <c r="F108" s="431">
        <v>10</v>
      </c>
      <c r="G108" s="424">
        <v>0.4</v>
      </c>
      <c r="H108" s="424">
        <v>8.3000000000000007</v>
      </c>
      <c r="I108" s="424">
        <v>1.6</v>
      </c>
      <c r="J108">
        <f t="shared" si="1"/>
        <v>62</v>
      </c>
    </row>
    <row r="109" spans="1:10" ht="15" customHeight="1">
      <c r="A109" s="423" t="s">
        <v>307</v>
      </c>
      <c r="B109" s="429">
        <v>332527</v>
      </c>
      <c r="C109" s="429">
        <v>344263</v>
      </c>
      <c r="D109" s="429">
        <v>342745</v>
      </c>
      <c r="E109" s="429">
        <v>376701</v>
      </c>
      <c r="F109" s="431">
        <v>75</v>
      </c>
      <c r="G109" s="424">
        <v>3.5</v>
      </c>
      <c r="H109" s="424">
        <v>-0.4</v>
      </c>
      <c r="I109" s="424">
        <v>9.9</v>
      </c>
      <c r="J109">
        <f t="shared" si="1"/>
        <v>9</v>
      </c>
    </row>
    <row r="110" spans="1:10" ht="15" customHeight="1">
      <c r="A110" s="423" t="s">
        <v>308</v>
      </c>
      <c r="B110" s="429">
        <v>1104339</v>
      </c>
      <c r="C110" s="429">
        <v>1075359</v>
      </c>
      <c r="D110" s="429">
        <v>1167613</v>
      </c>
      <c r="E110" s="429">
        <v>1129336</v>
      </c>
      <c r="F110" s="431">
        <v>46</v>
      </c>
      <c r="G110" s="424">
        <v>-2.6</v>
      </c>
      <c r="H110" s="424">
        <v>8.6</v>
      </c>
      <c r="I110" s="424">
        <v>-3.3</v>
      </c>
      <c r="J110">
        <f t="shared" si="1"/>
        <v>92</v>
      </c>
    </row>
    <row r="111" spans="1:10" ht="15" customHeight="1">
      <c r="A111" s="423" t="s">
        <v>309</v>
      </c>
      <c r="B111" s="429">
        <v>746562</v>
      </c>
      <c r="C111" s="429">
        <v>736095</v>
      </c>
      <c r="D111" s="429">
        <v>789867</v>
      </c>
      <c r="E111" s="429">
        <v>820925</v>
      </c>
      <c r="F111" s="431">
        <v>56</v>
      </c>
      <c r="G111" s="424">
        <v>-1.4</v>
      </c>
      <c r="H111" s="424">
        <v>7.3</v>
      </c>
      <c r="I111" s="424">
        <v>3.9</v>
      </c>
      <c r="J111">
        <f t="shared" si="1"/>
        <v>38</v>
      </c>
    </row>
    <row r="112" spans="1:10" ht="15" customHeight="1">
      <c r="A112" s="423" t="s">
        <v>310</v>
      </c>
      <c r="B112" s="429">
        <v>24203065</v>
      </c>
      <c r="C112" s="429">
        <v>24590929</v>
      </c>
      <c r="D112" s="429">
        <v>27285472</v>
      </c>
      <c r="E112" s="429">
        <v>28843963</v>
      </c>
      <c r="F112" s="431">
        <v>5</v>
      </c>
      <c r="G112" s="424">
        <v>1.6</v>
      </c>
      <c r="H112" s="424">
        <v>11</v>
      </c>
      <c r="I112" s="424">
        <v>5.7</v>
      </c>
      <c r="J112">
        <f t="shared" si="1"/>
        <v>24</v>
      </c>
    </row>
    <row r="113" spans="1:10" ht="15" customHeight="1">
      <c r="A113" s="423" t="s">
        <v>311</v>
      </c>
      <c r="B113" s="429">
        <v>5581599</v>
      </c>
      <c r="C113" s="429">
        <v>5712869</v>
      </c>
      <c r="D113" s="429">
        <v>6516602</v>
      </c>
      <c r="E113" s="429">
        <v>6833539</v>
      </c>
      <c r="F113" s="431">
        <v>9</v>
      </c>
      <c r="G113" s="424">
        <v>2.4</v>
      </c>
      <c r="H113" s="424">
        <v>14.1</v>
      </c>
      <c r="I113" s="424">
        <v>4.9000000000000004</v>
      </c>
      <c r="J113">
        <f t="shared" si="1"/>
        <v>28</v>
      </c>
    </row>
    <row r="115" spans="1:10" ht="15" customHeight="1">
      <c r="A115" s="166" t="s">
        <v>3</v>
      </c>
      <c r="B115" s="104"/>
      <c r="C115" s="104"/>
      <c r="D115" s="104"/>
      <c r="E115" s="174">
        <f>AVERAGE(E19:E114)</f>
        <v>4340627.0736842109</v>
      </c>
      <c r="F115" s="104"/>
      <c r="G115" s="104"/>
      <c r="H115" s="104"/>
      <c r="I115" s="443">
        <f>AVERAGE(I19:I113)</f>
        <v>3.6010526315789475</v>
      </c>
    </row>
  </sheetData>
  <mergeCells count="15">
    <mergeCell ref="A14:I14"/>
    <mergeCell ref="B15:F15"/>
    <mergeCell ref="B1:D1"/>
    <mergeCell ref="B9:D9"/>
    <mergeCell ref="A10:A12"/>
    <mergeCell ref="B10:D12"/>
    <mergeCell ref="B8:D8"/>
    <mergeCell ref="B2:D2"/>
    <mergeCell ref="A3:A7"/>
    <mergeCell ref="B3:D7"/>
    <mergeCell ref="J16:J17"/>
    <mergeCell ref="A15:A17"/>
    <mergeCell ref="B16:E16"/>
    <mergeCell ref="G15:I15"/>
    <mergeCell ref="G16:I16"/>
  </mergeCells>
  <hyperlinks>
    <hyperlink ref="B9:D9" r:id="rId1" display="US Department of Commerce - Bureau of Economic Analysis" xr:uid="{2FD44B14-5F0E-41FF-BBFE-2F3C81D22206}"/>
  </hyperlinks>
  <pageMargins left="0.7" right="0.7" top="0.75" bottom="0.75" header="0.3" footer="0.3"/>
  <ignoredErrors>
    <ignoredError sqref="E115 I115" formulaRange="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8994-6103-46AA-9C32-C07A60D2C4C6}">
  <sheetPr>
    <tabColor theme="9"/>
  </sheetPr>
  <dimension ref="A1:R113"/>
  <sheetViews>
    <sheetView workbookViewId="0">
      <selection activeCell="M34" sqref="M34"/>
    </sheetView>
  </sheetViews>
  <sheetFormatPr defaultRowHeight="12.75"/>
  <cols>
    <col min="1" max="1" width="19.140625" customWidth="1"/>
    <col min="2" max="2" width="16.140625" customWidth="1"/>
    <col min="3" max="3" width="14" customWidth="1"/>
    <col min="4" max="4" width="16.5703125" customWidth="1"/>
  </cols>
  <sheetData>
    <row r="1" spans="1:18">
      <c r="A1" s="168" t="s">
        <v>189</v>
      </c>
      <c r="B1" s="568" t="s">
        <v>771</v>
      </c>
      <c r="C1" s="569"/>
      <c r="D1" s="570"/>
    </row>
    <row r="2" spans="1:18">
      <c r="A2" s="168" t="s">
        <v>194</v>
      </c>
      <c r="B2" s="538" t="s">
        <v>21</v>
      </c>
      <c r="C2" s="566"/>
      <c r="D2" s="567"/>
    </row>
    <row r="3" spans="1:18">
      <c r="A3" s="579" t="s">
        <v>196</v>
      </c>
      <c r="B3" s="514" t="s">
        <v>22</v>
      </c>
      <c r="C3" s="515"/>
      <c r="D3" s="516"/>
    </row>
    <row r="4" spans="1:18">
      <c r="A4" s="580"/>
      <c r="B4" s="517"/>
      <c r="C4" s="518"/>
      <c r="D4" s="519"/>
    </row>
    <row r="5" spans="1:18">
      <c r="A5" s="580"/>
      <c r="B5" s="517"/>
      <c r="C5" s="518"/>
      <c r="D5" s="519"/>
    </row>
    <row r="6" spans="1:18">
      <c r="A6" s="580"/>
      <c r="B6" s="517"/>
      <c r="C6" s="518"/>
      <c r="D6" s="519"/>
    </row>
    <row r="7" spans="1:18">
      <c r="A7" s="581"/>
      <c r="B7" s="520"/>
      <c r="C7" s="521"/>
      <c r="D7" s="522"/>
    </row>
    <row r="8" spans="1:18" ht="25.5">
      <c r="A8" s="169" t="s">
        <v>198</v>
      </c>
      <c r="B8" s="535" t="s">
        <v>199</v>
      </c>
      <c r="C8" s="590"/>
      <c r="D8" s="591"/>
    </row>
    <row r="9" spans="1:18" ht="27.75" customHeight="1">
      <c r="A9" s="323" t="s">
        <v>200</v>
      </c>
      <c r="B9" s="548" t="s">
        <v>10</v>
      </c>
      <c r="C9" s="549"/>
      <c r="D9" s="550"/>
    </row>
    <row r="10" spans="1:18">
      <c r="A10" s="338" t="s">
        <v>314</v>
      </c>
      <c r="B10" s="582">
        <v>2022</v>
      </c>
      <c r="C10" s="536"/>
      <c r="D10" s="537"/>
    </row>
    <row r="11" spans="1:18">
      <c r="A11" s="511" t="s">
        <v>202</v>
      </c>
      <c r="B11" s="514" t="s">
        <v>772</v>
      </c>
      <c r="C11" s="515"/>
      <c r="D11" s="516"/>
    </row>
    <row r="12" spans="1:18" ht="37.5" customHeight="1">
      <c r="A12" s="578"/>
      <c r="B12" s="517"/>
      <c r="C12" s="518"/>
      <c r="D12" s="519"/>
      <c r="R12" s="44"/>
    </row>
    <row r="13" spans="1:18">
      <c r="A13" s="513"/>
      <c r="B13" s="520"/>
      <c r="C13" s="521"/>
      <c r="D13" s="522"/>
    </row>
    <row r="16" spans="1:18" ht="54" customHeight="1">
      <c r="B16" s="161" t="s">
        <v>773</v>
      </c>
      <c r="C16" s="502" t="s">
        <v>774</v>
      </c>
      <c r="D16" s="432" t="s">
        <v>775</v>
      </c>
      <c r="E16" s="440" t="s">
        <v>927</v>
      </c>
    </row>
    <row r="17" spans="1:5">
      <c r="A17" s="258" t="s">
        <v>216</v>
      </c>
      <c r="B17" s="157">
        <v>16395</v>
      </c>
      <c r="C17" s="157">
        <v>4087</v>
      </c>
      <c r="D17" s="244">
        <f>C17/B17</f>
        <v>0.24928331808478194</v>
      </c>
      <c r="E17">
        <f>RANK(D17,$D$17:$D$111,1)</f>
        <v>28</v>
      </c>
    </row>
    <row r="18" spans="1:5">
      <c r="A18" s="258" t="s">
        <v>217</v>
      </c>
      <c r="B18" s="157">
        <v>12659</v>
      </c>
      <c r="C18" s="157">
        <v>3313</v>
      </c>
      <c r="D18" s="244">
        <f t="shared" ref="D18:D81" si="0">C18/B18</f>
        <v>0.26171103562682674</v>
      </c>
      <c r="E18">
        <f t="shared" ref="E18:E81" si="1">RANK(D18,$D$17:$D$111,1)</f>
        <v>34</v>
      </c>
    </row>
    <row r="19" spans="1:5">
      <c r="A19" s="258" t="s">
        <v>218</v>
      </c>
      <c r="B19" s="157">
        <v>3112</v>
      </c>
      <c r="C19" s="157">
        <v>1224</v>
      </c>
      <c r="D19" s="244">
        <f t="shared" si="0"/>
        <v>0.39331619537275064</v>
      </c>
      <c r="E19">
        <f t="shared" si="1"/>
        <v>83</v>
      </c>
    </row>
    <row r="20" spans="1:5">
      <c r="A20" s="258" t="s">
        <v>219</v>
      </c>
      <c r="B20" s="157">
        <v>2400</v>
      </c>
      <c r="C20" s="157">
        <v>1048</v>
      </c>
      <c r="D20" s="244">
        <f t="shared" si="0"/>
        <v>0.43666666666666665</v>
      </c>
      <c r="E20">
        <f t="shared" si="1"/>
        <v>90</v>
      </c>
    </row>
    <row r="21" spans="1:5">
      <c r="A21" s="258" t="s">
        <v>220</v>
      </c>
      <c r="B21" s="157">
        <v>26934</v>
      </c>
      <c r="C21" s="157">
        <v>4216</v>
      </c>
      <c r="D21" s="244">
        <f t="shared" si="0"/>
        <v>0.15653077894111531</v>
      </c>
      <c r="E21">
        <f t="shared" si="1"/>
        <v>4</v>
      </c>
    </row>
    <row r="22" spans="1:5">
      <c r="A22" s="258" t="s">
        <v>221</v>
      </c>
      <c r="B22" s="157">
        <v>23572</v>
      </c>
      <c r="C22" s="157">
        <v>6505</v>
      </c>
      <c r="D22" s="244">
        <f t="shared" si="0"/>
        <v>0.27596300695740711</v>
      </c>
      <c r="E22">
        <f t="shared" si="1"/>
        <v>42</v>
      </c>
    </row>
    <row r="23" spans="1:5">
      <c r="A23" s="258" t="s">
        <v>223</v>
      </c>
      <c r="B23" s="157">
        <v>8091</v>
      </c>
      <c r="C23" s="157">
        <v>3046</v>
      </c>
      <c r="D23" s="244">
        <f t="shared" si="0"/>
        <v>0.37646768013842541</v>
      </c>
      <c r="E23">
        <f t="shared" si="1"/>
        <v>79</v>
      </c>
    </row>
    <row r="24" spans="1:5">
      <c r="A24" s="258" t="s">
        <v>224</v>
      </c>
      <c r="B24" s="157">
        <v>3099</v>
      </c>
      <c r="C24" s="155">
        <v>476</v>
      </c>
      <c r="D24" s="244">
        <f t="shared" si="0"/>
        <v>0.15359793481768313</v>
      </c>
      <c r="E24">
        <f t="shared" si="1"/>
        <v>3</v>
      </c>
    </row>
    <row r="25" spans="1:5">
      <c r="A25" s="258" t="s">
        <v>225</v>
      </c>
      <c r="B25" s="157">
        <v>6173</v>
      </c>
      <c r="C25" s="157">
        <v>1977</v>
      </c>
      <c r="D25" s="244">
        <f t="shared" si="0"/>
        <v>0.32026567309249959</v>
      </c>
      <c r="E25">
        <f t="shared" si="1"/>
        <v>60</v>
      </c>
    </row>
    <row r="26" spans="1:5">
      <c r="A26" s="258" t="s">
        <v>226</v>
      </c>
      <c r="B26" s="157">
        <v>10146</v>
      </c>
      <c r="C26" s="157">
        <v>3792</v>
      </c>
      <c r="D26" s="244">
        <f t="shared" si="0"/>
        <v>0.37374334713187463</v>
      </c>
      <c r="E26">
        <f t="shared" si="1"/>
        <v>78</v>
      </c>
    </row>
    <row r="27" spans="1:5">
      <c r="A27" s="258" t="s">
        <v>227</v>
      </c>
      <c r="B27" s="157">
        <v>8828</v>
      </c>
      <c r="C27" s="157">
        <v>1613</v>
      </c>
      <c r="D27" s="244">
        <f t="shared" si="0"/>
        <v>0.18271409152695967</v>
      </c>
      <c r="E27">
        <f t="shared" si="1"/>
        <v>8</v>
      </c>
    </row>
    <row r="28" spans="1:5">
      <c r="A28" s="258" t="s">
        <v>228</v>
      </c>
      <c r="B28" s="157">
        <v>3732</v>
      </c>
      <c r="C28" s="155">
        <v>885</v>
      </c>
      <c r="D28" s="244">
        <f t="shared" si="0"/>
        <v>0.23713826366559485</v>
      </c>
      <c r="E28">
        <f t="shared" si="1"/>
        <v>23</v>
      </c>
    </row>
    <row r="29" spans="1:5">
      <c r="A29" s="258" t="s">
        <v>229</v>
      </c>
      <c r="B29" s="157">
        <v>6061</v>
      </c>
      <c r="C29" s="157">
        <v>1766</v>
      </c>
      <c r="D29" s="244">
        <f t="shared" si="0"/>
        <v>0.29137106088104275</v>
      </c>
      <c r="E29">
        <f t="shared" si="1"/>
        <v>51</v>
      </c>
    </row>
    <row r="30" spans="1:5">
      <c r="A30" s="258" t="s">
        <v>230</v>
      </c>
      <c r="B30" s="157">
        <v>1537</v>
      </c>
      <c r="C30" s="155">
        <v>618</v>
      </c>
      <c r="D30" s="244">
        <f t="shared" si="0"/>
        <v>0.40208197787898503</v>
      </c>
      <c r="E30">
        <f t="shared" si="1"/>
        <v>86</v>
      </c>
    </row>
    <row r="31" spans="1:5">
      <c r="A31" s="258" t="s">
        <v>231</v>
      </c>
      <c r="B31" s="157">
        <v>7376</v>
      </c>
      <c r="C31" s="157">
        <v>2925</v>
      </c>
      <c r="D31" s="244">
        <f t="shared" si="0"/>
        <v>0.39655639913232105</v>
      </c>
      <c r="E31">
        <f t="shared" si="1"/>
        <v>85</v>
      </c>
    </row>
    <row r="32" spans="1:5">
      <c r="A32" s="258" t="s">
        <v>232</v>
      </c>
      <c r="B32" s="157">
        <v>13962</v>
      </c>
      <c r="C32" s="157">
        <v>3283</v>
      </c>
      <c r="D32" s="244">
        <f t="shared" si="0"/>
        <v>0.23513823234493625</v>
      </c>
      <c r="E32">
        <f t="shared" si="1"/>
        <v>21</v>
      </c>
    </row>
    <row r="33" spans="1:5">
      <c r="A33" s="258" t="s">
        <v>233</v>
      </c>
      <c r="B33" s="157">
        <v>3294</v>
      </c>
      <c r="C33" s="155">
        <v>900</v>
      </c>
      <c r="D33" s="244">
        <f t="shared" si="0"/>
        <v>0.27322404371584702</v>
      </c>
      <c r="E33">
        <f t="shared" si="1"/>
        <v>40</v>
      </c>
    </row>
    <row r="34" spans="1:5">
      <c r="A34" s="258" t="s">
        <v>234</v>
      </c>
      <c r="B34" s="157">
        <v>10383</v>
      </c>
      <c r="C34" s="157">
        <v>3371</v>
      </c>
      <c r="D34" s="244">
        <f t="shared" si="0"/>
        <v>0.32466531830877393</v>
      </c>
      <c r="E34">
        <f t="shared" si="1"/>
        <v>62</v>
      </c>
    </row>
    <row r="35" spans="1:5">
      <c r="A35" s="258" t="s">
        <v>235</v>
      </c>
      <c r="B35" s="157">
        <v>144131</v>
      </c>
      <c r="C35" s="157">
        <v>37020</v>
      </c>
      <c r="D35" s="244">
        <f t="shared" si="0"/>
        <v>0.25684967147941801</v>
      </c>
      <c r="E35">
        <f t="shared" si="1"/>
        <v>30</v>
      </c>
    </row>
    <row r="36" spans="1:5">
      <c r="A36" s="258" t="s">
        <v>236</v>
      </c>
      <c r="B36" s="157">
        <v>2320</v>
      </c>
      <c r="C36" s="155">
        <v>792</v>
      </c>
      <c r="D36" s="244">
        <f t="shared" si="0"/>
        <v>0.3413793103448276</v>
      </c>
      <c r="E36">
        <f t="shared" si="1"/>
        <v>68</v>
      </c>
    </row>
    <row r="37" spans="1:5">
      <c r="A37" s="258" t="s">
        <v>237</v>
      </c>
      <c r="B37" s="157">
        <v>4315</v>
      </c>
      <c r="C37" s="157">
        <v>1831</v>
      </c>
      <c r="D37" s="244">
        <f t="shared" si="0"/>
        <v>0.42433371958285054</v>
      </c>
      <c r="E37">
        <f t="shared" si="1"/>
        <v>88</v>
      </c>
    </row>
    <row r="38" spans="1:5">
      <c r="A38" s="258" t="s">
        <v>238</v>
      </c>
      <c r="B38" s="157">
        <v>12362</v>
      </c>
      <c r="C38" s="157">
        <v>2926</v>
      </c>
      <c r="D38" s="244">
        <f t="shared" si="0"/>
        <v>0.23669309173272934</v>
      </c>
      <c r="E38">
        <f t="shared" si="1"/>
        <v>22</v>
      </c>
    </row>
    <row r="39" spans="1:5">
      <c r="A39" s="258" t="s">
        <v>239</v>
      </c>
      <c r="B39" s="157">
        <v>8691</v>
      </c>
      <c r="C39" s="157">
        <v>2683</v>
      </c>
      <c r="D39" s="244">
        <f t="shared" si="0"/>
        <v>0.30871015993556555</v>
      </c>
      <c r="E39">
        <f t="shared" si="1"/>
        <v>56</v>
      </c>
    </row>
    <row r="40" spans="1:5">
      <c r="A40" s="258" t="s">
        <v>240</v>
      </c>
      <c r="B40" s="157">
        <v>7638</v>
      </c>
      <c r="C40" s="157">
        <v>2006</v>
      </c>
      <c r="D40" s="244">
        <f t="shared" si="0"/>
        <v>0.26263419743388322</v>
      </c>
      <c r="E40">
        <f t="shared" si="1"/>
        <v>36</v>
      </c>
    </row>
    <row r="41" spans="1:5">
      <c r="A41" s="258" t="s">
        <v>241</v>
      </c>
      <c r="B41" s="157">
        <v>3813</v>
      </c>
      <c r="C41" s="157">
        <v>1788</v>
      </c>
      <c r="D41" s="244">
        <f t="shared" si="0"/>
        <v>0.46892210857592448</v>
      </c>
      <c r="E41">
        <f t="shared" si="1"/>
        <v>93</v>
      </c>
    </row>
    <row r="42" spans="1:5">
      <c r="A42" s="258" t="s">
        <v>242</v>
      </c>
      <c r="B42" s="157">
        <v>8473</v>
      </c>
      <c r="C42" s="157">
        <v>1881</v>
      </c>
      <c r="D42" s="244">
        <f t="shared" si="0"/>
        <v>0.22199929186828751</v>
      </c>
      <c r="E42">
        <f t="shared" si="1"/>
        <v>17</v>
      </c>
    </row>
    <row r="43" spans="1:5">
      <c r="A43" s="258" t="s">
        <v>243</v>
      </c>
      <c r="B43" s="157">
        <v>12189</v>
      </c>
      <c r="C43" s="157">
        <v>3284</v>
      </c>
      <c r="D43" s="244">
        <f t="shared" si="0"/>
        <v>0.26942325047173682</v>
      </c>
      <c r="E43">
        <f t="shared" si="1"/>
        <v>38</v>
      </c>
    </row>
    <row r="44" spans="1:5">
      <c r="A44" s="258" t="s">
        <v>244</v>
      </c>
      <c r="B44" s="157">
        <v>6186</v>
      </c>
      <c r="C44" s="157">
        <v>1797</v>
      </c>
      <c r="D44" s="244">
        <f t="shared" si="0"/>
        <v>0.29049466537342383</v>
      </c>
      <c r="E44">
        <f t="shared" si="1"/>
        <v>50</v>
      </c>
    </row>
    <row r="45" spans="1:5">
      <c r="A45" s="258" t="s">
        <v>245</v>
      </c>
      <c r="B45" s="157">
        <v>4615</v>
      </c>
      <c r="C45" s="157">
        <v>1258</v>
      </c>
      <c r="D45" s="244">
        <f t="shared" si="0"/>
        <v>0.27258938244853737</v>
      </c>
      <c r="E45">
        <f t="shared" si="1"/>
        <v>39</v>
      </c>
    </row>
    <row r="46" spans="1:5">
      <c r="A46" s="258" t="s">
        <v>246</v>
      </c>
      <c r="B46" s="157">
        <v>13335</v>
      </c>
      <c r="C46" s="157">
        <v>3659</v>
      </c>
      <c r="D46" s="244">
        <f t="shared" si="0"/>
        <v>0.2743907011623547</v>
      </c>
      <c r="E46">
        <f t="shared" si="1"/>
        <v>41</v>
      </c>
    </row>
    <row r="47" spans="1:5">
      <c r="A47" s="258" t="s">
        <v>247</v>
      </c>
      <c r="B47" s="157">
        <v>2894</v>
      </c>
      <c r="C47" s="155">
        <v>915</v>
      </c>
      <c r="D47" s="244">
        <f t="shared" si="0"/>
        <v>0.31617138908085696</v>
      </c>
      <c r="E47">
        <f t="shared" si="1"/>
        <v>59</v>
      </c>
    </row>
    <row r="48" spans="1:5">
      <c r="A48" s="258" t="s">
        <v>248</v>
      </c>
      <c r="B48" s="157">
        <v>14956</v>
      </c>
      <c r="C48" s="157">
        <v>4027</v>
      </c>
      <c r="D48" s="244">
        <f t="shared" si="0"/>
        <v>0.26925648569136135</v>
      </c>
      <c r="E48">
        <f t="shared" si="1"/>
        <v>37</v>
      </c>
    </row>
    <row r="49" spans="1:5">
      <c r="A49" s="258" t="s">
        <v>249</v>
      </c>
      <c r="B49" s="157">
        <v>76120</v>
      </c>
      <c r="C49" s="157">
        <v>19182</v>
      </c>
      <c r="D49" s="244">
        <f t="shared" si="0"/>
        <v>0.2519968470835523</v>
      </c>
      <c r="E49">
        <f t="shared" si="1"/>
        <v>29</v>
      </c>
    </row>
    <row r="50" spans="1:5">
      <c r="A50" s="258" t="s">
        <v>250</v>
      </c>
      <c r="B50" s="157">
        <v>1415</v>
      </c>
      <c r="C50" s="155">
        <v>749</v>
      </c>
      <c r="D50" s="244">
        <f t="shared" si="0"/>
        <v>0.52932862190812724</v>
      </c>
      <c r="E50">
        <f t="shared" si="1"/>
        <v>95</v>
      </c>
    </row>
    <row r="51" spans="1:5">
      <c r="A51" s="258" t="s">
        <v>251</v>
      </c>
      <c r="B51" s="157">
        <v>4853</v>
      </c>
      <c r="C51" s="157">
        <v>2481</v>
      </c>
      <c r="D51" s="244">
        <f t="shared" si="0"/>
        <v>0.5112301669070678</v>
      </c>
      <c r="E51">
        <f t="shared" si="1"/>
        <v>94</v>
      </c>
    </row>
    <row r="52" spans="1:5">
      <c r="A52" s="258" t="s">
        <v>252</v>
      </c>
      <c r="B52" s="157">
        <v>5375</v>
      </c>
      <c r="C52" s="157">
        <v>1688</v>
      </c>
      <c r="D52" s="244">
        <f t="shared" si="0"/>
        <v>0.31404651162790698</v>
      </c>
      <c r="E52">
        <f t="shared" si="1"/>
        <v>58</v>
      </c>
    </row>
    <row r="53" spans="1:5">
      <c r="A53" s="258" t="s">
        <v>253</v>
      </c>
      <c r="B53" s="157">
        <v>11013</v>
      </c>
      <c r="C53" s="157">
        <v>3297</v>
      </c>
      <c r="D53" s="244">
        <f t="shared" si="0"/>
        <v>0.29937346771996731</v>
      </c>
      <c r="E53">
        <f t="shared" si="1"/>
        <v>53</v>
      </c>
    </row>
    <row r="54" spans="1:5">
      <c r="A54" s="258" t="s">
        <v>254</v>
      </c>
      <c r="B54" s="157">
        <v>3920</v>
      </c>
      <c r="C54" s="157">
        <v>1729</v>
      </c>
      <c r="D54" s="244">
        <f t="shared" si="0"/>
        <v>0.44107142857142856</v>
      </c>
      <c r="E54">
        <f t="shared" si="1"/>
        <v>91</v>
      </c>
    </row>
    <row r="55" spans="1:5">
      <c r="A55" s="258" t="s">
        <v>255</v>
      </c>
      <c r="B55" s="157">
        <v>6375</v>
      </c>
      <c r="C55" s="157">
        <v>2097</v>
      </c>
      <c r="D55" s="244">
        <f t="shared" si="0"/>
        <v>0.32894117647058824</v>
      </c>
      <c r="E55">
        <f t="shared" si="1"/>
        <v>65</v>
      </c>
    </row>
    <row r="56" spans="1:5">
      <c r="A56" s="258" t="s">
        <v>256</v>
      </c>
      <c r="B56" s="157">
        <v>6535</v>
      </c>
      <c r="C56" s="157">
        <v>2096</v>
      </c>
      <c r="D56" s="244">
        <f t="shared" si="0"/>
        <v>0.32073450650344298</v>
      </c>
      <c r="E56">
        <f t="shared" si="1"/>
        <v>61</v>
      </c>
    </row>
    <row r="57" spans="1:5">
      <c r="A57" s="258" t="s">
        <v>257</v>
      </c>
      <c r="B57" s="157">
        <v>5155</v>
      </c>
      <c r="C57" s="157">
        <v>1353</v>
      </c>
      <c r="D57" s="244">
        <f t="shared" si="0"/>
        <v>0.26246362754607178</v>
      </c>
      <c r="E57">
        <f t="shared" si="1"/>
        <v>35</v>
      </c>
    </row>
    <row r="58" spans="1:5">
      <c r="A58" s="258" t="s">
        <v>258</v>
      </c>
      <c r="B58" s="157">
        <v>1789</v>
      </c>
      <c r="C58" s="155">
        <v>619</v>
      </c>
      <c r="D58" s="244">
        <f t="shared" si="0"/>
        <v>0.3460033538289547</v>
      </c>
      <c r="E58">
        <f t="shared" si="1"/>
        <v>70</v>
      </c>
    </row>
    <row r="59" spans="1:5">
      <c r="A59" s="258" t="s">
        <v>259</v>
      </c>
      <c r="B59" s="157">
        <v>4108</v>
      </c>
      <c r="C59" s="157">
        <v>1193</v>
      </c>
      <c r="D59" s="244">
        <f t="shared" si="0"/>
        <v>0.29040895813047712</v>
      </c>
      <c r="E59">
        <f t="shared" si="1"/>
        <v>49</v>
      </c>
    </row>
    <row r="60" spans="1:5">
      <c r="A60" s="258" t="s">
        <v>260</v>
      </c>
      <c r="B60" s="157">
        <v>2087</v>
      </c>
      <c r="C60" s="155">
        <v>753</v>
      </c>
      <c r="D60" s="244">
        <f t="shared" si="0"/>
        <v>0.36080498322951604</v>
      </c>
      <c r="E60">
        <f t="shared" si="1"/>
        <v>75</v>
      </c>
    </row>
    <row r="61" spans="1:5">
      <c r="A61" s="258" t="s">
        <v>261</v>
      </c>
      <c r="B61" s="157">
        <v>10449</v>
      </c>
      <c r="C61" s="157">
        <v>2714</v>
      </c>
      <c r="D61" s="244">
        <f t="shared" si="0"/>
        <v>0.25973777394966024</v>
      </c>
      <c r="E61">
        <f t="shared" si="1"/>
        <v>31</v>
      </c>
    </row>
    <row r="62" spans="1:5">
      <c r="A62" s="258" t="s">
        <v>262</v>
      </c>
      <c r="B62" s="157">
        <v>2936</v>
      </c>
      <c r="C62" s="157">
        <v>1261</v>
      </c>
      <c r="D62" s="244">
        <f t="shared" si="0"/>
        <v>0.42949591280653954</v>
      </c>
      <c r="E62">
        <f t="shared" si="1"/>
        <v>89</v>
      </c>
    </row>
    <row r="63" spans="1:5">
      <c r="A63" s="258" t="s">
        <v>263</v>
      </c>
      <c r="B63" s="157">
        <v>99883</v>
      </c>
      <c r="C63" s="157">
        <v>20183</v>
      </c>
      <c r="D63" s="244">
        <f t="shared" si="0"/>
        <v>0.20206641770871919</v>
      </c>
      <c r="E63">
        <f t="shared" si="1"/>
        <v>12</v>
      </c>
    </row>
    <row r="64" spans="1:5">
      <c r="A64" s="258" t="s">
        <v>264</v>
      </c>
      <c r="B64" s="155">
        <v>978</v>
      </c>
      <c r="C64" s="155">
        <v>353</v>
      </c>
      <c r="D64" s="244">
        <f t="shared" si="0"/>
        <v>0.36094069529652351</v>
      </c>
      <c r="E64">
        <f t="shared" si="1"/>
        <v>76</v>
      </c>
    </row>
    <row r="65" spans="1:5">
      <c r="A65" s="258" t="s">
        <v>265</v>
      </c>
      <c r="B65" s="157">
        <v>5624</v>
      </c>
      <c r="C65" s="157">
        <v>2338</v>
      </c>
      <c r="D65" s="244">
        <f t="shared" si="0"/>
        <v>0.41571834992887624</v>
      </c>
      <c r="E65">
        <f t="shared" si="1"/>
        <v>87</v>
      </c>
    </row>
    <row r="66" spans="1:5">
      <c r="A66" s="258" t="s">
        <v>266</v>
      </c>
      <c r="B66" s="157">
        <v>11033</v>
      </c>
      <c r="C66" s="157">
        <v>2663</v>
      </c>
      <c r="D66" s="244">
        <f t="shared" si="0"/>
        <v>0.24136680866491433</v>
      </c>
      <c r="E66">
        <f t="shared" si="1"/>
        <v>25</v>
      </c>
    </row>
    <row r="67" spans="1:5">
      <c r="A67" s="258" t="s">
        <v>267</v>
      </c>
      <c r="B67" s="157">
        <v>2773</v>
      </c>
      <c r="C67" s="155">
        <v>789</v>
      </c>
      <c r="D67" s="244">
        <f t="shared" si="0"/>
        <v>0.28452939055174903</v>
      </c>
      <c r="E67">
        <f t="shared" si="1"/>
        <v>44</v>
      </c>
    </row>
    <row r="68" spans="1:5">
      <c r="A68" s="258" t="s">
        <v>268</v>
      </c>
      <c r="B68" s="157">
        <v>7839</v>
      </c>
      <c r="C68" s="157">
        <v>1369</v>
      </c>
      <c r="D68" s="244">
        <f t="shared" si="0"/>
        <v>0.17463962240081643</v>
      </c>
      <c r="E68">
        <f t="shared" si="1"/>
        <v>6</v>
      </c>
    </row>
    <row r="69" spans="1:5">
      <c r="A69" s="258" t="s">
        <v>269</v>
      </c>
      <c r="B69" s="157">
        <v>10608</v>
      </c>
      <c r="C69" s="157">
        <v>1903</v>
      </c>
      <c r="D69" s="244">
        <f t="shared" si="0"/>
        <v>0.17939291101055807</v>
      </c>
      <c r="E69">
        <f t="shared" si="1"/>
        <v>7</v>
      </c>
    </row>
    <row r="70" spans="1:5">
      <c r="A70" s="258" t="s">
        <v>270</v>
      </c>
      <c r="B70" s="157">
        <v>11256</v>
      </c>
      <c r="C70" s="157">
        <v>3308</v>
      </c>
      <c r="D70" s="244">
        <f t="shared" si="0"/>
        <v>0.29388770433546552</v>
      </c>
      <c r="E70">
        <f t="shared" si="1"/>
        <v>52</v>
      </c>
    </row>
    <row r="71" spans="1:5">
      <c r="A71" s="258" t="s">
        <v>271</v>
      </c>
      <c r="B71" s="157">
        <v>5602</v>
      </c>
      <c r="C71" s="157">
        <v>1263</v>
      </c>
      <c r="D71" s="244">
        <f t="shared" si="0"/>
        <v>0.22545519457336666</v>
      </c>
      <c r="E71">
        <f t="shared" si="1"/>
        <v>18</v>
      </c>
    </row>
    <row r="72" spans="1:5">
      <c r="A72" s="258" t="s">
        <v>272</v>
      </c>
      <c r="B72" s="157">
        <v>6225</v>
      </c>
      <c r="C72" s="157">
        <v>1941</v>
      </c>
      <c r="D72" s="244">
        <f t="shared" si="0"/>
        <v>0.31180722891566265</v>
      </c>
      <c r="E72">
        <f t="shared" si="1"/>
        <v>57</v>
      </c>
    </row>
    <row r="73" spans="1:5">
      <c r="A73" s="258" t="s">
        <v>273</v>
      </c>
      <c r="B73" s="157">
        <v>21855</v>
      </c>
      <c r="C73" s="157">
        <v>8033</v>
      </c>
      <c r="D73" s="244">
        <f t="shared" si="0"/>
        <v>0.36755891100434684</v>
      </c>
      <c r="E73">
        <f t="shared" si="1"/>
        <v>77</v>
      </c>
    </row>
    <row r="74" spans="1:5">
      <c r="A74" s="258" t="s">
        <v>274</v>
      </c>
      <c r="B74" s="157">
        <v>5984</v>
      </c>
      <c r="C74" s="157">
        <v>1713</v>
      </c>
      <c r="D74" s="244">
        <f t="shared" si="0"/>
        <v>0.28626336898395721</v>
      </c>
      <c r="E74">
        <f t="shared" si="1"/>
        <v>46</v>
      </c>
    </row>
    <row r="75" spans="1:5">
      <c r="A75" s="258" t="s">
        <v>275</v>
      </c>
      <c r="B75" s="157">
        <v>7993</v>
      </c>
      <c r="C75" s="157">
        <v>1731</v>
      </c>
      <c r="D75" s="244">
        <f t="shared" si="0"/>
        <v>0.21656449393219065</v>
      </c>
      <c r="E75">
        <f t="shared" si="1"/>
        <v>15</v>
      </c>
    </row>
    <row r="76" spans="1:5">
      <c r="A76" s="258" t="s">
        <v>276</v>
      </c>
      <c r="B76" s="157">
        <v>23393</v>
      </c>
      <c r="C76" s="157">
        <v>4317</v>
      </c>
      <c r="D76" s="244">
        <f t="shared" si="0"/>
        <v>0.18454238447398794</v>
      </c>
      <c r="E76">
        <f t="shared" si="1"/>
        <v>10</v>
      </c>
    </row>
    <row r="77" spans="1:5">
      <c r="A77" s="258" t="s">
        <v>277</v>
      </c>
      <c r="B77" s="157">
        <v>2594</v>
      </c>
      <c r="C77" s="155">
        <v>739</v>
      </c>
      <c r="D77" s="244">
        <f t="shared" si="0"/>
        <v>0.28488820354664612</v>
      </c>
      <c r="E77">
        <f t="shared" si="1"/>
        <v>45</v>
      </c>
    </row>
    <row r="78" spans="1:5">
      <c r="A78" s="258" t="s">
        <v>278</v>
      </c>
      <c r="B78" s="157">
        <v>9652</v>
      </c>
      <c r="C78" s="157">
        <v>2773</v>
      </c>
      <c r="D78" s="244">
        <f t="shared" si="0"/>
        <v>0.28729796933278079</v>
      </c>
      <c r="E78">
        <f t="shared" si="1"/>
        <v>47</v>
      </c>
    </row>
    <row r="79" spans="1:5">
      <c r="A79" s="258" t="s">
        <v>279</v>
      </c>
      <c r="B79" s="157">
        <v>59387</v>
      </c>
      <c r="C79" s="157">
        <v>13592</v>
      </c>
      <c r="D79" s="244">
        <f t="shared" si="0"/>
        <v>0.2288716385740987</v>
      </c>
      <c r="E79">
        <f t="shared" si="1"/>
        <v>19</v>
      </c>
    </row>
    <row r="80" spans="1:5">
      <c r="A80" s="258" t="s">
        <v>280</v>
      </c>
      <c r="B80" s="157">
        <v>1272</v>
      </c>
      <c r="C80" s="155">
        <v>248</v>
      </c>
      <c r="D80" s="244">
        <f t="shared" si="0"/>
        <v>0.19496855345911951</v>
      </c>
      <c r="E80">
        <f t="shared" si="1"/>
        <v>11</v>
      </c>
    </row>
    <row r="81" spans="1:5">
      <c r="A81" s="258" t="s">
        <v>281</v>
      </c>
      <c r="B81" s="157">
        <v>4036</v>
      </c>
      <c r="C81" s="157">
        <v>1591</v>
      </c>
      <c r="D81" s="244">
        <f t="shared" si="0"/>
        <v>0.39420218037661048</v>
      </c>
      <c r="E81">
        <f t="shared" si="1"/>
        <v>84</v>
      </c>
    </row>
    <row r="82" spans="1:5">
      <c r="A82" s="258" t="s">
        <v>282</v>
      </c>
      <c r="B82" s="157">
        <v>6699</v>
      </c>
      <c r="C82" s="157">
        <v>2033</v>
      </c>
      <c r="D82" s="244">
        <f t="shared" ref="D82:D111" si="2">C82/B82</f>
        <v>0.30347813106433796</v>
      </c>
      <c r="E82">
        <f t="shared" ref="E82:E111" si="3">RANK(D82,$D$17:$D$111,1)</f>
        <v>55</v>
      </c>
    </row>
    <row r="83" spans="1:5">
      <c r="A83" s="258" t="s">
        <v>283</v>
      </c>
      <c r="B83" s="157">
        <v>4754</v>
      </c>
      <c r="C83" s="157">
        <v>1100</v>
      </c>
      <c r="D83" s="244">
        <f t="shared" si="2"/>
        <v>0.23138409760201936</v>
      </c>
      <c r="E83">
        <f t="shared" si="3"/>
        <v>20</v>
      </c>
    </row>
    <row r="84" spans="1:5">
      <c r="A84" s="258" t="s">
        <v>284</v>
      </c>
      <c r="B84" s="157">
        <v>1882</v>
      </c>
      <c r="C84" s="155">
        <v>732</v>
      </c>
      <c r="D84" s="244">
        <f t="shared" si="2"/>
        <v>0.38894792773645059</v>
      </c>
      <c r="E84">
        <f t="shared" si="3"/>
        <v>82</v>
      </c>
    </row>
    <row r="85" spans="1:5">
      <c r="A85" s="258" t="s">
        <v>285</v>
      </c>
      <c r="B85" s="155">
        <v>900</v>
      </c>
      <c r="C85" s="155">
        <v>234</v>
      </c>
      <c r="D85" s="244">
        <f t="shared" si="2"/>
        <v>0.26</v>
      </c>
      <c r="E85">
        <f t="shared" si="3"/>
        <v>32</v>
      </c>
    </row>
    <row r="86" spans="1:5">
      <c r="A86" s="258" t="s">
        <v>286</v>
      </c>
      <c r="B86" s="157">
        <v>3441</v>
      </c>
      <c r="C86" s="157">
        <v>1118</v>
      </c>
      <c r="D86" s="244">
        <f t="shared" si="2"/>
        <v>0.32490555071200233</v>
      </c>
      <c r="E86">
        <f t="shared" si="3"/>
        <v>63</v>
      </c>
    </row>
    <row r="87" spans="1:5">
      <c r="A87" s="258" t="s">
        <v>287</v>
      </c>
      <c r="B87" s="157">
        <v>16446</v>
      </c>
      <c r="C87" s="157">
        <v>3976</v>
      </c>
      <c r="D87" s="244">
        <f t="shared" si="2"/>
        <v>0.24176091450808707</v>
      </c>
      <c r="E87">
        <f t="shared" si="3"/>
        <v>26</v>
      </c>
    </row>
    <row r="88" spans="1:5">
      <c r="A88" s="258" t="s">
        <v>288</v>
      </c>
      <c r="B88" s="157">
        <v>7259</v>
      </c>
      <c r="C88" s="157">
        <v>2607</v>
      </c>
      <c r="D88" s="244">
        <f t="shared" si="2"/>
        <v>0.35914037746246041</v>
      </c>
      <c r="E88">
        <f t="shared" si="3"/>
        <v>73</v>
      </c>
    </row>
    <row r="89" spans="1:5">
      <c r="A89" s="258" t="s">
        <v>289</v>
      </c>
      <c r="B89" s="157">
        <v>10015</v>
      </c>
      <c r="C89" s="157">
        <v>2790</v>
      </c>
      <c r="D89" s="244">
        <f t="shared" si="2"/>
        <v>0.27858212680978534</v>
      </c>
      <c r="E89">
        <f t="shared" si="3"/>
        <v>43</v>
      </c>
    </row>
    <row r="90" spans="1:5">
      <c r="A90" s="258" t="s">
        <v>290</v>
      </c>
      <c r="B90" s="157">
        <v>17341</v>
      </c>
      <c r="C90" s="157">
        <v>3642</v>
      </c>
      <c r="D90" s="244">
        <f t="shared" si="2"/>
        <v>0.21002249005247678</v>
      </c>
      <c r="E90">
        <f t="shared" si="3"/>
        <v>13</v>
      </c>
    </row>
    <row r="91" spans="1:5">
      <c r="A91" s="258" t="s">
        <v>291</v>
      </c>
      <c r="B91" s="157">
        <v>83748</v>
      </c>
      <c r="C91" s="157">
        <v>14567</v>
      </c>
      <c r="D91" s="244">
        <f t="shared" si="2"/>
        <v>0.17393848211300569</v>
      </c>
      <c r="E91">
        <f t="shared" si="3"/>
        <v>5</v>
      </c>
    </row>
    <row r="92" spans="1:5">
      <c r="A92" s="258" t="s">
        <v>292</v>
      </c>
      <c r="B92" s="157">
        <v>5204</v>
      </c>
      <c r="C92" s="157">
        <v>1975</v>
      </c>
      <c r="D92" s="244">
        <f t="shared" si="2"/>
        <v>0.37951575710991547</v>
      </c>
      <c r="E92">
        <f t="shared" si="3"/>
        <v>80</v>
      </c>
    </row>
    <row r="93" spans="1:5">
      <c r="A93" s="258" t="s">
        <v>293</v>
      </c>
      <c r="B93" s="157">
        <v>3196</v>
      </c>
      <c r="C93" s="157">
        <v>1491</v>
      </c>
      <c r="D93" s="244">
        <f t="shared" si="2"/>
        <v>0.4665206508135169</v>
      </c>
      <c r="E93">
        <f t="shared" si="3"/>
        <v>92</v>
      </c>
    </row>
    <row r="94" spans="1:5">
      <c r="A94" s="258" t="s">
        <v>294</v>
      </c>
      <c r="B94" s="157">
        <v>20082</v>
      </c>
      <c r="C94" s="157">
        <v>4960</v>
      </c>
      <c r="D94" s="244">
        <f t="shared" si="2"/>
        <v>0.24698735185738471</v>
      </c>
      <c r="E94">
        <f t="shared" si="3"/>
        <v>27</v>
      </c>
    </row>
    <row r="95" spans="1:5">
      <c r="A95" s="258" t="s">
        <v>295</v>
      </c>
      <c r="B95" s="157">
        <v>230754</v>
      </c>
      <c r="C95" s="157">
        <v>82335</v>
      </c>
      <c r="D95" s="244">
        <f t="shared" si="2"/>
        <v>0.35680854936425804</v>
      </c>
      <c r="E95">
        <f t="shared" si="3"/>
        <v>72</v>
      </c>
    </row>
    <row r="96" spans="1:5">
      <c r="A96" s="258" t="s">
        <v>296</v>
      </c>
      <c r="B96" s="157">
        <v>4486</v>
      </c>
      <c r="C96" s="157">
        <v>1723</v>
      </c>
      <c r="D96" s="244">
        <f t="shared" si="2"/>
        <v>0.38408381631743199</v>
      </c>
      <c r="E96">
        <f t="shared" si="3"/>
        <v>81</v>
      </c>
    </row>
    <row r="97" spans="1:5">
      <c r="A97" s="258" t="s">
        <v>297</v>
      </c>
      <c r="B97" s="157">
        <v>3018</v>
      </c>
      <c r="C97" s="155">
        <v>654</v>
      </c>
      <c r="D97" s="244">
        <f t="shared" si="2"/>
        <v>0.21669980119284293</v>
      </c>
      <c r="E97">
        <f t="shared" si="3"/>
        <v>16</v>
      </c>
    </row>
    <row r="98" spans="1:5">
      <c r="A98" s="258" t="s">
        <v>298</v>
      </c>
      <c r="B98" s="157">
        <v>30251</v>
      </c>
      <c r="C98" s="157">
        <v>9100</v>
      </c>
      <c r="D98" s="244">
        <f t="shared" si="2"/>
        <v>0.30081650193382037</v>
      </c>
      <c r="E98">
        <f t="shared" si="3"/>
        <v>54</v>
      </c>
    </row>
    <row r="99" spans="1:5">
      <c r="A99" s="258" t="s">
        <v>299</v>
      </c>
      <c r="B99" s="157">
        <v>45650</v>
      </c>
      <c r="C99" s="157">
        <v>8399</v>
      </c>
      <c r="D99" s="244">
        <f t="shared" si="2"/>
        <v>0.18398685651697699</v>
      </c>
      <c r="E99">
        <f t="shared" si="3"/>
        <v>9</v>
      </c>
    </row>
    <row r="100" spans="1:5">
      <c r="A100" s="258" t="s">
        <v>300</v>
      </c>
      <c r="B100" s="157">
        <v>14680</v>
      </c>
      <c r="C100" s="157">
        <v>3492</v>
      </c>
      <c r="D100" s="244">
        <f t="shared" si="2"/>
        <v>0.23787465940054495</v>
      </c>
      <c r="E100">
        <f t="shared" si="3"/>
        <v>24</v>
      </c>
    </row>
    <row r="101" spans="1:5">
      <c r="A101" s="258" t="s">
        <v>301</v>
      </c>
      <c r="B101" s="157">
        <v>1913</v>
      </c>
      <c r="C101" s="155">
        <v>672</v>
      </c>
      <c r="D101" s="244">
        <f t="shared" si="2"/>
        <v>0.35128071092524832</v>
      </c>
      <c r="E101">
        <f t="shared" si="3"/>
        <v>71</v>
      </c>
    </row>
    <row r="102" spans="1:5">
      <c r="A102" s="258" t="s">
        <v>302</v>
      </c>
      <c r="B102" s="157">
        <v>3235</v>
      </c>
      <c r="C102" s="157">
        <v>1072</v>
      </c>
      <c r="D102" s="244">
        <f t="shared" si="2"/>
        <v>0.33137557959814529</v>
      </c>
      <c r="E102">
        <f t="shared" si="3"/>
        <v>66</v>
      </c>
    </row>
    <row r="103" spans="1:5">
      <c r="A103" s="258" t="s">
        <v>303</v>
      </c>
      <c r="B103" s="157">
        <v>4265</v>
      </c>
      <c r="C103" s="157">
        <v>1472</v>
      </c>
      <c r="D103" s="244">
        <f t="shared" si="2"/>
        <v>0.34513481828839393</v>
      </c>
      <c r="E103">
        <f t="shared" si="3"/>
        <v>69</v>
      </c>
    </row>
    <row r="104" spans="1:5">
      <c r="A104" s="258" t="s">
        <v>304</v>
      </c>
      <c r="B104" s="157">
        <v>1205</v>
      </c>
      <c r="C104" s="155">
        <v>433</v>
      </c>
      <c r="D104" s="244">
        <f t="shared" si="2"/>
        <v>0.35933609958506224</v>
      </c>
      <c r="E104">
        <f t="shared" si="3"/>
        <v>74</v>
      </c>
    </row>
    <row r="105" spans="1:5">
      <c r="A105" s="258" t="s">
        <v>305</v>
      </c>
      <c r="B105" s="157">
        <v>9644</v>
      </c>
      <c r="C105" s="157">
        <v>2797</v>
      </c>
      <c r="D105" s="244">
        <f t="shared" si="2"/>
        <v>0.2900248859394442</v>
      </c>
      <c r="E105">
        <f t="shared" si="3"/>
        <v>48</v>
      </c>
    </row>
    <row r="106" spans="1:5">
      <c r="A106" s="258" t="s">
        <v>306</v>
      </c>
      <c r="B106" s="157">
        <v>24833</v>
      </c>
      <c r="C106" s="157">
        <v>5321</v>
      </c>
      <c r="D106" s="244">
        <f t="shared" si="2"/>
        <v>0.21427133250110739</v>
      </c>
      <c r="E106">
        <f t="shared" si="3"/>
        <v>14</v>
      </c>
    </row>
    <row r="107" spans="1:5">
      <c r="A107" s="258" t="s">
        <v>307</v>
      </c>
      <c r="B107" s="157">
        <v>2915</v>
      </c>
      <c r="C107" s="155">
        <v>981</v>
      </c>
      <c r="D107" s="244">
        <f t="shared" si="2"/>
        <v>0.33653516295025732</v>
      </c>
      <c r="E107">
        <f t="shared" si="3"/>
        <v>67</v>
      </c>
    </row>
    <row r="108" spans="1:5">
      <c r="A108" s="258" t="s">
        <v>308</v>
      </c>
      <c r="B108" s="157">
        <v>6156</v>
      </c>
      <c r="C108" s="157">
        <v>2014</v>
      </c>
      <c r="D108" s="244">
        <f t="shared" si="2"/>
        <v>0.3271604938271605</v>
      </c>
      <c r="E108">
        <f t="shared" si="3"/>
        <v>64</v>
      </c>
    </row>
    <row r="109" spans="1:5">
      <c r="A109" s="258" t="s">
        <v>309</v>
      </c>
      <c r="B109" s="157">
        <v>6011</v>
      </c>
      <c r="C109" s="157">
        <v>1570</v>
      </c>
      <c r="D109" s="244">
        <f t="shared" si="2"/>
        <v>0.26118782232573617</v>
      </c>
      <c r="E109">
        <f t="shared" si="3"/>
        <v>33</v>
      </c>
    </row>
    <row r="110" spans="1:5">
      <c r="A110" s="258" t="s">
        <v>310</v>
      </c>
      <c r="B110" s="157">
        <v>65631</v>
      </c>
      <c r="C110" s="157">
        <v>3033</v>
      </c>
      <c r="D110" s="244">
        <f t="shared" si="2"/>
        <v>4.6212917676098184E-2</v>
      </c>
      <c r="E110">
        <f t="shared" si="3"/>
        <v>1</v>
      </c>
    </row>
    <row r="111" spans="1:5">
      <c r="A111" s="258" t="s">
        <v>311</v>
      </c>
      <c r="B111" s="157">
        <v>34660</v>
      </c>
      <c r="C111" s="157">
        <v>5314</v>
      </c>
      <c r="D111" s="244">
        <f t="shared" si="2"/>
        <v>0.15331794575879976</v>
      </c>
      <c r="E111">
        <f t="shared" si="3"/>
        <v>2</v>
      </c>
    </row>
    <row r="113" spans="1:4">
      <c r="A113" s="258" t="s">
        <v>3</v>
      </c>
      <c r="C113" s="49">
        <f>AVERAGE(C17:C111)</f>
        <v>4153.4526315789471</v>
      </c>
      <c r="D113" s="111">
        <f>AVERAGE(D17:D111)</f>
        <v>0.29680182762908119</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r Estimates" xr:uid="{F57EFBC8-66FF-4A45-AAAE-B486508504C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29">
    <tabColor rgb="FF339966"/>
    <outlinePr summaryBelow="0" summaryRight="0"/>
  </sheetPr>
  <dimension ref="A1:G1000"/>
  <sheetViews>
    <sheetView topLeftCell="A2" zoomScaleNormal="100" workbookViewId="0">
      <selection activeCell="B15" sqref="B15"/>
    </sheetView>
  </sheetViews>
  <sheetFormatPr defaultColWidth="14.42578125" defaultRowHeight="15" customHeight="1"/>
  <cols>
    <col min="1" max="1" width="17.7109375" customWidth="1"/>
    <col min="2" max="2" width="13.42578125" customWidth="1"/>
    <col min="3" max="3" width="9.5703125" customWidth="1"/>
    <col min="4" max="4" width="9.28515625" customWidth="1"/>
  </cols>
  <sheetData>
    <row r="1" spans="1:7" ht="29.25" customHeight="1">
      <c r="A1" s="168" t="s">
        <v>189</v>
      </c>
      <c r="B1" s="568" t="s">
        <v>776</v>
      </c>
      <c r="C1" s="569"/>
      <c r="D1" s="570"/>
    </row>
    <row r="2" spans="1:7" ht="30" customHeight="1">
      <c r="A2" s="168" t="s">
        <v>194</v>
      </c>
      <c r="B2" s="538" t="s">
        <v>777</v>
      </c>
      <c r="C2" s="566"/>
      <c r="D2" s="567"/>
    </row>
    <row r="3" spans="1:7" ht="15.75" customHeight="1">
      <c r="A3" s="579" t="s">
        <v>196</v>
      </c>
      <c r="B3" s="514" t="s">
        <v>152</v>
      </c>
      <c r="C3" s="515"/>
      <c r="D3" s="516"/>
    </row>
    <row r="4" spans="1:7" ht="15.75" customHeight="1">
      <c r="A4" s="580"/>
      <c r="B4" s="517"/>
      <c r="C4" s="518"/>
      <c r="D4" s="519"/>
    </row>
    <row r="5" spans="1:7" ht="15.75" customHeight="1">
      <c r="A5" s="580"/>
      <c r="B5" s="517"/>
      <c r="C5" s="518"/>
      <c r="D5" s="519"/>
    </row>
    <row r="6" spans="1:7" ht="15.75" customHeight="1">
      <c r="A6" s="580"/>
      <c r="B6" s="517"/>
      <c r="C6" s="518"/>
      <c r="D6" s="519"/>
    </row>
    <row r="7" spans="1:7" ht="15.75" customHeight="1">
      <c r="A7" s="581"/>
      <c r="B7" s="520"/>
      <c r="C7" s="521"/>
      <c r="D7" s="522"/>
    </row>
    <row r="8" spans="1:7" ht="25.5" customHeight="1">
      <c r="A8" s="169" t="s">
        <v>198</v>
      </c>
      <c r="B8" s="535" t="s">
        <v>778</v>
      </c>
      <c r="C8" s="590"/>
      <c r="D8" s="591"/>
    </row>
    <row r="9" spans="1:7" ht="27" customHeight="1">
      <c r="A9" s="323" t="s">
        <v>200</v>
      </c>
      <c r="B9" s="583" t="s">
        <v>760</v>
      </c>
      <c r="C9" s="584"/>
      <c r="D9" s="585"/>
    </row>
    <row r="10" spans="1:7" ht="15.75" customHeight="1">
      <c r="A10" s="338" t="s">
        <v>314</v>
      </c>
      <c r="B10" s="582">
        <v>2022</v>
      </c>
      <c r="C10" s="536"/>
      <c r="D10" s="537"/>
    </row>
    <row r="11" spans="1:7" ht="15.75" customHeight="1">
      <c r="A11" s="511" t="s">
        <v>202</v>
      </c>
      <c r="B11" s="514" t="s">
        <v>779</v>
      </c>
      <c r="C11" s="515"/>
      <c r="D11" s="516"/>
    </row>
    <row r="12" spans="1:7" ht="15.75" customHeight="1">
      <c r="A12" s="578"/>
      <c r="B12" s="517"/>
      <c r="C12" s="518"/>
      <c r="D12" s="519"/>
    </row>
    <row r="13" spans="1:7" ht="15.75" customHeight="1">
      <c r="A13" s="513"/>
      <c r="B13" s="520"/>
      <c r="C13" s="521"/>
      <c r="D13" s="522"/>
    </row>
    <row r="14" spans="1:7" ht="15.75" customHeight="1"/>
    <row r="15" spans="1:7" ht="32.25" customHeight="1">
      <c r="B15" s="467" t="s">
        <v>780</v>
      </c>
      <c r="C15" s="440" t="s">
        <v>927</v>
      </c>
      <c r="G15" s="279"/>
    </row>
    <row r="16" spans="1:7" ht="15.75" customHeight="1">
      <c r="A16" s="258" t="s">
        <v>216</v>
      </c>
      <c r="B16" s="155">
        <v>25.8</v>
      </c>
      <c r="C16">
        <f>RANK(B16,$B$16:$B$110,1)</f>
        <v>34</v>
      </c>
      <c r="G16" s="105"/>
    </row>
    <row r="17" spans="1:7" ht="15.75" customHeight="1">
      <c r="A17" s="258" t="s">
        <v>217</v>
      </c>
      <c r="B17" s="155">
        <v>26.4</v>
      </c>
      <c r="C17">
        <f t="shared" ref="C17:C80" si="0">RANK(B17,$B$16:$B$110,1)</f>
        <v>40</v>
      </c>
      <c r="G17" s="105"/>
    </row>
    <row r="18" spans="1:7" ht="15.75" customHeight="1">
      <c r="A18" s="258" t="s">
        <v>218</v>
      </c>
      <c r="B18" s="155">
        <v>25.7</v>
      </c>
      <c r="C18">
        <f t="shared" si="0"/>
        <v>33</v>
      </c>
      <c r="G18" s="105"/>
    </row>
    <row r="19" spans="1:7" ht="15.75" customHeight="1">
      <c r="A19" s="258" t="s">
        <v>219</v>
      </c>
      <c r="B19" s="155">
        <v>34.799999999999997</v>
      </c>
      <c r="C19">
        <f t="shared" si="0"/>
        <v>90</v>
      </c>
      <c r="G19" s="105"/>
    </row>
    <row r="20" spans="1:7" ht="15.75" customHeight="1">
      <c r="A20" s="258" t="s">
        <v>220</v>
      </c>
      <c r="B20" s="155">
        <v>25.1</v>
      </c>
      <c r="C20">
        <f t="shared" si="0"/>
        <v>29</v>
      </c>
      <c r="G20" s="105"/>
    </row>
    <row r="21" spans="1:7" ht="15.75" customHeight="1">
      <c r="A21" s="258" t="s">
        <v>221</v>
      </c>
      <c r="B21" s="155">
        <v>23.2</v>
      </c>
      <c r="C21">
        <f t="shared" si="0"/>
        <v>15</v>
      </c>
      <c r="G21" s="105"/>
    </row>
    <row r="22" spans="1:7" ht="15.75" customHeight="1">
      <c r="A22" s="258" t="s">
        <v>223</v>
      </c>
      <c r="B22" s="155">
        <v>31.7</v>
      </c>
      <c r="C22">
        <f t="shared" si="0"/>
        <v>74</v>
      </c>
      <c r="G22" s="105"/>
    </row>
    <row r="23" spans="1:7" ht="15.75" customHeight="1">
      <c r="A23" s="258" t="s">
        <v>224</v>
      </c>
      <c r="B23" s="155">
        <v>33.4</v>
      </c>
      <c r="C23">
        <f t="shared" si="0"/>
        <v>85</v>
      </c>
      <c r="G23" s="105"/>
    </row>
    <row r="24" spans="1:7" ht="15.75" customHeight="1">
      <c r="A24" s="258" t="s">
        <v>225</v>
      </c>
      <c r="B24" s="155">
        <v>28</v>
      </c>
      <c r="C24">
        <f t="shared" si="0"/>
        <v>51</v>
      </c>
      <c r="G24" s="105"/>
    </row>
    <row r="25" spans="1:7" ht="15.75" customHeight="1">
      <c r="A25" s="258" t="s">
        <v>226</v>
      </c>
      <c r="B25" s="155">
        <v>23.9</v>
      </c>
      <c r="C25">
        <f t="shared" si="0"/>
        <v>21</v>
      </c>
      <c r="G25" s="105"/>
    </row>
    <row r="26" spans="1:7" ht="15.75" customHeight="1">
      <c r="A26" s="258" t="s">
        <v>227</v>
      </c>
      <c r="B26" s="155">
        <v>34.4</v>
      </c>
      <c r="C26">
        <f t="shared" si="0"/>
        <v>88</v>
      </c>
      <c r="G26" s="105"/>
    </row>
    <row r="27" spans="1:7" ht="15.75" customHeight="1">
      <c r="A27" s="258" t="s">
        <v>228</v>
      </c>
      <c r="B27" s="155">
        <v>29.3</v>
      </c>
      <c r="C27">
        <f t="shared" si="0"/>
        <v>61</v>
      </c>
      <c r="G27" s="105"/>
    </row>
    <row r="28" spans="1:7" ht="15.75" customHeight="1">
      <c r="A28" s="258" t="s">
        <v>229</v>
      </c>
      <c r="B28" s="155">
        <v>25.8</v>
      </c>
      <c r="C28">
        <f t="shared" si="0"/>
        <v>34</v>
      </c>
      <c r="G28" s="105"/>
    </row>
    <row r="29" spans="1:7" ht="15.75" customHeight="1">
      <c r="A29" s="258" t="s">
        <v>230</v>
      </c>
      <c r="B29" s="155">
        <v>29.1</v>
      </c>
      <c r="C29">
        <f t="shared" si="0"/>
        <v>59</v>
      </c>
      <c r="G29" s="105"/>
    </row>
    <row r="30" spans="1:7" ht="15.75" customHeight="1">
      <c r="A30" s="258" t="s">
        <v>231</v>
      </c>
      <c r="B30" s="155">
        <v>29.5</v>
      </c>
      <c r="C30">
        <f t="shared" si="0"/>
        <v>63</v>
      </c>
      <c r="G30" s="105"/>
    </row>
    <row r="31" spans="1:7" ht="15.75" customHeight="1">
      <c r="A31" s="258" t="s">
        <v>232</v>
      </c>
      <c r="B31" s="155">
        <v>24.9</v>
      </c>
      <c r="C31">
        <f t="shared" si="0"/>
        <v>26</v>
      </c>
      <c r="G31" s="105"/>
    </row>
    <row r="32" spans="1:7" ht="15.75" customHeight="1">
      <c r="A32" s="258" t="s">
        <v>233</v>
      </c>
      <c r="B32" s="155">
        <v>24.3</v>
      </c>
      <c r="C32">
        <f t="shared" si="0"/>
        <v>22</v>
      </c>
      <c r="G32" s="105"/>
    </row>
    <row r="33" spans="1:7" ht="15.75" customHeight="1">
      <c r="A33" s="258" t="s">
        <v>234</v>
      </c>
      <c r="B33" s="155">
        <v>22.4</v>
      </c>
      <c r="C33">
        <f t="shared" si="0"/>
        <v>13</v>
      </c>
      <c r="G33" s="105"/>
    </row>
    <row r="34" spans="1:7" ht="15.75" customHeight="1">
      <c r="A34" s="258" t="s">
        <v>235</v>
      </c>
      <c r="B34" s="155">
        <v>24.7</v>
      </c>
      <c r="C34">
        <f t="shared" si="0"/>
        <v>23</v>
      </c>
      <c r="G34" s="105"/>
    </row>
    <row r="35" spans="1:7" ht="15.75" customHeight="1">
      <c r="A35" s="258" t="s">
        <v>236</v>
      </c>
      <c r="B35" s="155">
        <v>23.8</v>
      </c>
      <c r="C35">
        <f t="shared" si="0"/>
        <v>19</v>
      </c>
      <c r="G35" s="105"/>
    </row>
    <row r="36" spans="1:7" ht="15.75" customHeight="1">
      <c r="A36" s="258" t="s">
        <v>237</v>
      </c>
      <c r="B36" s="155">
        <v>28.4</v>
      </c>
      <c r="C36">
        <f t="shared" si="0"/>
        <v>57</v>
      </c>
      <c r="G36" s="105"/>
    </row>
    <row r="37" spans="1:7" ht="15.75" customHeight="1">
      <c r="A37" s="258" t="s">
        <v>238</v>
      </c>
      <c r="B37" s="155">
        <v>33.1</v>
      </c>
      <c r="C37">
        <f t="shared" si="0"/>
        <v>84</v>
      </c>
      <c r="G37" s="105"/>
    </row>
    <row r="38" spans="1:7" ht="15.75" customHeight="1">
      <c r="A38" s="258" t="s">
        <v>239</v>
      </c>
      <c r="B38" s="155">
        <v>20.399999999999999</v>
      </c>
      <c r="C38">
        <f t="shared" si="0"/>
        <v>3</v>
      </c>
      <c r="G38" s="105"/>
    </row>
    <row r="39" spans="1:7" ht="15.75" customHeight="1">
      <c r="A39" s="258" t="s">
        <v>240</v>
      </c>
      <c r="B39" s="155">
        <v>34.4</v>
      </c>
      <c r="C39">
        <f t="shared" si="0"/>
        <v>88</v>
      </c>
      <c r="G39" s="105"/>
    </row>
    <row r="40" spans="1:7" ht="15.75" customHeight="1">
      <c r="A40" s="258" t="s">
        <v>241</v>
      </c>
      <c r="B40" s="155">
        <v>24.7</v>
      </c>
      <c r="C40">
        <f t="shared" si="0"/>
        <v>23</v>
      </c>
      <c r="G40" s="105"/>
    </row>
    <row r="41" spans="1:7" ht="15.75" customHeight="1">
      <c r="A41" s="258" t="s">
        <v>242</v>
      </c>
      <c r="B41" s="155">
        <v>23.7</v>
      </c>
      <c r="C41">
        <f t="shared" si="0"/>
        <v>18</v>
      </c>
      <c r="G41" s="105"/>
    </row>
    <row r="42" spans="1:7" ht="15.75" customHeight="1">
      <c r="A42" s="258" t="s">
        <v>243</v>
      </c>
      <c r="B42" s="155">
        <v>24.9</v>
      </c>
      <c r="C42">
        <f t="shared" si="0"/>
        <v>26</v>
      </c>
      <c r="G42" s="105"/>
    </row>
    <row r="43" spans="1:7" ht="15.75" customHeight="1">
      <c r="A43" s="258" t="s">
        <v>244</v>
      </c>
      <c r="B43" s="155">
        <v>29.2</v>
      </c>
      <c r="C43">
        <f t="shared" si="0"/>
        <v>60</v>
      </c>
      <c r="G43" s="105"/>
    </row>
    <row r="44" spans="1:7" ht="15.75" customHeight="1">
      <c r="A44" s="258" t="s">
        <v>245</v>
      </c>
      <c r="B44" s="155">
        <v>31.9</v>
      </c>
      <c r="C44">
        <f t="shared" si="0"/>
        <v>76</v>
      </c>
      <c r="G44" s="105"/>
    </row>
    <row r="45" spans="1:7" ht="15.75" customHeight="1">
      <c r="A45" s="258" t="s">
        <v>246</v>
      </c>
      <c r="B45" s="155">
        <v>23.8</v>
      </c>
      <c r="C45">
        <f t="shared" si="0"/>
        <v>19</v>
      </c>
      <c r="G45" s="105"/>
    </row>
    <row r="46" spans="1:7" ht="15.75" customHeight="1">
      <c r="A46" s="258" t="s">
        <v>247</v>
      </c>
      <c r="B46" s="155">
        <v>32.4</v>
      </c>
      <c r="C46">
        <f t="shared" si="0"/>
        <v>79</v>
      </c>
      <c r="G46" s="105"/>
    </row>
    <row r="47" spans="1:7" ht="15.75" customHeight="1">
      <c r="A47" s="258" t="s">
        <v>248</v>
      </c>
      <c r="B47" s="155">
        <v>21.5</v>
      </c>
      <c r="C47">
        <f t="shared" si="0"/>
        <v>7</v>
      </c>
      <c r="G47" s="105"/>
    </row>
    <row r="48" spans="1:7" ht="15.75" customHeight="1">
      <c r="A48" s="258" t="s">
        <v>249</v>
      </c>
      <c r="B48" s="155">
        <v>21.9</v>
      </c>
      <c r="C48">
        <f t="shared" si="0"/>
        <v>9</v>
      </c>
      <c r="G48" s="105"/>
    </row>
    <row r="49" spans="1:7" ht="15.75" customHeight="1">
      <c r="A49" s="258" t="s">
        <v>250</v>
      </c>
      <c r="B49" s="155">
        <v>32.700000000000003</v>
      </c>
      <c r="C49">
        <f t="shared" si="0"/>
        <v>81</v>
      </c>
      <c r="G49" s="105"/>
    </row>
    <row r="50" spans="1:7" ht="15.75" customHeight="1">
      <c r="A50" s="258" t="s">
        <v>251</v>
      </c>
      <c r="B50" s="155">
        <v>32.799999999999997</v>
      </c>
      <c r="C50">
        <f t="shared" si="0"/>
        <v>82</v>
      </c>
      <c r="G50" s="105"/>
    </row>
    <row r="51" spans="1:7" ht="15.75" customHeight="1">
      <c r="A51" s="258" t="s">
        <v>252</v>
      </c>
      <c r="B51" s="155">
        <v>25.4</v>
      </c>
      <c r="C51">
        <f t="shared" si="0"/>
        <v>31</v>
      </c>
      <c r="G51" s="105"/>
    </row>
    <row r="52" spans="1:7" ht="15.75" customHeight="1">
      <c r="A52" s="258" t="s">
        <v>253</v>
      </c>
      <c r="B52" s="155">
        <v>26.6</v>
      </c>
      <c r="C52">
        <f t="shared" si="0"/>
        <v>42</v>
      </c>
      <c r="G52" s="105"/>
    </row>
    <row r="53" spans="1:7" ht="15.75" customHeight="1">
      <c r="A53" s="258" t="s">
        <v>254</v>
      </c>
      <c r="B53" s="155">
        <v>26.4</v>
      </c>
      <c r="C53">
        <f t="shared" si="0"/>
        <v>40</v>
      </c>
      <c r="G53" s="105"/>
    </row>
    <row r="54" spans="1:7" ht="15.75" customHeight="1">
      <c r="A54" s="258" t="s">
        <v>255</v>
      </c>
      <c r="B54" s="155">
        <v>25.4</v>
      </c>
      <c r="C54">
        <f t="shared" si="0"/>
        <v>31</v>
      </c>
      <c r="G54" s="105"/>
    </row>
    <row r="55" spans="1:7" ht="15.75" customHeight="1">
      <c r="A55" s="258" t="s">
        <v>256</v>
      </c>
      <c r="B55" s="155">
        <v>22.1</v>
      </c>
      <c r="C55">
        <f t="shared" si="0"/>
        <v>11</v>
      </c>
      <c r="G55" s="105"/>
    </row>
    <row r="56" spans="1:7" ht="15.75" customHeight="1">
      <c r="A56" s="258" t="s">
        <v>257</v>
      </c>
      <c r="B56" s="155">
        <v>36.4</v>
      </c>
      <c r="C56">
        <f t="shared" si="0"/>
        <v>93</v>
      </c>
      <c r="G56" s="105"/>
    </row>
    <row r="57" spans="1:7" ht="15.75" customHeight="1">
      <c r="A57" s="258" t="s">
        <v>258</v>
      </c>
      <c r="B57" s="155">
        <v>38.9</v>
      </c>
      <c r="C57">
        <f t="shared" si="0"/>
        <v>94</v>
      </c>
      <c r="G57" s="105"/>
    </row>
    <row r="58" spans="1:7" ht="15.75" customHeight="1">
      <c r="A58" s="258" t="s">
        <v>259</v>
      </c>
      <c r="B58" s="155">
        <v>35.299999999999997</v>
      </c>
      <c r="C58">
        <f t="shared" si="0"/>
        <v>91</v>
      </c>
      <c r="G58" s="105"/>
    </row>
    <row r="59" spans="1:7" ht="15.75" customHeight="1">
      <c r="A59" s="258" t="s">
        <v>260</v>
      </c>
      <c r="B59" s="155">
        <v>30.7</v>
      </c>
      <c r="C59">
        <f t="shared" si="0"/>
        <v>69</v>
      </c>
      <c r="G59" s="105"/>
    </row>
    <row r="60" spans="1:7" ht="15.75" customHeight="1">
      <c r="A60" s="258" t="s">
        <v>261</v>
      </c>
      <c r="B60" s="155">
        <v>27.7</v>
      </c>
      <c r="C60">
        <f t="shared" si="0"/>
        <v>49</v>
      </c>
      <c r="G60" s="105"/>
    </row>
    <row r="61" spans="1:7" ht="15.75" customHeight="1">
      <c r="A61" s="258" t="s">
        <v>262</v>
      </c>
      <c r="B61" s="155">
        <v>27.9</v>
      </c>
      <c r="C61">
        <f t="shared" si="0"/>
        <v>50</v>
      </c>
      <c r="G61" s="105"/>
    </row>
    <row r="62" spans="1:7" ht="15.75" customHeight="1">
      <c r="A62" s="258" t="s">
        <v>263</v>
      </c>
      <c r="B62" s="155">
        <v>22.1</v>
      </c>
      <c r="C62">
        <f t="shared" si="0"/>
        <v>11</v>
      </c>
      <c r="G62" s="105"/>
    </row>
    <row r="63" spans="1:7" ht="15.75" customHeight="1">
      <c r="A63" s="258" t="s">
        <v>264</v>
      </c>
      <c r="B63" s="155">
        <v>20.8</v>
      </c>
      <c r="C63">
        <f t="shared" si="0"/>
        <v>4</v>
      </c>
      <c r="G63" s="105"/>
    </row>
    <row r="64" spans="1:7" ht="15.75" customHeight="1">
      <c r="A64" s="258" t="s">
        <v>265</v>
      </c>
      <c r="B64" s="155">
        <v>26</v>
      </c>
      <c r="C64">
        <f t="shared" si="0"/>
        <v>37</v>
      </c>
      <c r="G64" s="105"/>
    </row>
    <row r="65" spans="1:7" ht="15.75" customHeight="1">
      <c r="A65" s="258" t="s">
        <v>266</v>
      </c>
      <c r="B65" s="155">
        <v>26.1</v>
      </c>
      <c r="C65">
        <f t="shared" si="0"/>
        <v>38</v>
      </c>
      <c r="G65" s="105"/>
    </row>
    <row r="66" spans="1:7" ht="15.75" customHeight="1">
      <c r="A66" s="258" t="s">
        <v>267</v>
      </c>
      <c r="B66" s="155">
        <v>33.6</v>
      </c>
      <c r="C66">
        <f t="shared" si="0"/>
        <v>87</v>
      </c>
      <c r="G66" s="105"/>
    </row>
    <row r="67" spans="1:7" ht="15.75" customHeight="1">
      <c r="A67" s="258" t="s">
        <v>268</v>
      </c>
      <c r="B67" s="155">
        <v>30</v>
      </c>
      <c r="C67">
        <f t="shared" si="0"/>
        <v>64</v>
      </c>
      <c r="G67" s="105"/>
    </row>
    <row r="68" spans="1:7" ht="15.75" customHeight="1">
      <c r="A68" s="258" t="s">
        <v>269</v>
      </c>
      <c r="B68" s="155">
        <v>23.3</v>
      </c>
      <c r="C68">
        <f t="shared" si="0"/>
        <v>16</v>
      </c>
      <c r="G68" s="105"/>
    </row>
    <row r="69" spans="1:7" ht="15.75" customHeight="1">
      <c r="A69" s="258" t="s">
        <v>270</v>
      </c>
      <c r="B69" s="155">
        <v>23.3</v>
      </c>
      <c r="C69">
        <f t="shared" si="0"/>
        <v>16</v>
      </c>
      <c r="G69" s="105"/>
    </row>
    <row r="70" spans="1:7" ht="15.75" customHeight="1">
      <c r="A70" s="258" t="s">
        <v>271</v>
      </c>
      <c r="B70" s="155">
        <v>26.1</v>
      </c>
      <c r="C70">
        <f t="shared" si="0"/>
        <v>38</v>
      </c>
      <c r="G70" s="105"/>
    </row>
    <row r="71" spans="1:7" ht="15.75" customHeight="1">
      <c r="A71" s="258" t="s">
        <v>272</v>
      </c>
      <c r="B71" s="155">
        <v>31.9</v>
      </c>
      <c r="C71">
        <f t="shared" si="0"/>
        <v>76</v>
      </c>
      <c r="G71" s="105"/>
    </row>
    <row r="72" spans="1:7" ht="15.75" customHeight="1">
      <c r="A72" s="258" t="s">
        <v>273</v>
      </c>
      <c r="B72" s="155">
        <v>19</v>
      </c>
      <c r="C72">
        <f t="shared" si="0"/>
        <v>1</v>
      </c>
      <c r="G72" s="105"/>
    </row>
    <row r="73" spans="1:7" ht="15.75" customHeight="1">
      <c r="A73" s="258" t="s">
        <v>274</v>
      </c>
      <c r="B73" s="155">
        <v>31.5</v>
      </c>
      <c r="C73">
        <f t="shared" si="0"/>
        <v>72</v>
      </c>
      <c r="G73" s="105"/>
    </row>
    <row r="74" spans="1:7" ht="15.75" customHeight="1">
      <c r="A74" s="258" t="s">
        <v>275</v>
      </c>
      <c r="B74" s="155">
        <v>30.5</v>
      </c>
      <c r="C74">
        <f t="shared" si="0"/>
        <v>67</v>
      </c>
      <c r="G74" s="105"/>
    </row>
    <row r="75" spans="1:7" ht="15.75" customHeight="1">
      <c r="A75" s="258" t="s">
        <v>276</v>
      </c>
      <c r="B75" s="155">
        <v>28.3</v>
      </c>
      <c r="C75">
        <f t="shared" si="0"/>
        <v>55</v>
      </c>
      <c r="G75" s="105"/>
    </row>
    <row r="76" spans="1:7" ht="15.75" customHeight="1">
      <c r="A76" s="258" t="s">
        <v>277</v>
      </c>
      <c r="B76" s="155">
        <v>32.6</v>
      </c>
      <c r="C76">
        <f t="shared" si="0"/>
        <v>80</v>
      </c>
      <c r="G76" s="105"/>
    </row>
    <row r="77" spans="1:7" ht="15.75" customHeight="1">
      <c r="A77" s="258" t="s">
        <v>278</v>
      </c>
      <c r="B77" s="155">
        <v>28.1</v>
      </c>
      <c r="C77">
        <f t="shared" si="0"/>
        <v>52</v>
      </c>
      <c r="G77" s="105"/>
    </row>
    <row r="78" spans="1:7" ht="15.75" customHeight="1">
      <c r="A78" s="258" t="s">
        <v>279</v>
      </c>
      <c r="B78" s="155">
        <v>26.6</v>
      </c>
      <c r="C78">
        <f t="shared" si="0"/>
        <v>42</v>
      </c>
      <c r="G78" s="105"/>
    </row>
    <row r="79" spans="1:7" ht="15.75" customHeight="1">
      <c r="A79" s="258" t="s">
        <v>280</v>
      </c>
      <c r="B79" s="155">
        <v>25.3</v>
      </c>
      <c r="C79">
        <f t="shared" si="0"/>
        <v>30</v>
      </c>
      <c r="G79" s="105"/>
    </row>
    <row r="80" spans="1:7" ht="15.75" customHeight="1">
      <c r="A80" s="258" t="s">
        <v>281</v>
      </c>
      <c r="B80" s="155">
        <v>31.5</v>
      </c>
      <c r="C80">
        <f t="shared" si="0"/>
        <v>72</v>
      </c>
      <c r="G80" s="105"/>
    </row>
    <row r="81" spans="1:7" ht="15.75" customHeight="1">
      <c r="A81" s="258" t="s">
        <v>282</v>
      </c>
      <c r="B81" s="155">
        <v>19.8</v>
      </c>
      <c r="C81">
        <f t="shared" ref="C81:C110" si="1">RANK(B81,$B$16:$B$110,1)</f>
        <v>2</v>
      </c>
      <c r="G81" s="105"/>
    </row>
    <row r="82" spans="1:7" ht="15.75" customHeight="1">
      <c r="A82" s="258" t="s">
        <v>283</v>
      </c>
      <c r="B82" s="155">
        <v>25.9</v>
      </c>
      <c r="C82">
        <f t="shared" si="1"/>
        <v>36</v>
      </c>
      <c r="G82" s="105"/>
    </row>
    <row r="83" spans="1:7" ht="15.75" customHeight="1">
      <c r="A83" s="258" t="s">
        <v>284</v>
      </c>
      <c r="B83" s="155">
        <v>26.8</v>
      </c>
      <c r="C83">
        <f t="shared" si="1"/>
        <v>45</v>
      </c>
      <c r="G83" s="105"/>
    </row>
    <row r="84" spans="1:7" ht="15.75" customHeight="1">
      <c r="A84" s="258" t="s">
        <v>285</v>
      </c>
      <c r="B84" s="155">
        <v>27.1</v>
      </c>
      <c r="C84">
        <f t="shared" si="1"/>
        <v>47</v>
      </c>
      <c r="G84" s="105"/>
    </row>
    <row r="85" spans="1:7" ht="15.75" customHeight="1">
      <c r="A85" s="258" t="s">
        <v>286</v>
      </c>
      <c r="B85" s="155">
        <v>30</v>
      </c>
      <c r="C85">
        <f t="shared" si="1"/>
        <v>64</v>
      </c>
      <c r="G85" s="105"/>
    </row>
    <row r="86" spans="1:7" ht="15.75" customHeight="1">
      <c r="A86" s="258" t="s">
        <v>287</v>
      </c>
      <c r="B86" s="155">
        <v>21.5</v>
      </c>
      <c r="C86">
        <f t="shared" si="1"/>
        <v>7</v>
      </c>
      <c r="G86" s="105"/>
    </row>
    <row r="87" spans="1:7" ht="15.75" customHeight="1">
      <c r="A87" s="258" t="s">
        <v>288</v>
      </c>
      <c r="B87" s="155">
        <v>27</v>
      </c>
      <c r="C87">
        <f t="shared" si="1"/>
        <v>46</v>
      </c>
      <c r="G87" s="105"/>
    </row>
    <row r="88" spans="1:7" ht="15.75" customHeight="1">
      <c r="A88" s="258" t="s">
        <v>289</v>
      </c>
      <c r="B88" s="155">
        <v>29</v>
      </c>
      <c r="C88">
        <f t="shared" si="1"/>
        <v>58</v>
      </c>
      <c r="G88" s="105"/>
    </row>
    <row r="89" spans="1:7" ht="15.75" customHeight="1">
      <c r="A89" s="258" t="s">
        <v>290</v>
      </c>
      <c r="B89" s="155">
        <v>31.3</v>
      </c>
      <c r="C89">
        <f t="shared" si="1"/>
        <v>70</v>
      </c>
      <c r="G89" s="105"/>
    </row>
    <row r="90" spans="1:7" ht="15.75" customHeight="1">
      <c r="A90" s="258" t="s">
        <v>291</v>
      </c>
      <c r="B90" s="155">
        <v>28.2</v>
      </c>
      <c r="C90">
        <f t="shared" si="1"/>
        <v>54</v>
      </c>
      <c r="G90" s="105"/>
    </row>
    <row r="91" spans="1:7" ht="15.75" customHeight="1">
      <c r="A91" s="258" t="s">
        <v>292</v>
      </c>
      <c r="B91" s="155">
        <v>28.3</v>
      </c>
      <c r="C91">
        <f t="shared" si="1"/>
        <v>55</v>
      </c>
      <c r="G91" s="105"/>
    </row>
    <row r="92" spans="1:7" ht="15.75" customHeight="1">
      <c r="A92" s="258" t="s">
        <v>293</v>
      </c>
      <c r="B92" s="155">
        <v>32</v>
      </c>
      <c r="C92">
        <f t="shared" si="1"/>
        <v>78</v>
      </c>
      <c r="G92" s="105"/>
    </row>
    <row r="93" spans="1:7" ht="15.75" customHeight="1">
      <c r="A93" s="258" t="s">
        <v>294</v>
      </c>
      <c r="B93" s="155">
        <v>26.6</v>
      </c>
      <c r="C93">
        <f t="shared" si="1"/>
        <v>42</v>
      </c>
      <c r="G93" s="105"/>
    </row>
    <row r="94" spans="1:7" ht="15.75" customHeight="1">
      <c r="A94" s="258" t="s">
        <v>295</v>
      </c>
      <c r="B94" s="155">
        <v>22.6</v>
      </c>
      <c r="C94">
        <f t="shared" si="1"/>
        <v>14</v>
      </c>
      <c r="G94" s="105"/>
    </row>
    <row r="95" spans="1:7" ht="15.75" customHeight="1">
      <c r="A95" s="258" t="s">
        <v>296</v>
      </c>
      <c r="B95" s="155">
        <v>32.799999999999997</v>
      </c>
      <c r="C95">
        <f t="shared" si="1"/>
        <v>82</v>
      </c>
      <c r="G95" s="105"/>
    </row>
    <row r="96" spans="1:7" ht="15.75" customHeight="1">
      <c r="A96" s="258" t="s">
        <v>297</v>
      </c>
      <c r="B96" s="155">
        <v>36.1</v>
      </c>
      <c r="C96">
        <f t="shared" si="1"/>
        <v>92</v>
      </c>
      <c r="G96" s="105"/>
    </row>
    <row r="97" spans="1:7" ht="15.75" customHeight="1">
      <c r="A97" s="258" t="s">
        <v>298</v>
      </c>
      <c r="B97" s="155">
        <v>21.9</v>
      </c>
      <c r="C97">
        <f t="shared" si="1"/>
        <v>9</v>
      </c>
      <c r="G97" s="105"/>
    </row>
    <row r="98" spans="1:7" ht="15.75" customHeight="1">
      <c r="A98" s="258" t="s">
        <v>299</v>
      </c>
      <c r="B98" s="155">
        <v>29.4</v>
      </c>
      <c r="C98">
        <f t="shared" si="1"/>
        <v>62</v>
      </c>
      <c r="G98" s="105"/>
    </row>
    <row r="99" spans="1:7" ht="15.75" customHeight="1">
      <c r="A99" s="258" t="s">
        <v>300</v>
      </c>
      <c r="B99" s="155">
        <v>33.4</v>
      </c>
      <c r="C99">
        <f t="shared" si="1"/>
        <v>85</v>
      </c>
      <c r="G99" s="105"/>
    </row>
    <row r="100" spans="1:7" ht="15.75" customHeight="1">
      <c r="A100" s="258" t="s">
        <v>301</v>
      </c>
      <c r="B100" s="155">
        <v>39.700000000000003</v>
      </c>
      <c r="C100">
        <f t="shared" si="1"/>
        <v>95</v>
      </c>
      <c r="G100" s="105"/>
    </row>
    <row r="101" spans="1:7" ht="15.75" customHeight="1">
      <c r="A101" s="258" t="s">
        <v>302</v>
      </c>
      <c r="B101" s="155">
        <v>24.8</v>
      </c>
      <c r="C101">
        <f t="shared" si="1"/>
        <v>25</v>
      </c>
      <c r="G101" s="105"/>
    </row>
    <row r="102" spans="1:7" ht="15.75" customHeight="1">
      <c r="A102" s="258" t="s">
        <v>303</v>
      </c>
      <c r="B102" s="155">
        <v>31.8</v>
      </c>
      <c r="C102">
        <f t="shared" si="1"/>
        <v>75</v>
      </c>
      <c r="G102" s="105"/>
    </row>
    <row r="103" spans="1:7" ht="15.75" customHeight="1">
      <c r="A103" s="258" t="s">
        <v>304</v>
      </c>
      <c r="B103" s="155">
        <v>31.3</v>
      </c>
      <c r="C103">
        <f t="shared" si="1"/>
        <v>70</v>
      </c>
      <c r="G103" s="105"/>
    </row>
    <row r="104" spans="1:7" ht="15.75" customHeight="1">
      <c r="A104" s="258" t="s">
        <v>305</v>
      </c>
      <c r="B104" s="155">
        <v>27.3</v>
      </c>
      <c r="C104">
        <f t="shared" si="1"/>
        <v>48</v>
      </c>
      <c r="G104" s="105"/>
    </row>
    <row r="105" spans="1:7" ht="15.75" customHeight="1">
      <c r="A105" s="258" t="s">
        <v>306</v>
      </c>
      <c r="B105" s="155">
        <v>21</v>
      </c>
      <c r="C105">
        <f t="shared" si="1"/>
        <v>5</v>
      </c>
      <c r="G105" s="105"/>
    </row>
    <row r="106" spans="1:7" ht="15.75" customHeight="1">
      <c r="A106" s="258" t="s">
        <v>307</v>
      </c>
      <c r="B106" s="155">
        <v>30.2</v>
      </c>
      <c r="C106">
        <f t="shared" si="1"/>
        <v>66</v>
      </c>
      <c r="G106" s="105"/>
    </row>
    <row r="107" spans="1:7" ht="15.75" customHeight="1">
      <c r="A107" s="258" t="s">
        <v>308</v>
      </c>
      <c r="B107" s="155">
        <v>21</v>
      </c>
      <c r="C107">
        <f t="shared" si="1"/>
        <v>5</v>
      </c>
      <c r="G107" s="105"/>
    </row>
    <row r="108" spans="1:7" ht="15.75" customHeight="1">
      <c r="A108" s="258" t="s">
        <v>309</v>
      </c>
      <c r="B108" s="155">
        <v>24.9</v>
      </c>
      <c r="C108">
        <f t="shared" si="1"/>
        <v>26</v>
      </c>
      <c r="G108" s="105"/>
    </row>
    <row r="109" spans="1:7" ht="15.75" customHeight="1">
      <c r="A109" s="258" t="s">
        <v>310</v>
      </c>
      <c r="B109" s="155">
        <v>28.1</v>
      </c>
      <c r="C109">
        <f t="shared" si="1"/>
        <v>52</v>
      </c>
      <c r="G109" s="105"/>
    </row>
    <row r="110" spans="1:7" ht="15.75" customHeight="1">
      <c r="A110" s="258" t="s">
        <v>311</v>
      </c>
      <c r="B110" s="155">
        <v>30.6</v>
      </c>
      <c r="C110">
        <f t="shared" si="1"/>
        <v>68</v>
      </c>
      <c r="G110" s="105"/>
    </row>
    <row r="111" spans="1:7" ht="15.75" customHeight="1"/>
    <row r="112" spans="1:7" ht="15.75" customHeight="1">
      <c r="A112" s="258" t="s">
        <v>3</v>
      </c>
      <c r="B112" s="439">
        <f>AVERAGE(B16:B110)</f>
        <v>27.808421052631576</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05796847-EA5E-43BD-85CF-D33843F0514F}"/>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5DF2-9753-41FE-A072-16C7E6B16C8F}">
  <sheetPr>
    <tabColor rgb="FF339966"/>
  </sheetPr>
  <dimension ref="A1:D112"/>
  <sheetViews>
    <sheetView workbookViewId="0">
      <selection activeCell="B15" sqref="B15"/>
    </sheetView>
  </sheetViews>
  <sheetFormatPr defaultRowHeight="12.75"/>
  <cols>
    <col min="1" max="1" width="20" customWidth="1"/>
    <col min="3" max="3" width="19.85546875" customWidth="1"/>
  </cols>
  <sheetData>
    <row r="1" spans="1:4">
      <c r="A1" s="168" t="s">
        <v>189</v>
      </c>
      <c r="B1" s="568" t="s">
        <v>776</v>
      </c>
      <c r="C1" s="569"/>
      <c r="D1" s="570"/>
    </row>
    <row r="2" spans="1:4">
      <c r="A2" s="168" t="s">
        <v>194</v>
      </c>
      <c r="B2" s="538" t="s">
        <v>154</v>
      </c>
      <c r="C2" s="566"/>
      <c r="D2" s="567"/>
    </row>
    <row r="3" spans="1:4">
      <c r="A3" s="579" t="s">
        <v>196</v>
      </c>
      <c r="B3" s="514" t="s">
        <v>781</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199</v>
      </c>
      <c r="C8" s="590"/>
      <c r="D8" s="591"/>
    </row>
    <row r="9" spans="1:4">
      <c r="A9" s="323" t="s">
        <v>200</v>
      </c>
      <c r="B9" s="583" t="s">
        <v>760</v>
      </c>
      <c r="C9" s="584"/>
      <c r="D9" s="585"/>
    </row>
    <row r="10" spans="1:4">
      <c r="A10" s="338" t="s">
        <v>314</v>
      </c>
      <c r="B10" s="582">
        <v>2022</v>
      </c>
      <c r="C10" s="536"/>
      <c r="D10" s="537"/>
    </row>
    <row r="11" spans="1:4">
      <c r="A11" s="511" t="s">
        <v>202</v>
      </c>
      <c r="B11" s="514" t="s">
        <v>779</v>
      </c>
      <c r="C11" s="515"/>
      <c r="D11" s="516"/>
    </row>
    <row r="12" spans="1:4">
      <c r="A12" s="578"/>
      <c r="B12" s="517"/>
      <c r="C12" s="518"/>
      <c r="D12" s="519"/>
    </row>
    <row r="13" spans="1:4">
      <c r="A13" s="513"/>
      <c r="B13" s="520"/>
      <c r="C13" s="521"/>
      <c r="D13" s="522"/>
    </row>
    <row r="15" spans="1:4" ht="46.5" customHeight="1">
      <c r="B15" s="161" t="s">
        <v>782</v>
      </c>
      <c r="C15" s="432" t="s">
        <v>783</v>
      </c>
      <c r="D15" s="440" t="s">
        <v>927</v>
      </c>
    </row>
    <row r="16" spans="1:4">
      <c r="A16" s="258" t="s">
        <v>216</v>
      </c>
      <c r="B16" s="157">
        <v>32457</v>
      </c>
      <c r="C16" s="210">
        <v>0.42399999999999999</v>
      </c>
      <c r="D16">
        <f>RANK(C16,$C$16:$C$110,1)</f>
        <v>53</v>
      </c>
    </row>
    <row r="17" spans="1:4">
      <c r="A17" s="258" t="s">
        <v>217</v>
      </c>
      <c r="B17" s="157">
        <v>22971</v>
      </c>
      <c r="C17" s="210">
        <v>0.375</v>
      </c>
      <c r="D17">
        <f t="shared" ref="D17:D80" si="0">RANK(C17,$C$16:$C$110,1)</f>
        <v>43</v>
      </c>
    </row>
    <row r="18" spans="1:4">
      <c r="A18" s="258" t="s">
        <v>218</v>
      </c>
      <c r="B18" s="157">
        <v>5834</v>
      </c>
      <c r="C18" s="210">
        <v>0.437</v>
      </c>
      <c r="D18">
        <f t="shared" si="0"/>
        <v>58</v>
      </c>
    </row>
    <row r="19" spans="1:4">
      <c r="A19" s="258" t="s">
        <v>219</v>
      </c>
      <c r="B19" s="157">
        <v>5497</v>
      </c>
      <c r="C19" s="210">
        <v>0.59499999999999997</v>
      </c>
      <c r="D19">
        <f t="shared" si="0"/>
        <v>85</v>
      </c>
    </row>
    <row r="20" spans="1:4">
      <c r="A20" s="258" t="s">
        <v>220</v>
      </c>
      <c r="B20" s="157">
        <v>64637</v>
      </c>
      <c r="C20" s="210">
        <v>0.33600000000000002</v>
      </c>
      <c r="D20">
        <f t="shared" si="0"/>
        <v>35</v>
      </c>
    </row>
    <row r="21" spans="1:4">
      <c r="A21" s="258" t="s">
        <v>221</v>
      </c>
      <c r="B21" s="157">
        <v>49631</v>
      </c>
      <c r="C21" s="210">
        <v>0.23899999999999999</v>
      </c>
      <c r="D21">
        <f t="shared" si="0"/>
        <v>20</v>
      </c>
    </row>
    <row r="22" spans="1:4">
      <c r="A22" s="258" t="s">
        <v>223</v>
      </c>
      <c r="B22" s="157">
        <v>14927</v>
      </c>
      <c r="C22" s="210">
        <v>0.374</v>
      </c>
      <c r="D22">
        <f t="shared" si="0"/>
        <v>42</v>
      </c>
    </row>
    <row r="23" spans="1:4">
      <c r="A23" s="258" t="s">
        <v>224</v>
      </c>
      <c r="B23" s="157">
        <v>6287</v>
      </c>
      <c r="C23" s="210">
        <v>0.68899999999999995</v>
      </c>
      <c r="D23">
        <f t="shared" si="0"/>
        <v>94</v>
      </c>
    </row>
    <row r="24" spans="1:4">
      <c r="A24" s="258" t="s">
        <v>225</v>
      </c>
      <c r="B24" s="157">
        <v>11616</v>
      </c>
      <c r="C24" s="210">
        <v>0.47199999999999998</v>
      </c>
      <c r="D24">
        <f t="shared" si="0"/>
        <v>67</v>
      </c>
    </row>
    <row r="25" spans="1:4">
      <c r="A25" s="258" t="s">
        <v>226</v>
      </c>
      <c r="B25" s="157">
        <v>22795</v>
      </c>
      <c r="C25" s="210">
        <v>0.503</v>
      </c>
      <c r="D25">
        <f t="shared" si="0"/>
        <v>72</v>
      </c>
    </row>
    <row r="26" spans="1:4">
      <c r="A26" s="258" t="s">
        <v>227</v>
      </c>
      <c r="B26" s="157">
        <v>20410</v>
      </c>
      <c r="C26" s="210">
        <v>0.63400000000000001</v>
      </c>
      <c r="D26">
        <f t="shared" si="0"/>
        <v>89</v>
      </c>
    </row>
    <row r="27" spans="1:4">
      <c r="A27" s="258" t="s">
        <v>228</v>
      </c>
      <c r="B27" s="157">
        <v>6995</v>
      </c>
      <c r="C27" s="210">
        <v>0.57599999999999996</v>
      </c>
      <c r="D27">
        <f t="shared" si="0"/>
        <v>80</v>
      </c>
    </row>
    <row r="28" spans="1:4">
      <c r="A28" s="258" t="s">
        <v>229</v>
      </c>
      <c r="B28" s="157">
        <v>12619</v>
      </c>
      <c r="C28" s="210">
        <v>0.20200000000000001</v>
      </c>
      <c r="D28">
        <f t="shared" si="0"/>
        <v>13</v>
      </c>
    </row>
    <row r="29" spans="1:4">
      <c r="A29" s="258" t="s">
        <v>230</v>
      </c>
      <c r="B29" s="157">
        <v>2592</v>
      </c>
      <c r="C29" s="210">
        <v>0.46500000000000002</v>
      </c>
      <c r="D29">
        <f t="shared" si="0"/>
        <v>65</v>
      </c>
    </row>
    <row r="30" spans="1:4">
      <c r="A30" s="258" t="s">
        <v>231</v>
      </c>
      <c r="B30" s="157">
        <v>14604</v>
      </c>
      <c r="C30" s="210">
        <v>0.48099999999999998</v>
      </c>
      <c r="D30">
        <f t="shared" si="0"/>
        <v>69</v>
      </c>
    </row>
    <row r="31" spans="1:4">
      <c r="A31" s="258" t="s">
        <v>232</v>
      </c>
      <c r="B31" s="157">
        <v>25023</v>
      </c>
      <c r="C31" s="210">
        <v>0.29799999999999999</v>
      </c>
      <c r="D31">
        <f t="shared" si="0"/>
        <v>28</v>
      </c>
    </row>
    <row r="32" spans="1:4">
      <c r="A32" s="258" t="s">
        <v>233</v>
      </c>
      <c r="B32" s="157">
        <v>6377</v>
      </c>
      <c r="C32" s="210">
        <v>0.58199999999999996</v>
      </c>
      <c r="D32">
        <f t="shared" si="0"/>
        <v>81</v>
      </c>
    </row>
    <row r="33" spans="1:4">
      <c r="A33" s="258" t="s">
        <v>234</v>
      </c>
      <c r="B33" s="157">
        <v>22039</v>
      </c>
      <c r="C33" s="210">
        <v>0.155</v>
      </c>
      <c r="D33">
        <f t="shared" si="0"/>
        <v>9</v>
      </c>
    </row>
    <row r="34" spans="1:4">
      <c r="A34" s="258" t="s">
        <v>235</v>
      </c>
      <c r="B34" s="157">
        <v>390556</v>
      </c>
      <c r="C34" s="210">
        <v>0.14799999999999999</v>
      </c>
      <c r="D34">
        <f t="shared" si="0"/>
        <v>6</v>
      </c>
    </row>
    <row r="35" spans="1:4">
      <c r="A35" s="258" t="s">
        <v>236</v>
      </c>
      <c r="B35" s="157">
        <v>4370</v>
      </c>
      <c r="C35" s="210">
        <v>0.36199999999999999</v>
      </c>
      <c r="D35">
        <f t="shared" si="0"/>
        <v>39</v>
      </c>
    </row>
    <row r="36" spans="1:4">
      <c r="A36" s="258" t="s">
        <v>237</v>
      </c>
      <c r="B36" s="157">
        <v>8153</v>
      </c>
      <c r="C36" s="210">
        <v>0.43099999999999999</v>
      </c>
      <c r="D36">
        <f t="shared" si="0"/>
        <v>56</v>
      </c>
    </row>
    <row r="37" spans="1:4">
      <c r="A37" s="258" t="s">
        <v>238</v>
      </c>
      <c r="B37" s="157">
        <v>25497</v>
      </c>
      <c r="C37" s="210">
        <v>0.42299999999999999</v>
      </c>
      <c r="D37">
        <f t="shared" si="0"/>
        <v>52</v>
      </c>
    </row>
    <row r="38" spans="1:4">
      <c r="A38" s="258" t="s">
        <v>239</v>
      </c>
      <c r="B38" s="157">
        <v>15817</v>
      </c>
      <c r="C38" s="210">
        <v>0.183</v>
      </c>
      <c r="D38">
        <f t="shared" si="0"/>
        <v>11</v>
      </c>
    </row>
    <row r="39" spans="1:4">
      <c r="A39" s="258" t="s">
        <v>240</v>
      </c>
      <c r="B39" s="157">
        <v>18894</v>
      </c>
      <c r="C39" s="210">
        <v>0.63900000000000001</v>
      </c>
      <c r="D39">
        <f t="shared" si="0"/>
        <v>90</v>
      </c>
    </row>
    <row r="40" spans="1:4">
      <c r="A40" s="258" t="s">
        <v>241</v>
      </c>
      <c r="B40" s="157">
        <v>7127</v>
      </c>
      <c r="C40" s="210">
        <v>0.27600000000000002</v>
      </c>
      <c r="D40">
        <f t="shared" si="0"/>
        <v>24</v>
      </c>
    </row>
    <row r="41" spans="1:4">
      <c r="A41" s="258" t="s">
        <v>242</v>
      </c>
      <c r="B41" s="157">
        <v>18881</v>
      </c>
      <c r="C41" s="210">
        <v>0.35799999999999998</v>
      </c>
      <c r="D41">
        <f t="shared" si="0"/>
        <v>38</v>
      </c>
    </row>
    <row r="42" spans="1:4">
      <c r="A42" s="258" t="s">
        <v>243</v>
      </c>
      <c r="B42" s="157">
        <v>21155</v>
      </c>
      <c r="C42" s="210">
        <v>0.48099999999999998</v>
      </c>
      <c r="D42">
        <f t="shared" si="0"/>
        <v>69</v>
      </c>
    </row>
    <row r="43" spans="1:4">
      <c r="A43" s="258" t="s">
        <v>244</v>
      </c>
      <c r="B43" s="157">
        <v>12609</v>
      </c>
      <c r="C43" s="210">
        <v>0.35199999999999998</v>
      </c>
      <c r="D43">
        <f t="shared" si="0"/>
        <v>37</v>
      </c>
    </row>
    <row r="44" spans="1:4">
      <c r="A44" s="258" t="s">
        <v>245</v>
      </c>
      <c r="B44" s="157">
        <v>9411</v>
      </c>
      <c r="C44" s="210">
        <v>0.67200000000000004</v>
      </c>
      <c r="D44">
        <f t="shared" si="0"/>
        <v>91</v>
      </c>
    </row>
    <row r="45" spans="1:4">
      <c r="A45" s="258" t="s">
        <v>246</v>
      </c>
      <c r="B45" s="157">
        <v>28512</v>
      </c>
      <c r="C45" s="210">
        <v>0.21299999999999999</v>
      </c>
      <c r="D45">
        <f t="shared" si="0"/>
        <v>17</v>
      </c>
    </row>
    <row r="46" spans="1:4">
      <c r="A46" s="258" t="s">
        <v>247</v>
      </c>
      <c r="B46" s="157">
        <v>5266</v>
      </c>
      <c r="C46" s="210">
        <v>0.54800000000000004</v>
      </c>
      <c r="D46">
        <f t="shared" si="0"/>
        <v>78</v>
      </c>
    </row>
    <row r="47" spans="1:4">
      <c r="A47" s="258" t="s">
        <v>248</v>
      </c>
      <c r="B47" s="157">
        <v>26689</v>
      </c>
      <c r="C47" s="210">
        <v>0.26600000000000001</v>
      </c>
      <c r="D47">
        <f t="shared" si="0"/>
        <v>23</v>
      </c>
    </row>
    <row r="48" spans="1:4">
      <c r="A48" s="258" t="s">
        <v>249</v>
      </c>
      <c r="B48" s="157">
        <v>179167</v>
      </c>
      <c r="C48" s="210">
        <v>4.1000000000000002E-2</v>
      </c>
      <c r="D48">
        <f t="shared" si="0"/>
        <v>2</v>
      </c>
    </row>
    <row r="49" spans="1:4">
      <c r="A49" s="258" t="s">
        <v>250</v>
      </c>
      <c r="B49" s="157">
        <v>2101</v>
      </c>
      <c r="C49" s="210">
        <v>0.40500000000000003</v>
      </c>
      <c r="D49">
        <f t="shared" si="0"/>
        <v>51</v>
      </c>
    </row>
    <row r="50" spans="1:4">
      <c r="A50" s="258" t="s">
        <v>251</v>
      </c>
      <c r="B50" s="157">
        <v>8687</v>
      </c>
      <c r="C50" s="210">
        <v>0.317</v>
      </c>
      <c r="D50">
        <f t="shared" si="0"/>
        <v>33</v>
      </c>
    </row>
    <row r="51" spans="1:4">
      <c r="A51" s="258" t="s">
        <v>252</v>
      </c>
      <c r="B51" s="157">
        <v>10426</v>
      </c>
      <c r="C51" s="210">
        <v>0.20899999999999999</v>
      </c>
      <c r="D51">
        <f t="shared" si="0"/>
        <v>14</v>
      </c>
    </row>
    <row r="52" spans="1:4">
      <c r="A52" s="258" t="s">
        <v>253</v>
      </c>
      <c r="B52" s="157">
        <v>21481</v>
      </c>
      <c r="C52" s="210">
        <v>0.45700000000000002</v>
      </c>
      <c r="D52">
        <f t="shared" si="0"/>
        <v>63</v>
      </c>
    </row>
    <row r="53" spans="1:4">
      <c r="A53" s="258" t="s">
        <v>254</v>
      </c>
      <c r="B53" s="157">
        <v>7153</v>
      </c>
      <c r="C53" s="210">
        <v>0.44700000000000001</v>
      </c>
      <c r="D53">
        <f t="shared" si="0"/>
        <v>61</v>
      </c>
    </row>
    <row r="54" spans="1:4">
      <c r="A54" s="258" t="s">
        <v>255</v>
      </c>
      <c r="B54" s="157">
        <v>11506</v>
      </c>
      <c r="C54" s="210">
        <v>0.36399999999999999</v>
      </c>
      <c r="D54">
        <f t="shared" si="0"/>
        <v>41</v>
      </c>
    </row>
    <row r="55" spans="1:4">
      <c r="A55" s="258" t="s">
        <v>256</v>
      </c>
      <c r="B55" s="157">
        <v>12545</v>
      </c>
      <c r="C55" s="210">
        <v>0.121</v>
      </c>
      <c r="D55">
        <f t="shared" si="0"/>
        <v>5</v>
      </c>
    </row>
    <row r="56" spans="1:4">
      <c r="A56" s="258" t="s">
        <v>257</v>
      </c>
      <c r="B56" s="157">
        <v>10427</v>
      </c>
      <c r="C56" s="210">
        <v>0.59899999999999998</v>
      </c>
      <c r="D56">
        <f t="shared" si="0"/>
        <v>86</v>
      </c>
    </row>
    <row r="57" spans="1:4">
      <c r="A57" s="258" t="s">
        <v>258</v>
      </c>
      <c r="B57" s="157">
        <v>3171</v>
      </c>
      <c r="C57" s="210">
        <v>0.62</v>
      </c>
      <c r="D57">
        <f t="shared" si="0"/>
        <v>88</v>
      </c>
    </row>
    <row r="58" spans="1:4">
      <c r="A58" s="258" t="s">
        <v>259</v>
      </c>
      <c r="B58" s="157">
        <v>7773</v>
      </c>
      <c r="C58" s="210">
        <v>0.38900000000000001</v>
      </c>
      <c r="D58">
        <f t="shared" si="0"/>
        <v>48</v>
      </c>
    </row>
    <row r="59" spans="1:4">
      <c r="A59" s="258" t="s">
        <v>260</v>
      </c>
      <c r="B59" s="157">
        <v>4704</v>
      </c>
      <c r="C59" s="210">
        <v>0.61199999999999999</v>
      </c>
      <c r="D59">
        <f t="shared" si="0"/>
        <v>87</v>
      </c>
    </row>
    <row r="60" spans="1:4">
      <c r="A60" s="258" t="s">
        <v>261</v>
      </c>
      <c r="B60" s="157">
        <v>24606</v>
      </c>
      <c r="C60" s="210">
        <v>0.54700000000000004</v>
      </c>
      <c r="D60">
        <f t="shared" si="0"/>
        <v>77</v>
      </c>
    </row>
    <row r="61" spans="1:4">
      <c r="A61" s="258" t="s">
        <v>262</v>
      </c>
      <c r="B61" s="157">
        <v>6298</v>
      </c>
      <c r="C61" s="210">
        <v>9.0999999999999998E-2</v>
      </c>
      <c r="D61">
        <f t="shared" si="0"/>
        <v>3</v>
      </c>
    </row>
    <row r="62" spans="1:4">
      <c r="A62" s="258" t="s">
        <v>263</v>
      </c>
      <c r="B62" s="157">
        <v>238588</v>
      </c>
      <c r="C62" s="210">
        <v>0.151</v>
      </c>
      <c r="D62">
        <f t="shared" si="0"/>
        <v>7</v>
      </c>
    </row>
    <row r="63" spans="1:4">
      <c r="A63" s="258" t="s">
        <v>264</v>
      </c>
      <c r="B63" s="157">
        <v>1710</v>
      </c>
      <c r="C63" s="210">
        <v>0.38800000000000001</v>
      </c>
      <c r="D63">
        <f t="shared" si="0"/>
        <v>47</v>
      </c>
    </row>
    <row r="64" spans="1:4">
      <c r="A64" s="258" t="s">
        <v>265</v>
      </c>
      <c r="B64" s="157">
        <v>9045</v>
      </c>
      <c r="C64" s="210">
        <v>0.38600000000000001</v>
      </c>
      <c r="D64">
        <f t="shared" si="0"/>
        <v>46</v>
      </c>
    </row>
    <row r="65" spans="1:4">
      <c r="A65" s="258" t="s">
        <v>266</v>
      </c>
      <c r="B65" s="157">
        <v>18192</v>
      </c>
      <c r="C65" s="210">
        <v>0.27600000000000002</v>
      </c>
      <c r="D65">
        <f t="shared" si="0"/>
        <v>24</v>
      </c>
    </row>
    <row r="66" spans="1:4">
      <c r="A66" s="258" t="s">
        <v>267</v>
      </c>
      <c r="B66" s="157">
        <v>5176</v>
      </c>
      <c r="C66" s="210">
        <v>0.44500000000000001</v>
      </c>
      <c r="D66">
        <f t="shared" si="0"/>
        <v>60</v>
      </c>
    </row>
    <row r="67" spans="1:4">
      <c r="A67" s="258" t="s">
        <v>268</v>
      </c>
      <c r="B67" s="157">
        <v>15839</v>
      </c>
      <c r="C67" s="210">
        <v>0.21099999999999999</v>
      </c>
      <c r="D67">
        <f t="shared" si="0"/>
        <v>15</v>
      </c>
    </row>
    <row r="68" spans="1:4">
      <c r="A68" s="258" t="s">
        <v>269</v>
      </c>
      <c r="B68" s="157">
        <v>24262</v>
      </c>
      <c r="C68" s="210">
        <v>0.46300000000000002</v>
      </c>
      <c r="D68">
        <f t="shared" si="0"/>
        <v>64</v>
      </c>
    </row>
    <row r="69" spans="1:4">
      <c r="A69" s="258" t="s">
        <v>270</v>
      </c>
      <c r="B69" s="157">
        <v>22261</v>
      </c>
      <c r="C69" s="210">
        <v>0.34399999999999997</v>
      </c>
      <c r="D69">
        <f t="shared" si="0"/>
        <v>36</v>
      </c>
    </row>
    <row r="70" spans="1:4">
      <c r="A70" s="258" t="s">
        <v>271</v>
      </c>
      <c r="B70" s="157">
        <v>9710</v>
      </c>
      <c r="C70" s="210">
        <v>0.33300000000000002</v>
      </c>
      <c r="D70">
        <f t="shared" si="0"/>
        <v>34</v>
      </c>
    </row>
    <row r="71" spans="1:4">
      <c r="A71" s="258" t="s">
        <v>272</v>
      </c>
      <c r="B71" s="157">
        <v>11481</v>
      </c>
      <c r="C71" s="210">
        <v>0.47199999999999998</v>
      </c>
      <c r="D71">
        <f t="shared" si="0"/>
        <v>67</v>
      </c>
    </row>
    <row r="72" spans="1:4">
      <c r="A72" s="258" t="s">
        <v>273</v>
      </c>
      <c r="B72" s="157">
        <v>44068</v>
      </c>
      <c r="C72" s="210">
        <v>0.10100000000000001</v>
      </c>
      <c r="D72">
        <f t="shared" si="0"/>
        <v>4</v>
      </c>
    </row>
    <row r="73" spans="1:4">
      <c r="A73" s="258" t="s">
        <v>274</v>
      </c>
      <c r="B73" s="157">
        <v>11826</v>
      </c>
      <c r="C73" s="210">
        <v>0.40400000000000003</v>
      </c>
      <c r="D73">
        <f t="shared" si="0"/>
        <v>50</v>
      </c>
    </row>
    <row r="74" spans="1:4">
      <c r="A74" s="258" t="s">
        <v>275</v>
      </c>
      <c r="B74" s="157">
        <v>15692</v>
      </c>
      <c r="C74" s="210">
        <v>0.46800000000000003</v>
      </c>
      <c r="D74">
        <f t="shared" si="0"/>
        <v>66</v>
      </c>
    </row>
    <row r="75" spans="1:4">
      <c r="A75" s="258" t="s">
        <v>276</v>
      </c>
      <c r="B75" s="157">
        <v>49963</v>
      </c>
      <c r="C75" s="210">
        <v>0.36199999999999999</v>
      </c>
      <c r="D75">
        <f t="shared" si="0"/>
        <v>39</v>
      </c>
    </row>
    <row r="76" spans="1:4">
      <c r="A76" s="258" t="s">
        <v>277</v>
      </c>
      <c r="B76" s="157">
        <v>4807</v>
      </c>
      <c r="C76" s="210">
        <v>0.68600000000000005</v>
      </c>
      <c r="D76">
        <f t="shared" si="0"/>
        <v>93</v>
      </c>
    </row>
    <row r="77" spans="1:4">
      <c r="A77" s="258" t="s">
        <v>278</v>
      </c>
      <c r="B77" s="157">
        <v>17921</v>
      </c>
      <c r="C77" s="210">
        <v>0.375</v>
      </c>
      <c r="D77">
        <f t="shared" si="0"/>
        <v>43</v>
      </c>
    </row>
    <row r="78" spans="1:4">
      <c r="A78" s="258" t="s">
        <v>279</v>
      </c>
      <c r="B78" s="157">
        <v>104222</v>
      </c>
      <c r="C78" s="210">
        <v>0.155</v>
      </c>
      <c r="D78">
        <f t="shared" si="0"/>
        <v>9</v>
      </c>
    </row>
    <row r="79" spans="1:4">
      <c r="A79" s="258" t="s">
        <v>280</v>
      </c>
      <c r="B79" s="157">
        <v>2865</v>
      </c>
      <c r="C79" s="210">
        <v>0.59199999999999997</v>
      </c>
      <c r="D79">
        <f t="shared" si="0"/>
        <v>83</v>
      </c>
    </row>
    <row r="80" spans="1:4">
      <c r="A80" s="258" t="s">
        <v>281</v>
      </c>
      <c r="B80" s="157">
        <v>7241</v>
      </c>
      <c r="C80" s="210">
        <v>0.55100000000000005</v>
      </c>
      <c r="D80">
        <f t="shared" si="0"/>
        <v>79</v>
      </c>
    </row>
    <row r="81" spans="1:4">
      <c r="A81" s="258" t="s">
        <v>282</v>
      </c>
      <c r="B81" s="157">
        <v>13120</v>
      </c>
      <c r="C81" s="210">
        <v>0.21099999999999999</v>
      </c>
      <c r="D81">
        <f t="shared" ref="D81:D110" si="1">RANK(C81,$C$16:$C$110,1)</f>
        <v>15</v>
      </c>
    </row>
    <row r="82" spans="1:4">
      <c r="A82" s="258" t="s">
        <v>283</v>
      </c>
      <c r="B82" s="157">
        <v>9977</v>
      </c>
      <c r="C82" s="210">
        <v>0.44700000000000001</v>
      </c>
      <c r="D82">
        <f t="shared" si="1"/>
        <v>61</v>
      </c>
    </row>
    <row r="83" spans="1:4">
      <c r="A83" s="258" t="s">
        <v>284</v>
      </c>
      <c r="B83" s="157">
        <v>3057</v>
      </c>
      <c r="C83" s="210">
        <v>0.38300000000000001</v>
      </c>
      <c r="D83">
        <f t="shared" si="1"/>
        <v>45</v>
      </c>
    </row>
    <row r="84" spans="1:4">
      <c r="A84" s="258" t="s">
        <v>285</v>
      </c>
      <c r="B84" s="157">
        <v>1692</v>
      </c>
      <c r="C84" s="210">
        <v>0.3</v>
      </c>
      <c r="D84">
        <f t="shared" si="1"/>
        <v>29</v>
      </c>
    </row>
    <row r="85" spans="1:4">
      <c r="A85" s="258" t="s">
        <v>286</v>
      </c>
      <c r="B85" s="157">
        <v>7143</v>
      </c>
      <c r="C85" s="210">
        <v>0.51</v>
      </c>
      <c r="D85">
        <f t="shared" si="1"/>
        <v>75</v>
      </c>
    </row>
    <row r="86" spans="1:4">
      <c r="A86" s="258" t="s">
        <v>287</v>
      </c>
      <c r="B86" s="157">
        <v>37665</v>
      </c>
      <c r="C86" s="210">
        <v>0.154</v>
      </c>
      <c r="D86">
        <f t="shared" si="1"/>
        <v>8</v>
      </c>
    </row>
    <row r="87" spans="1:4">
      <c r="A87" s="258" t="s">
        <v>288</v>
      </c>
      <c r="B87" s="157">
        <v>12560</v>
      </c>
      <c r="C87" s="210">
        <v>0.309</v>
      </c>
      <c r="D87">
        <f t="shared" si="1"/>
        <v>31</v>
      </c>
    </row>
    <row r="88" spans="1:4">
      <c r="A88" s="258" t="s">
        <v>289</v>
      </c>
      <c r="B88" s="157">
        <v>23119</v>
      </c>
      <c r="C88" s="210">
        <v>0.50700000000000001</v>
      </c>
      <c r="D88">
        <f t="shared" si="1"/>
        <v>74</v>
      </c>
    </row>
    <row r="89" spans="1:4">
      <c r="A89" s="258" t="s">
        <v>290</v>
      </c>
      <c r="B89" s="157">
        <v>35452</v>
      </c>
      <c r="C89" s="210">
        <v>0.52600000000000002</v>
      </c>
      <c r="D89">
        <f t="shared" si="1"/>
        <v>76</v>
      </c>
    </row>
    <row r="90" spans="1:4">
      <c r="A90" s="258" t="s">
        <v>291</v>
      </c>
      <c r="B90" s="157">
        <v>180732</v>
      </c>
      <c r="C90" s="210">
        <v>0.29499999999999998</v>
      </c>
      <c r="D90">
        <f t="shared" si="1"/>
        <v>27</v>
      </c>
    </row>
    <row r="91" spans="1:4">
      <c r="A91" s="258" t="s">
        <v>292</v>
      </c>
      <c r="B91" s="157">
        <v>7780</v>
      </c>
      <c r="C91" s="210">
        <v>0.22800000000000001</v>
      </c>
      <c r="D91">
        <f t="shared" si="1"/>
        <v>19</v>
      </c>
    </row>
    <row r="92" spans="1:4">
      <c r="A92" s="258" t="s">
        <v>293</v>
      </c>
      <c r="B92" s="157">
        <v>6249</v>
      </c>
      <c r="C92" s="210">
        <v>0.432</v>
      </c>
      <c r="D92">
        <f t="shared" si="1"/>
        <v>57</v>
      </c>
    </row>
    <row r="93" spans="1:4">
      <c r="A93" s="258" t="s">
        <v>294</v>
      </c>
      <c r="B93" s="157">
        <v>45941</v>
      </c>
      <c r="C93" s="210">
        <v>0.221</v>
      </c>
      <c r="D93">
        <f t="shared" si="1"/>
        <v>18</v>
      </c>
    </row>
    <row r="94" spans="1:4">
      <c r="A94" s="258" t="s">
        <v>295</v>
      </c>
      <c r="B94" s="157">
        <v>422464</v>
      </c>
      <c r="C94" s="210">
        <v>1.0999999999999999E-2</v>
      </c>
      <c r="D94">
        <f t="shared" si="1"/>
        <v>1</v>
      </c>
    </row>
    <row r="95" spans="1:4">
      <c r="A95" s="258" t="s">
        <v>296</v>
      </c>
      <c r="B95" s="157">
        <v>9064</v>
      </c>
      <c r="C95" s="210">
        <v>0.443</v>
      </c>
      <c r="D95">
        <f t="shared" si="1"/>
        <v>59</v>
      </c>
    </row>
    <row r="96" spans="1:4">
      <c r="A96" s="258" t="s">
        <v>297</v>
      </c>
      <c r="B96" s="157">
        <v>5460</v>
      </c>
      <c r="C96" s="210">
        <v>0.42499999999999999</v>
      </c>
      <c r="D96">
        <f t="shared" si="1"/>
        <v>55</v>
      </c>
    </row>
    <row r="97" spans="1:4">
      <c r="A97" s="258" t="s">
        <v>298</v>
      </c>
      <c r="B97" s="157">
        <v>67689</v>
      </c>
      <c r="C97" s="210">
        <v>0.191</v>
      </c>
      <c r="D97">
        <f t="shared" si="1"/>
        <v>12</v>
      </c>
    </row>
    <row r="98" spans="1:4">
      <c r="A98" s="258" t="s">
        <v>299</v>
      </c>
      <c r="B98" s="157">
        <v>98077</v>
      </c>
      <c r="C98" s="210">
        <v>0.39300000000000002</v>
      </c>
      <c r="D98">
        <f t="shared" si="1"/>
        <v>49</v>
      </c>
    </row>
    <row r="99" spans="1:4">
      <c r="A99" s="258" t="s">
        <v>300</v>
      </c>
      <c r="B99" s="157">
        <v>27667</v>
      </c>
      <c r="C99" s="210">
        <v>0.59399999999999997</v>
      </c>
      <c r="D99">
        <f t="shared" si="1"/>
        <v>84</v>
      </c>
    </row>
    <row r="100" spans="1:4">
      <c r="A100" s="258" t="s">
        <v>301</v>
      </c>
      <c r="B100" s="157">
        <v>4880</v>
      </c>
      <c r="C100" s="210">
        <v>0.76</v>
      </c>
      <c r="D100">
        <f t="shared" si="1"/>
        <v>95</v>
      </c>
    </row>
    <row r="101" spans="1:4">
      <c r="A101" s="258" t="s">
        <v>302</v>
      </c>
      <c r="B101" s="157">
        <v>7508</v>
      </c>
      <c r="C101" s="210">
        <v>0.50600000000000001</v>
      </c>
      <c r="D101">
        <f t="shared" si="1"/>
        <v>73</v>
      </c>
    </row>
    <row r="102" spans="1:4">
      <c r="A102" s="258" t="s">
        <v>303</v>
      </c>
      <c r="B102" s="157">
        <v>8124</v>
      </c>
      <c r="C102" s="210">
        <v>0.59099999999999997</v>
      </c>
      <c r="D102">
        <f t="shared" si="1"/>
        <v>82</v>
      </c>
    </row>
    <row r="103" spans="1:4">
      <c r="A103" s="258" t="s">
        <v>304</v>
      </c>
      <c r="B103" s="157">
        <v>2421</v>
      </c>
      <c r="C103" s="210">
        <v>0.68400000000000005</v>
      </c>
      <c r="D103">
        <f t="shared" si="1"/>
        <v>92</v>
      </c>
    </row>
    <row r="104" spans="1:4">
      <c r="A104" s="258" t="s">
        <v>305</v>
      </c>
      <c r="B104" s="157">
        <v>17419</v>
      </c>
      <c r="C104" s="210">
        <v>0.28399999999999997</v>
      </c>
      <c r="D104">
        <f t="shared" si="1"/>
        <v>26</v>
      </c>
    </row>
    <row r="105" spans="1:4">
      <c r="A105" s="258" t="s">
        <v>306</v>
      </c>
      <c r="B105" s="157">
        <v>61983</v>
      </c>
      <c r="C105" s="210">
        <v>0.24199999999999999</v>
      </c>
      <c r="D105">
        <f t="shared" si="1"/>
        <v>21</v>
      </c>
    </row>
    <row r="106" spans="1:4">
      <c r="A106" s="258" t="s">
        <v>307</v>
      </c>
      <c r="B106" s="157">
        <v>6155</v>
      </c>
      <c r="C106" s="210">
        <v>0.26300000000000001</v>
      </c>
      <c r="D106">
        <f t="shared" si="1"/>
        <v>22</v>
      </c>
    </row>
    <row r="107" spans="1:4">
      <c r="A107" s="258" t="s">
        <v>308</v>
      </c>
      <c r="B107" s="157">
        <v>14011</v>
      </c>
      <c r="C107" s="210">
        <v>0.308</v>
      </c>
      <c r="D107">
        <f t="shared" si="1"/>
        <v>30</v>
      </c>
    </row>
    <row r="108" spans="1:4">
      <c r="A108" s="258" t="s">
        <v>309</v>
      </c>
      <c r="B108" s="157">
        <v>11115</v>
      </c>
      <c r="C108" s="210">
        <v>0.48299999999999998</v>
      </c>
      <c r="D108">
        <f t="shared" si="1"/>
        <v>71</v>
      </c>
    </row>
    <row r="109" spans="1:4">
      <c r="A109" s="258" t="s">
        <v>310</v>
      </c>
      <c r="B109" s="157">
        <v>125974</v>
      </c>
      <c r="C109" s="210">
        <v>0.311</v>
      </c>
      <c r="D109">
        <f t="shared" si="1"/>
        <v>32</v>
      </c>
    </row>
    <row r="110" spans="1:4">
      <c r="A110" s="258" t="s">
        <v>311</v>
      </c>
      <c r="B110" s="157">
        <v>73588</v>
      </c>
      <c r="C110" s="210">
        <v>0.42399999999999999</v>
      </c>
      <c r="D110">
        <f t="shared" si="1"/>
        <v>53</v>
      </c>
    </row>
    <row r="111" spans="1:4">
      <c r="B111" s="209"/>
      <c r="C111" s="209"/>
    </row>
    <row r="112" spans="1:4">
      <c r="A112" s="258" t="s">
        <v>3</v>
      </c>
      <c r="B112" s="209"/>
      <c r="C112" s="247">
        <f>AVERAGE(C16:C110)</f>
        <v>0.38954736842105248</v>
      </c>
    </row>
  </sheetData>
  <mergeCells count="9">
    <mergeCell ref="B10:D10"/>
    <mergeCell ref="A11:A13"/>
    <mergeCell ref="B11:D13"/>
    <mergeCell ref="B1:D1"/>
    <mergeCell ref="B2:D2"/>
    <mergeCell ref="A3:A7"/>
    <mergeCell ref="B3:D7"/>
    <mergeCell ref="B8:D8"/>
    <mergeCell ref="B9:D9"/>
  </mergeCells>
  <hyperlinks>
    <hyperlink ref="B9:D9" r:id="rId1" display="US Census Bureau, ACS 5-Year Estimates" xr:uid="{A4466F1A-60D9-4838-B748-8E477CBC1C33}"/>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BA67-F805-4FF3-98C7-104B9912E982}">
  <sheetPr>
    <tabColor rgb="FF339966"/>
  </sheetPr>
  <dimension ref="A1:K113"/>
  <sheetViews>
    <sheetView workbookViewId="0">
      <selection activeCell="E9" sqref="E9:G9"/>
    </sheetView>
  </sheetViews>
  <sheetFormatPr defaultRowHeight="12.75"/>
  <cols>
    <col min="1" max="1" width="23.28515625" customWidth="1"/>
    <col min="2" max="2" width="8.140625" customWidth="1"/>
    <col min="3" max="3" width="15.140625" customWidth="1"/>
    <col min="4" max="4" width="17.42578125" customWidth="1"/>
    <col min="5" max="5" width="16.85546875" customWidth="1"/>
  </cols>
  <sheetData>
    <row r="1" spans="1:11">
      <c r="A1" s="168" t="s">
        <v>189</v>
      </c>
      <c r="B1" s="568" t="s">
        <v>776</v>
      </c>
      <c r="C1" s="569"/>
      <c r="D1" s="570"/>
      <c r="E1" s="568" t="s">
        <v>776</v>
      </c>
      <c r="F1" s="569"/>
      <c r="G1" s="570"/>
    </row>
    <row r="2" spans="1:11">
      <c r="A2" s="168" t="s">
        <v>194</v>
      </c>
      <c r="B2" s="668" t="s">
        <v>155</v>
      </c>
      <c r="C2" s="669"/>
      <c r="D2" s="669"/>
      <c r="E2" s="670" t="s">
        <v>159</v>
      </c>
      <c r="F2" s="669"/>
      <c r="G2" s="669"/>
    </row>
    <row r="3" spans="1:11">
      <c r="A3" s="579" t="s">
        <v>196</v>
      </c>
      <c r="B3" s="514" t="s">
        <v>156</v>
      </c>
      <c r="C3" s="515"/>
      <c r="D3" s="516"/>
      <c r="E3" s="514" t="s">
        <v>160</v>
      </c>
      <c r="F3" s="515"/>
      <c r="G3" s="516"/>
    </row>
    <row r="4" spans="1:11">
      <c r="A4" s="580"/>
      <c r="B4" s="517"/>
      <c r="C4" s="518"/>
      <c r="D4" s="519"/>
      <c r="E4" s="517"/>
      <c r="F4" s="518"/>
      <c r="G4" s="519"/>
    </row>
    <row r="5" spans="1:11">
      <c r="A5" s="580"/>
      <c r="B5" s="517"/>
      <c r="C5" s="518"/>
      <c r="D5" s="519"/>
      <c r="E5" s="517"/>
      <c r="F5" s="518"/>
      <c r="G5" s="519"/>
    </row>
    <row r="6" spans="1:11">
      <c r="A6" s="580"/>
      <c r="B6" s="517"/>
      <c r="C6" s="518"/>
      <c r="D6" s="519"/>
      <c r="E6" s="517"/>
      <c r="F6" s="518"/>
      <c r="G6" s="519"/>
    </row>
    <row r="7" spans="1:11">
      <c r="A7" s="581"/>
      <c r="B7" s="520"/>
      <c r="C7" s="521"/>
      <c r="D7" s="522"/>
      <c r="E7" s="520"/>
      <c r="F7" s="521"/>
      <c r="G7" s="522"/>
    </row>
    <row r="8" spans="1:11" ht="25.5">
      <c r="A8" s="169" t="s">
        <v>198</v>
      </c>
      <c r="B8" s="535" t="s">
        <v>1560</v>
      </c>
      <c r="C8" s="590"/>
      <c r="D8" s="591"/>
      <c r="E8" s="535" t="s">
        <v>1560</v>
      </c>
      <c r="F8" s="590"/>
      <c r="G8" s="591"/>
    </row>
    <row r="9" spans="1:11" ht="32.25" customHeight="1">
      <c r="A9" s="323" t="s">
        <v>200</v>
      </c>
      <c r="B9" s="583" t="s">
        <v>158</v>
      </c>
      <c r="C9" s="584"/>
      <c r="D9" s="585"/>
      <c r="E9" s="583" t="s">
        <v>158</v>
      </c>
      <c r="F9" s="584"/>
      <c r="G9" s="585"/>
    </row>
    <row r="10" spans="1:11">
      <c r="A10" s="338" t="s">
        <v>314</v>
      </c>
      <c r="B10" s="582">
        <v>2022</v>
      </c>
      <c r="C10" s="536"/>
      <c r="D10" s="537"/>
      <c r="E10" s="582">
        <v>2022</v>
      </c>
      <c r="F10" s="536"/>
      <c r="G10" s="537"/>
    </row>
    <row r="11" spans="1:11">
      <c r="A11" s="511" t="s">
        <v>202</v>
      </c>
      <c r="B11" s="514" t="s">
        <v>784</v>
      </c>
      <c r="C11" s="515"/>
      <c r="D11" s="516"/>
      <c r="E11" s="514" t="s">
        <v>784</v>
      </c>
      <c r="F11" s="515"/>
      <c r="G11" s="516"/>
    </row>
    <row r="12" spans="1:11">
      <c r="A12" s="578"/>
      <c r="B12" s="517"/>
      <c r="C12" s="518"/>
      <c r="D12" s="519"/>
      <c r="E12" s="517"/>
      <c r="F12" s="518"/>
      <c r="G12" s="519"/>
    </row>
    <row r="13" spans="1:11">
      <c r="A13" s="513"/>
      <c r="B13" s="520"/>
      <c r="C13" s="521"/>
      <c r="D13" s="522"/>
      <c r="E13" s="520"/>
      <c r="F13" s="521"/>
      <c r="G13" s="522"/>
    </row>
    <row r="16" spans="1:11" ht="42" customHeight="1">
      <c r="A16" s="256" t="s">
        <v>785</v>
      </c>
      <c r="B16" s="161" t="s">
        <v>786</v>
      </c>
      <c r="C16" s="432" t="s">
        <v>787</v>
      </c>
      <c r="D16" s="440" t="s">
        <v>927</v>
      </c>
      <c r="F16" s="432" t="s">
        <v>788</v>
      </c>
      <c r="G16" s="440" t="s">
        <v>927</v>
      </c>
      <c r="K16" s="336" t="s">
        <v>789</v>
      </c>
    </row>
    <row r="17" spans="1:11">
      <c r="A17" s="209" t="s">
        <v>216</v>
      </c>
      <c r="B17" s="214">
        <v>64099</v>
      </c>
      <c r="C17" s="209">
        <v>0.23400000000000001</v>
      </c>
      <c r="D17">
        <f>RANK(C17,$C$17:$C$111,1)</f>
        <v>40</v>
      </c>
      <c r="F17" s="209">
        <v>6.1619999999999999</v>
      </c>
      <c r="G17" s="491">
        <f>RANK(F17,$F$17:$F$111,1)</f>
        <v>57</v>
      </c>
      <c r="K17" s="335">
        <v>1887</v>
      </c>
    </row>
    <row r="18" spans="1:11">
      <c r="A18" s="209" t="s">
        <v>217</v>
      </c>
      <c r="B18" s="214">
        <v>37788</v>
      </c>
      <c r="C18" s="209">
        <v>0.21199999999999999</v>
      </c>
      <c r="D18">
        <f t="shared" ref="D18:D81" si="0">RANK(C18,$C$17:$C$111,1)</f>
        <v>34</v>
      </c>
      <c r="F18" s="209">
        <v>6.7750000000000004</v>
      </c>
      <c r="G18" s="491">
        <f t="shared" ref="G18:G81" si="1">RANK(F18,$F$17:$F$111,1)</f>
        <v>68</v>
      </c>
      <c r="K18" s="335">
        <v>1202</v>
      </c>
    </row>
    <row r="19" spans="1:11">
      <c r="A19" s="209" t="s">
        <v>218</v>
      </c>
      <c r="B19" s="214">
        <v>13753</v>
      </c>
      <c r="C19" s="209">
        <v>0.436</v>
      </c>
      <c r="D19">
        <f t="shared" si="0"/>
        <v>84</v>
      </c>
      <c r="F19" s="209">
        <v>4.8719999999999999</v>
      </c>
      <c r="G19" s="491">
        <f t="shared" si="1"/>
        <v>22</v>
      </c>
      <c r="K19" s="334">
        <v>316</v>
      </c>
    </row>
    <row r="20" spans="1:11">
      <c r="A20" s="209" t="s">
        <v>219</v>
      </c>
      <c r="B20" s="214">
        <v>10068</v>
      </c>
      <c r="C20" s="209">
        <v>0.19900000000000001</v>
      </c>
      <c r="D20">
        <f t="shared" si="0"/>
        <v>29</v>
      </c>
      <c r="F20" s="209">
        <v>3.6749999999999998</v>
      </c>
      <c r="G20" s="491">
        <f t="shared" si="1"/>
        <v>8</v>
      </c>
      <c r="K20" s="334">
        <v>73</v>
      </c>
    </row>
    <row r="21" spans="1:11">
      <c r="A21" s="209" t="s">
        <v>220</v>
      </c>
      <c r="B21" s="214">
        <v>115534</v>
      </c>
      <c r="C21" s="209">
        <v>0.13</v>
      </c>
      <c r="D21">
        <f t="shared" si="0"/>
        <v>9</v>
      </c>
      <c r="F21" s="209">
        <v>5.15</v>
      </c>
      <c r="G21" s="491">
        <f t="shared" si="1"/>
        <v>30</v>
      </c>
      <c r="K21" s="335">
        <v>3064</v>
      </c>
    </row>
    <row r="22" spans="1:11">
      <c r="A22" s="209" t="s">
        <v>221</v>
      </c>
      <c r="B22" s="214">
        <v>90126</v>
      </c>
      <c r="C22" s="209">
        <v>0.17799999999999999</v>
      </c>
      <c r="D22">
        <f t="shared" si="0"/>
        <v>26</v>
      </c>
      <c r="F22" s="209">
        <v>7.0570000000000004</v>
      </c>
      <c r="G22" s="491">
        <f t="shared" si="1"/>
        <v>74</v>
      </c>
      <c r="K22" s="335">
        <v>2934</v>
      </c>
    </row>
    <row r="23" spans="1:11">
      <c r="A23" s="209" t="s">
        <v>223</v>
      </c>
      <c r="B23" s="214">
        <v>30522</v>
      </c>
      <c r="C23" s="209">
        <v>0.36</v>
      </c>
      <c r="D23">
        <f t="shared" si="0"/>
        <v>75</v>
      </c>
      <c r="F23" s="209">
        <v>7.1749999999999998</v>
      </c>
      <c r="G23" s="491">
        <f t="shared" si="1"/>
        <v>77</v>
      </c>
      <c r="K23" s="334">
        <v>998</v>
      </c>
    </row>
    <row r="24" spans="1:11">
      <c r="A24" s="209" t="s">
        <v>224</v>
      </c>
      <c r="B24" s="214">
        <v>11877</v>
      </c>
      <c r="C24" s="209">
        <v>0.253</v>
      </c>
      <c r="D24">
        <f t="shared" si="0"/>
        <v>46</v>
      </c>
      <c r="F24" s="209">
        <v>5.7249999999999996</v>
      </c>
      <c r="G24" s="491">
        <f t="shared" si="1"/>
        <v>48</v>
      </c>
      <c r="K24" s="334">
        <v>274</v>
      </c>
    </row>
    <row r="25" spans="1:11">
      <c r="A25" s="209" t="s">
        <v>225</v>
      </c>
      <c r="B25" s="214">
        <v>22696</v>
      </c>
      <c r="C25" s="209">
        <v>0.22</v>
      </c>
      <c r="D25">
        <f t="shared" si="0"/>
        <v>35</v>
      </c>
      <c r="F25" s="209">
        <v>5.4640000000000004</v>
      </c>
      <c r="G25" s="491">
        <f t="shared" si="1"/>
        <v>38</v>
      </c>
      <c r="K25" s="334">
        <v>426</v>
      </c>
    </row>
    <row r="26" spans="1:11">
      <c r="A26" s="209" t="s">
        <v>226</v>
      </c>
      <c r="B26" s="214">
        <v>45323</v>
      </c>
      <c r="C26" s="209">
        <v>0.309</v>
      </c>
      <c r="D26">
        <f t="shared" si="0"/>
        <v>65</v>
      </c>
      <c r="F26" s="209">
        <v>5.9790000000000001</v>
      </c>
      <c r="G26" s="491">
        <f t="shared" si="1"/>
        <v>53</v>
      </c>
      <c r="K26" s="335">
        <v>1229</v>
      </c>
    </row>
    <row r="27" spans="1:11">
      <c r="A27" s="209" t="s">
        <v>227</v>
      </c>
      <c r="B27" s="214">
        <v>36731</v>
      </c>
      <c r="C27" s="209">
        <v>0.32700000000000001</v>
      </c>
      <c r="D27">
        <f t="shared" si="0"/>
        <v>73</v>
      </c>
      <c r="F27" s="209">
        <v>5.282</v>
      </c>
      <c r="G27" s="491">
        <f t="shared" si="1"/>
        <v>34</v>
      </c>
      <c r="K27" s="334">
        <v>908</v>
      </c>
    </row>
    <row r="28" spans="1:11">
      <c r="A28" s="209" t="s">
        <v>228</v>
      </c>
      <c r="B28" s="214">
        <v>13346</v>
      </c>
      <c r="C28" s="209">
        <v>0.15</v>
      </c>
      <c r="D28">
        <f t="shared" si="0"/>
        <v>15</v>
      </c>
      <c r="F28" s="209">
        <v>5.17</v>
      </c>
      <c r="G28" s="491">
        <f t="shared" si="1"/>
        <v>32</v>
      </c>
      <c r="K28" s="334">
        <v>327</v>
      </c>
    </row>
    <row r="29" spans="1:11">
      <c r="A29" s="209" t="s">
        <v>229</v>
      </c>
      <c r="B29" s="214">
        <v>26728</v>
      </c>
      <c r="C29" s="209">
        <v>0.112</v>
      </c>
      <c r="D29">
        <f t="shared" si="0"/>
        <v>6</v>
      </c>
      <c r="F29" s="209">
        <v>5.3129999999999997</v>
      </c>
      <c r="G29" s="491">
        <f t="shared" si="1"/>
        <v>35</v>
      </c>
      <c r="K29" s="334">
        <v>430</v>
      </c>
    </row>
    <row r="30" spans="1:11">
      <c r="A30" s="209" t="s">
        <v>230</v>
      </c>
      <c r="B30" s="214">
        <v>6079</v>
      </c>
      <c r="C30" s="209">
        <v>0.49399999999999999</v>
      </c>
      <c r="D30">
        <f t="shared" si="0"/>
        <v>88</v>
      </c>
      <c r="F30" s="209">
        <v>3.6190000000000002</v>
      </c>
      <c r="G30" s="491">
        <f t="shared" si="1"/>
        <v>5</v>
      </c>
      <c r="K30" s="334">
        <v>83</v>
      </c>
    </row>
    <row r="31" spans="1:11">
      <c r="A31" s="209" t="s">
        <v>231</v>
      </c>
      <c r="B31" s="214">
        <v>29758</v>
      </c>
      <c r="C31" s="209">
        <v>0.26900000000000002</v>
      </c>
      <c r="D31">
        <f t="shared" si="0"/>
        <v>52</v>
      </c>
      <c r="F31" s="209">
        <v>7.6950000000000003</v>
      </c>
      <c r="G31" s="491">
        <f t="shared" si="1"/>
        <v>83</v>
      </c>
      <c r="K31" s="334">
        <v>994</v>
      </c>
    </row>
    <row r="32" spans="1:11">
      <c r="A32" s="209" t="s">
        <v>232</v>
      </c>
      <c r="B32" s="214">
        <v>46285</v>
      </c>
      <c r="C32" s="209">
        <v>0.432</v>
      </c>
      <c r="D32">
        <f t="shared" si="0"/>
        <v>83</v>
      </c>
      <c r="F32" s="209">
        <v>7.0430000000000001</v>
      </c>
      <c r="G32" s="491">
        <f t="shared" si="1"/>
        <v>73</v>
      </c>
      <c r="K32" s="335">
        <v>1433</v>
      </c>
    </row>
    <row r="33" spans="1:11">
      <c r="A33" s="209" t="s">
        <v>233</v>
      </c>
      <c r="B33" s="214">
        <v>10243</v>
      </c>
      <c r="C33" s="209">
        <v>0.48799999999999999</v>
      </c>
      <c r="D33">
        <f t="shared" si="0"/>
        <v>87</v>
      </c>
      <c r="F33" s="209">
        <v>5.5650000000000004</v>
      </c>
      <c r="G33" s="491">
        <f t="shared" si="1"/>
        <v>41</v>
      </c>
      <c r="K33" s="334">
        <v>208</v>
      </c>
    </row>
    <row r="34" spans="1:11">
      <c r="A34" s="209" t="s">
        <v>234</v>
      </c>
      <c r="B34" s="214">
        <v>56336</v>
      </c>
      <c r="C34" s="209">
        <v>0.30199999999999999</v>
      </c>
      <c r="D34">
        <f t="shared" si="0"/>
        <v>63</v>
      </c>
      <c r="F34" s="209">
        <v>6.1059999999999999</v>
      </c>
      <c r="G34" s="491">
        <f t="shared" si="1"/>
        <v>56</v>
      </c>
      <c r="K34" s="335">
        <v>1377</v>
      </c>
    </row>
    <row r="35" spans="1:11">
      <c r="A35" s="209" t="s">
        <v>235</v>
      </c>
      <c r="B35" s="214">
        <v>527921</v>
      </c>
      <c r="C35" s="209">
        <v>0.25800000000000001</v>
      </c>
      <c r="D35">
        <f t="shared" si="0"/>
        <v>50</v>
      </c>
      <c r="F35" s="209">
        <v>17.478000000000002</v>
      </c>
      <c r="G35" s="491">
        <f t="shared" si="1"/>
        <v>95</v>
      </c>
      <c r="K35" s="335">
        <v>24319</v>
      </c>
    </row>
    <row r="36" spans="1:11">
      <c r="A36" s="209" t="s">
        <v>236</v>
      </c>
      <c r="B36" s="214">
        <v>10058</v>
      </c>
      <c r="C36" s="209">
        <v>0.19900000000000001</v>
      </c>
      <c r="D36">
        <f t="shared" si="0"/>
        <v>29</v>
      </c>
      <c r="F36" s="209">
        <v>5.0709999999999997</v>
      </c>
      <c r="G36" s="491">
        <f t="shared" si="1"/>
        <v>25</v>
      </c>
      <c r="K36" s="334">
        <v>247</v>
      </c>
    </row>
    <row r="37" spans="1:11">
      <c r="A37" s="209" t="s">
        <v>237</v>
      </c>
      <c r="B37" s="214">
        <v>15688</v>
      </c>
      <c r="C37" s="209">
        <v>0.255</v>
      </c>
      <c r="D37">
        <f t="shared" si="0"/>
        <v>49</v>
      </c>
      <c r="F37" s="209">
        <v>5.609</v>
      </c>
      <c r="G37" s="491">
        <f t="shared" si="1"/>
        <v>43</v>
      </c>
      <c r="K37" s="334">
        <v>336</v>
      </c>
    </row>
    <row r="38" spans="1:11">
      <c r="A38" s="209" t="s">
        <v>238</v>
      </c>
      <c r="B38" s="214">
        <v>44556</v>
      </c>
      <c r="C38" s="209">
        <v>0.20200000000000001</v>
      </c>
      <c r="D38">
        <f t="shared" si="0"/>
        <v>31</v>
      </c>
      <c r="F38" s="209">
        <v>7.923</v>
      </c>
      <c r="G38" s="491">
        <f t="shared" si="1"/>
        <v>87</v>
      </c>
      <c r="K38" s="335">
        <v>1421</v>
      </c>
    </row>
    <row r="39" spans="1:11">
      <c r="A39" s="209" t="s">
        <v>239</v>
      </c>
      <c r="B39" s="214">
        <v>28749</v>
      </c>
      <c r="C39" s="209">
        <v>0.27800000000000002</v>
      </c>
      <c r="D39">
        <f t="shared" si="0"/>
        <v>53</v>
      </c>
      <c r="F39" s="209">
        <v>7.7569999999999997</v>
      </c>
      <c r="G39" s="491">
        <f t="shared" si="1"/>
        <v>84</v>
      </c>
      <c r="K39" s="334">
        <v>796</v>
      </c>
    </row>
    <row r="40" spans="1:11">
      <c r="A40" s="209" t="s">
        <v>240</v>
      </c>
      <c r="B40" s="214">
        <v>37782</v>
      </c>
      <c r="C40" s="209">
        <v>0.29099999999999998</v>
      </c>
      <c r="D40">
        <f t="shared" si="0"/>
        <v>55</v>
      </c>
      <c r="F40" s="209">
        <v>5.6639999999999997</v>
      </c>
      <c r="G40" s="491">
        <f t="shared" si="1"/>
        <v>45</v>
      </c>
      <c r="K40" s="334">
        <v>710</v>
      </c>
    </row>
    <row r="41" spans="1:11">
      <c r="A41" s="209" t="s">
        <v>241</v>
      </c>
      <c r="B41" s="214">
        <v>15931</v>
      </c>
      <c r="C41" s="209">
        <v>0.377</v>
      </c>
      <c r="D41">
        <f t="shared" si="0"/>
        <v>79</v>
      </c>
      <c r="F41" s="209">
        <v>4.3940000000000001</v>
      </c>
      <c r="G41" s="491">
        <f t="shared" si="1"/>
        <v>15</v>
      </c>
      <c r="K41" s="334">
        <v>268</v>
      </c>
    </row>
    <row r="42" spans="1:11">
      <c r="A42" s="209" t="s">
        <v>242</v>
      </c>
      <c r="B42" s="214">
        <v>35534</v>
      </c>
      <c r="C42" s="209">
        <v>0.22500000000000001</v>
      </c>
      <c r="D42">
        <f t="shared" si="0"/>
        <v>36</v>
      </c>
      <c r="F42" s="209">
        <v>5.1219999999999999</v>
      </c>
      <c r="G42" s="491">
        <f t="shared" si="1"/>
        <v>28</v>
      </c>
      <c r="K42" s="334">
        <v>647</v>
      </c>
    </row>
    <row r="43" spans="1:11">
      <c r="A43" s="209" t="s">
        <v>243</v>
      </c>
      <c r="B43" s="214">
        <v>39368</v>
      </c>
      <c r="C43" s="209">
        <v>0.22900000000000001</v>
      </c>
      <c r="D43">
        <f t="shared" si="0"/>
        <v>39</v>
      </c>
      <c r="F43" s="209">
        <v>5.08</v>
      </c>
      <c r="G43" s="491">
        <f t="shared" si="1"/>
        <v>26</v>
      </c>
      <c r="K43" s="334">
        <v>718</v>
      </c>
    </row>
    <row r="44" spans="1:11">
      <c r="A44" s="209" t="s">
        <v>244</v>
      </c>
      <c r="B44" s="214">
        <v>24673</v>
      </c>
      <c r="C44" s="209">
        <v>0.24299999999999999</v>
      </c>
      <c r="D44">
        <f t="shared" si="0"/>
        <v>42</v>
      </c>
      <c r="F44" s="209">
        <v>6.85</v>
      </c>
      <c r="G44" s="491">
        <f t="shared" si="1"/>
        <v>70</v>
      </c>
      <c r="K44" s="334">
        <v>851</v>
      </c>
    </row>
    <row r="45" spans="1:11">
      <c r="A45" s="209" t="s">
        <v>245</v>
      </c>
      <c r="B45" s="214">
        <v>19707</v>
      </c>
      <c r="C45" s="209">
        <v>0.152</v>
      </c>
      <c r="D45">
        <f t="shared" si="0"/>
        <v>16</v>
      </c>
      <c r="F45" s="209">
        <v>5.125</v>
      </c>
      <c r="G45" s="491">
        <f t="shared" si="1"/>
        <v>29</v>
      </c>
      <c r="K45" s="334">
        <v>324</v>
      </c>
    </row>
    <row r="46" spans="1:11">
      <c r="A46" s="209" t="s">
        <v>246</v>
      </c>
      <c r="B46" s="214">
        <v>58246</v>
      </c>
      <c r="C46" s="209">
        <v>0.29199999999999998</v>
      </c>
      <c r="D46">
        <f t="shared" si="0"/>
        <v>57</v>
      </c>
      <c r="F46" s="209">
        <v>7.2789999999999999</v>
      </c>
      <c r="G46" s="491">
        <f t="shared" si="1"/>
        <v>79</v>
      </c>
      <c r="K46" s="335">
        <v>1469</v>
      </c>
    </row>
    <row r="47" spans="1:11">
      <c r="A47" s="209" t="s">
        <v>247</v>
      </c>
      <c r="B47" s="214">
        <v>11324</v>
      </c>
      <c r="C47" s="209">
        <v>0.17699999999999999</v>
      </c>
      <c r="D47">
        <f t="shared" si="0"/>
        <v>24</v>
      </c>
      <c r="F47" s="209">
        <v>5.3869999999999996</v>
      </c>
      <c r="G47" s="491">
        <f t="shared" si="1"/>
        <v>36</v>
      </c>
      <c r="K47" s="334">
        <v>231</v>
      </c>
    </row>
    <row r="48" spans="1:11">
      <c r="A48" s="209" t="s">
        <v>248</v>
      </c>
      <c r="B48" s="214">
        <v>47699</v>
      </c>
      <c r="C48" s="209">
        <v>0.252</v>
      </c>
      <c r="D48">
        <f t="shared" si="0"/>
        <v>45</v>
      </c>
      <c r="F48" s="209">
        <v>6.2480000000000002</v>
      </c>
      <c r="G48" s="491">
        <f t="shared" si="1"/>
        <v>60</v>
      </c>
      <c r="K48" s="335">
        <v>1543</v>
      </c>
    </row>
    <row r="49" spans="1:11">
      <c r="A49" s="209" t="s">
        <v>249</v>
      </c>
      <c r="B49" s="214">
        <v>296881</v>
      </c>
      <c r="C49" s="209">
        <v>0.158</v>
      </c>
      <c r="D49">
        <f t="shared" si="0"/>
        <v>18</v>
      </c>
      <c r="F49" s="209">
        <v>9.6809999999999992</v>
      </c>
      <c r="G49" s="491">
        <f t="shared" si="1"/>
        <v>92</v>
      </c>
      <c r="K49" s="335">
        <v>12667</v>
      </c>
    </row>
    <row r="50" spans="1:11">
      <c r="A50" s="209" t="s">
        <v>250</v>
      </c>
      <c r="B50" s="214">
        <v>3801</v>
      </c>
      <c r="C50" s="209">
        <v>0</v>
      </c>
      <c r="D50">
        <f t="shared" si="0"/>
        <v>1</v>
      </c>
      <c r="F50" s="209">
        <v>8.6820000000000004</v>
      </c>
      <c r="G50" s="491">
        <f t="shared" si="1"/>
        <v>89</v>
      </c>
      <c r="K50" s="334">
        <v>80</v>
      </c>
    </row>
    <row r="51" spans="1:11">
      <c r="A51" s="209" t="s">
        <v>251</v>
      </c>
      <c r="B51" s="214">
        <v>16788</v>
      </c>
      <c r="C51" s="209">
        <v>0.29799999999999999</v>
      </c>
      <c r="D51">
        <f t="shared" si="0"/>
        <v>61</v>
      </c>
      <c r="F51" s="209">
        <v>6.3739999999999997</v>
      </c>
      <c r="G51" s="491">
        <f t="shared" si="1"/>
        <v>64</v>
      </c>
      <c r="K51" s="334">
        <v>401</v>
      </c>
    </row>
    <row r="52" spans="1:11">
      <c r="A52" s="209" t="s">
        <v>252</v>
      </c>
      <c r="B52" s="214">
        <v>22353</v>
      </c>
      <c r="C52" s="209">
        <v>0.313</v>
      </c>
      <c r="D52">
        <f t="shared" si="0"/>
        <v>66</v>
      </c>
      <c r="F52" s="209">
        <v>6.8890000000000002</v>
      </c>
      <c r="G52" s="491">
        <f t="shared" si="1"/>
        <v>71</v>
      </c>
      <c r="K52" s="334">
        <v>619</v>
      </c>
    </row>
    <row r="53" spans="1:11">
      <c r="A53" s="209" t="s">
        <v>253</v>
      </c>
      <c r="B53" s="214">
        <v>47050</v>
      </c>
      <c r="C53" s="209">
        <v>0.23400000000000001</v>
      </c>
      <c r="D53">
        <f t="shared" si="0"/>
        <v>40</v>
      </c>
      <c r="F53" s="209">
        <v>4.867</v>
      </c>
      <c r="G53" s="491">
        <f t="shared" si="1"/>
        <v>21</v>
      </c>
      <c r="K53" s="334">
        <v>933</v>
      </c>
    </row>
    <row r="54" spans="1:11">
      <c r="A54" s="209" t="s">
        <v>254</v>
      </c>
      <c r="B54" s="214">
        <v>12664</v>
      </c>
      <c r="C54" s="209">
        <v>0.86899999999999999</v>
      </c>
      <c r="D54">
        <f t="shared" si="0"/>
        <v>95</v>
      </c>
      <c r="F54" s="209">
        <v>8.6859999999999999</v>
      </c>
      <c r="G54" s="491">
        <f t="shared" si="1"/>
        <v>90</v>
      </c>
      <c r="K54" s="334">
        <v>601</v>
      </c>
    </row>
    <row r="55" spans="1:11">
      <c r="A55" s="209" t="s">
        <v>255</v>
      </c>
      <c r="B55" s="214">
        <v>20361</v>
      </c>
      <c r="C55" s="209">
        <v>0.63800000000000001</v>
      </c>
      <c r="D55">
        <f t="shared" si="0"/>
        <v>92</v>
      </c>
      <c r="F55" s="209">
        <v>7.76</v>
      </c>
      <c r="G55" s="491">
        <f t="shared" si="1"/>
        <v>85</v>
      </c>
      <c r="K55" s="334">
        <v>824</v>
      </c>
    </row>
    <row r="56" spans="1:11">
      <c r="A56" s="209" t="s">
        <v>256</v>
      </c>
      <c r="B56" s="214">
        <v>28130</v>
      </c>
      <c r="C56" s="209">
        <v>0.249</v>
      </c>
      <c r="D56">
        <f t="shared" si="0"/>
        <v>44</v>
      </c>
      <c r="F56" s="209">
        <v>5.83</v>
      </c>
      <c r="G56" s="491">
        <f t="shared" si="1"/>
        <v>50</v>
      </c>
      <c r="K56" s="334">
        <v>500</v>
      </c>
    </row>
    <row r="57" spans="1:11">
      <c r="A57" s="209" t="s">
        <v>257</v>
      </c>
      <c r="B57" s="214">
        <v>18760</v>
      </c>
      <c r="C57" s="209">
        <v>0.42599999999999999</v>
      </c>
      <c r="D57">
        <f t="shared" si="0"/>
        <v>82</v>
      </c>
      <c r="F57" s="209">
        <v>7.3029999999999999</v>
      </c>
      <c r="G57" s="491">
        <f t="shared" si="1"/>
        <v>80</v>
      </c>
      <c r="K57" s="334">
        <v>537</v>
      </c>
    </row>
    <row r="58" spans="1:11">
      <c r="A58" s="209" t="s">
        <v>258</v>
      </c>
      <c r="B58" s="214">
        <v>6135</v>
      </c>
      <c r="C58" s="209">
        <v>0.16300000000000001</v>
      </c>
      <c r="D58">
        <f t="shared" si="0"/>
        <v>19</v>
      </c>
      <c r="F58" s="209">
        <v>3.9119999999999999</v>
      </c>
      <c r="G58" s="491">
        <f t="shared" si="1"/>
        <v>11</v>
      </c>
      <c r="K58" s="334">
        <v>78</v>
      </c>
    </row>
    <row r="59" spans="1:11">
      <c r="A59" s="209" t="s">
        <v>259</v>
      </c>
      <c r="B59" s="214">
        <v>15695</v>
      </c>
      <c r="C59" s="209">
        <v>0.31900000000000001</v>
      </c>
      <c r="D59">
        <f t="shared" si="0"/>
        <v>70</v>
      </c>
      <c r="F59" s="209">
        <v>6.7539999999999996</v>
      </c>
      <c r="G59" s="491">
        <f t="shared" si="1"/>
        <v>67</v>
      </c>
      <c r="K59" s="334">
        <v>368</v>
      </c>
    </row>
    <row r="60" spans="1:11">
      <c r="A60" s="209" t="s">
        <v>260</v>
      </c>
      <c r="B60" s="214">
        <v>9481</v>
      </c>
      <c r="C60" s="209">
        <v>0.105</v>
      </c>
      <c r="D60">
        <f t="shared" si="0"/>
        <v>4</v>
      </c>
      <c r="F60" s="209">
        <v>3.375</v>
      </c>
      <c r="G60" s="491">
        <f t="shared" si="1"/>
        <v>4</v>
      </c>
      <c r="K60" s="334">
        <v>117</v>
      </c>
    </row>
    <row r="61" spans="1:11">
      <c r="A61" s="209" t="s">
        <v>261</v>
      </c>
      <c r="B61" s="214">
        <v>45311</v>
      </c>
      <c r="C61" s="209">
        <v>0.17699999999999999</v>
      </c>
      <c r="D61">
        <f t="shared" si="0"/>
        <v>24</v>
      </c>
      <c r="F61" s="209">
        <v>5.8929999999999998</v>
      </c>
      <c r="G61" s="491">
        <f t="shared" si="1"/>
        <v>51</v>
      </c>
      <c r="K61" s="335">
        <v>1157</v>
      </c>
    </row>
    <row r="62" spans="1:11">
      <c r="A62" s="209" t="s">
        <v>262</v>
      </c>
      <c r="B62" s="214">
        <v>13973</v>
      </c>
      <c r="C62" s="209">
        <v>0.57299999999999995</v>
      </c>
      <c r="D62">
        <f t="shared" si="0"/>
        <v>91</v>
      </c>
      <c r="F62" s="209">
        <v>5.01</v>
      </c>
      <c r="G62" s="491">
        <f t="shared" si="1"/>
        <v>23</v>
      </c>
      <c r="K62" s="334">
        <v>273</v>
      </c>
    </row>
    <row r="63" spans="1:11">
      <c r="A63" s="209" t="s">
        <v>263</v>
      </c>
      <c r="B63" s="214">
        <v>377065</v>
      </c>
      <c r="C63" s="209">
        <v>0.14099999999999999</v>
      </c>
      <c r="D63">
        <f t="shared" si="0"/>
        <v>12</v>
      </c>
      <c r="F63" s="209">
        <v>7.7759999999999998</v>
      </c>
      <c r="G63" s="491">
        <f t="shared" si="1"/>
        <v>86</v>
      </c>
      <c r="K63" s="335">
        <v>12612</v>
      </c>
    </row>
    <row r="64" spans="1:11">
      <c r="A64" s="209" t="s">
        <v>264</v>
      </c>
      <c r="B64" s="214">
        <v>3244</v>
      </c>
      <c r="C64" s="209">
        <v>0.308</v>
      </c>
      <c r="D64">
        <f t="shared" si="0"/>
        <v>64</v>
      </c>
      <c r="F64" s="209">
        <v>7.09</v>
      </c>
      <c r="G64" s="491">
        <f t="shared" si="1"/>
        <v>76</v>
      </c>
      <c r="K64" s="334">
        <v>66</v>
      </c>
    </row>
    <row r="65" spans="1:11">
      <c r="A65" s="209" t="s">
        <v>265</v>
      </c>
      <c r="B65" s="214">
        <v>16430</v>
      </c>
      <c r="C65" s="209">
        <v>0.36499999999999999</v>
      </c>
      <c r="D65">
        <f t="shared" si="0"/>
        <v>77</v>
      </c>
      <c r="F65" s="209">
        <v>6.0259999999999998</v>
      </c>
      <c r="G65" s="491">
        <f t="shared" si="1"/>
        <v>54</v>
      </c>
      <c r="K65" s="334">
        <v>435</v>
      </c>
    </row>
    <row r="66" spans="1:11">
      <c r="A66" s="209" t="s">
        <v>266</v>
      </c>
      <c r="B66" s="214">
        <v>35082</v>
      </c>
      <c r="C66" s="209">
        <v>0.314</v>
      </c>
      <c r="D66">
        <f t="shared" si="0"/>
        <v>68</v>
      </c>
      <c r="F66" s="209">
        <v>5.5010000000000003</v>
      </c>
      <c r="G66" s="491">
        <f t="shared" si="1"/>
        <v>39</v>
      </c>
      <c r="K66" s="334">
        <v>794</v>
      </c>
    </row>
    <row r="67" spans="1:11">
      <c r="A67" s="209" t="s">
        <v>267</v>
      </c>
      <c r="B67" s="214">
        <v>9431</v>
      </c>
      <c r="C67" s="209">
        <v>0.106</v>
      </c>
      <c r="D67">
        <f t="shared" si="0"/>
        <v>5</v>
      </c>
      <c r="F67" s="209">
        <v>6.0439999999999996</v>
      </c>
      <c r="G67" s="491">
        <f t="shared" si="1"/>
        <v>55</v>
      </c>
      <c r="K67" s="334">
        <v>210</v>
      </c>
    </row>
    <row r="68" spans="1:11">
      <c r="A68" s="209" t="s">
        <v>268</v>
      </c>
      <c r="B68" s="214">
        <v>30611</v>
      </c>
      <c r="C68" s="209">
        <v>0.19600000000000001</v>
      </c>
      <c r="D68">
        <f t="shared" si="0"/>
        <v>27</v>
      </c>
      <c r="F68" s="209">
        <v>5.5540000000000003</v>
      </c>
      <c r="G68" s="491">
        <f t="shared" si="1"/>
        <v>40</v>
      </c>
      <c r="K68" s="334">
        <v>783</v>
      </c>
    </row>
    <row r="69" spans="1:11">
      <c r="A69" s="209" t="s">
        <v>269</v>
      </c>
      <c r="B69" s="214">
        <v>49983</v>
      </c>
      <c r="C69" s="209">
        <v>0.26</v>
      </c>
      <c r="D69">
        <f t="shared" si="0"/>
        <v>51</v>
      </c>
      <c r="F69" s="209">
        <v>4.8419999999999996</v>
      </c>
      <c r="G69" s="491">
        <f t="shared" si="1"/>
        <v>20</v>
      </c>
      <c r="K69" s="335">
        <v>1311</v>
      </c>
    </row>
    <row r="70" spans="1:11">
      <c r="A70" s="209" t="s">
        <v>270</v>
      </c>
      <c r="B70" s="214">
        <v>44356</v>
      </c>
      <c r="C70" s="209">
        <v>0.29299999999999998</v>
      </c>
      <c r="D70">
        <f t="shared" si="0"/>
        <v>58</v>
      </c>
      <c r="F70" s="209">
        <v>7.0570000000000004</v>
      </c>
      <c r="G70" s="491">
        <f t="shared" si="1"/>
        <v>74</v>
      </c>
      <c r="K70" s="335">
        <v>1327</v>
      </c>
    </row>
    <row r="71" spans="1:11">
      <c r="A71" s="209" t="s">
        <v>271</v>
      </c>
      <c r="B71" s="214">
        <v>21216</v>
      </c>
      <c r="C71" s="209">
        <v>0.28299999999999997</v>
      </c>
      <c r="D71">
        <f t="shared" si="0"/>
        <v>54</v>
      </c>
      <c r="F71" s="209">
        <v>6.3159999999999998</v>
      </c>
      <c r="G71" s="491">
        <f t="shared" si="1"/>
        <v>63</v>
      </c>
      <c r="K71" s="334">
        <v>495</v>
      </c>
    </row>
    <row r="72" spans="1:11">
      <c r="A72" s="209" t="s">
        <v>272</v>
      </c>
      <c r="B72" s="214">
        <v>18969</v>
      </c>
      <c r="C72" s="209">
        <v>0.21099999999999999</v>
      </c>
      <c r="D72">
        <f t="shared" si="0"/>
        <v>33</v>
      </c>
      <c r="F72" s="209">
        <v>3.9009999999999998</v>
      </c>
      <c r="G72" s="491">
        <f t="shared" si="1"/>
        <v>10</v>
      </c>
      <c r="K72" s="334">
        <v>337</v>
      </c>
    </row>
    <row r="73" spans="1:11">
      <c r="A73" s="209" t="s">
        <v>273</v>
      </c>
      <c r="B73" s="214">
        <v>74019</v>
      </c>
      <c r="C73" s="209">
        <v>0.29699999999999999</v>
      </c>
      <c r="D73">
        <f t="shared" si="0"/>
        <v>60</v>
      </c>
      <c r="F73" s="209">
        <v>10.523999999999999</v>
      </c>
      <c r="G73" s="491">
        <f t="shared" si="1"/>
        <v>93</v>
      </c>
      <c r="K73" s="335">
        <v>3726</v>
      </c>
    </row>
    <row r="74" spans="1:11">
      <c r="A74" s="209" t="s">
        <v>274</v>
      </c>
      <c r="B74" s="214">
        <v>25642</v>
      </c>
      <c r="C74" s="209">
        <v>0.46800000000000003</v>
      </c>
      <c r="D74">
        <f t="shared" si="0"/>
        <v>85</v>
      </c>
      <c r="F74" s="209">
        <v>5.694</v>
      </c>
      <c r="G74" s="491">
        <f t="shared" si="1"/>
        <v>47</v>
      </c>
      <c r="K74" s="334">
        <v>647</v>
      </c>
    </row>
    <row r="75" spans="1:11">
      <c r="A75" s="209" t="s">
        <v>275</v>
      </c>
      <c r="B75" s="214">
        <v>27609</v>
      </c>
      <c r="C75" s="209">
        <v>0.254</v>
      </c>
      <c r="D75">
        <f t="shared" si="0"/>
        <v>48</v>
      </c>
      <c r="F75" s="209">
        <v>5.94</v>
      </c>
      <c r="G75" s="491">
        <f t="shared" si="1"/>
        <v>52</v>
      </c>
      <c r="K75" s="334">
        <v>756</v>
      </c>
    </row>
    <row r="76" spans="1:11">
      <c r="A76" s="209" t="s">
        <v>276</v>
      </c>
      <c r="B76" s="214">
        <v>86876</v>
      </c>
      <c r="C76" s="209">
        <v>0.17299999999999999</v>
      </c>
      <c r="D76">
        <f t="shared" si="0"/>
        <v>23</v>
      </c>
      <c r="F76" s="209">
        <v>7.2750000000000004</v>
      </c>
      <c r="G76" s="491">
        <f t="shared" si="1"/>
        <v>78</v>
      </c>
      <c r="K76" s="335">
        <v>2773</v>
      </c>
    </row>
    <row r="77" spans="1:11">
      <c r="A77" s="209" t="s">
        <v>277</v>
      </c>
      <c r="B77" s="214">
        <v>10317</v>
      </c>
      <c r="C77" s="209">
        <v>0.48499999999999999</v>
      </c>
      <c r="D77">
        <f t="shared" si="0"/>
        <v>86</v>
      </c>
      <c r="F77" s="209">
        <v>4.556</v>
      </c>
      <c r="G77" s="491">
        <f t="shared" si="1"/>
        <v>17</v>
      </c>
      <c r="K77" s="334">
        <v>137</v>
      </c>
    </row>
    <row r="78" spans="1:11">
      <c r="A78" s="209" t="s">
        <v>278</v>
      </c>
      <c r="B78" s="214">
        <v>38784</v>
      </c>
      <c r="C78" s="209">
        <v>0.51600000000000001</v>
      </c>
      <c r="D78">
        <f t="shared" si="0"/>
        <v>90</v>
      </c>
      <c r="F78" s="209">
        <v>6.2649999999999997</v>
      </c>
      <c r="G78" s="491">
        <f t="shared" si="1"/>
        <v>61</v>
      </c>
      <c r="K78" s="334">
        <v>854</v>
      </c>
    </row>
    <row r="79" spans="1:11">
      <c r="A79" s="209" t="s">
        <v>279</v>
      </c>
      <c r="B79" s="214">
        <v>184527</v>
      </c>
      <c r="C79" s="209">
        <v>0.16300000000000001</v>
      </c>
      <c r="D79">
        <f t="shared" si="0"/>
        <v>19</v>
      </c>
      <c r="F79" s="209">
        <v>6.8449999999999998</v>
      </c>
      <c r="G79" s="491">
        <f t="shared" si="1"/>
        <v>69</v>
      </c>
      <c r="K79" s="335">
        <v>6076</v>
      </c>
    </row>
    <row r="80" spans="1:11">
      <c r="A80" s="209" t="s">
        <v>280</v>
      </c>
      <c r="B80" s="214">
        <v>5178</v>
      </c>
      <c r="C80" s="209">
        <v>0.77200000000000002</v>
      </c>
      <c r="D80">
        <f t="shared" si="0"/>
        <v>93</v>
      </c>
      <c r="F80" s="209">
        <v>3.2829999999999999</v>
      </c>
      <c r="G80" s="491">
        <f t="shared" si="1"/>
        <v>3</v>
      </c>
      <c r="K80" s="334">
        <v>101</v>
      </c>
    </row>
    <row r="81" spans="1:11">
      <c r="A81" s="209" t="s">
        <v>281</v>
      </c>
      <c r="B81" s="214">
        <v>15888</v>
      </c>
      <c r="C81" s="209">
        <v>0.315</v>
      </c>
      <c r="D81">
        <f t="shared" si="0"/>
        <v>69</v>
      </c>
      <c r="F81" s="209">
        <v>3.6509999999999998</v>
      </c>
      <c r="G81" s="491">
        <f t="shared" si="1"/>
        <v>6</v>
      </c>
      <c r="K81" s="334">
        <v>161</v>
      </c>
    </row>
    <row r="82" spans="1:11">
      <c r="A82" s="209" t="s">
        <v>282</v>
      </c>
      <c r="B82" s="214">
        <v>24253</v>
      </c>
      <c r="C82" s="209">
        <v>0.247</v>
      </c>
      <c r="D82">
        <f t="shared" ref="D82:D111" si="2">RANK(C82,$C$17:$C$111,1)</f>
        <v>43</v>
      </c>
      <c r="F82" s="209">
        <v>5.69</v>
      </c>
      <c r="G82" s="491">
        <f t="shared" ref="G82:G111" si="3">RANK(F82,$F$17:$F$111,1)</f>
        <v>46</v>
      </c>
      <c r="K82" s="334">
        <v>610</v>
      </c>
    </row>
    <row r="83" spans="1:11">
      <c r="A83" s="209" t="s">
        <v>283</v>
      </c>
      <c r="B83" s="214">
        <v>18279</v>
      </c>
      <c r="C83" s="209">
        <v>0.16400000000000001</v>
      </c>
      <c r="D83">
        <f t="shared" si="2"/>
        <v>21</v>
      </c>
      <c r="F83" s="209">
        <v>5.1970000000000001</v>
      </c>
      <c r="G83" s="491">
        <f t="shared" si="3"/>
        <v>33</v>
      </c>
      <c r="K83" s="334">
        <v>423</v>
      </c>
    </row>
    <row r="84" spans="1:11">
      <c r="A84" s="209" t="s">
        <v>284</v>
      </c>
      <c r="B84" s="214">
        <v>6469</v>
      </c>
      <c r="C84" s="209">
        <v>0</v>
      </c>
      <c r="D84">
        <f t="shared" si="2"/>
        <v>1</v>
      </c>
      <c r="F84" s="209">
        <v>4.1740000000000004</v>
      </c>
      <c r="G84" s="491">
        <f t="shared" si="3"/>
        <v>12</v>
      </c>
      <c r="K84" s="334">
        <v>61</v>
      </c>
    </row>
    <row r="85" spans="1:11">
      <c r="A85" s="209" t="s">
        <v>285</v>
      </c>
      <c r="B85" s="214">
        <v>4389</v>
      </c>
      <c r="C85" s="209">
        <v>0.22800000000000001</v>
      </c>
      <c r="D85">
        <f t="shared" si="2"/>
        <v>38</v>
      </c>
      <c r="F85" s="209">
        <v>2.734</v>
      </c>
      <c r="G85" s="491">
        <f t="shared" si="3"/>
        <v>1</v>
      </c>
      <c r="K85" s="334">
        <v>61</v>
      </c>
    </row>
    <row r="86" spans="1:11">
      <c r="A86" s="209" t="s">
        <v>286</v>
      </c>
      <c r="B86" s="214">
        <v>13385</v>
      </c>
      <c r="C86" s="209">
        <v>0.374</v>
      </c>
      <c r="D86">
        <f t="shared" si="2"/>
        <v>78</v>
      </c>
      <c r="F86" s="209">
        <v>6.5750000000000002</v>
      </c>
      <c r="G86" s="491">
        <f t="shared" si="3"/>
        <v>65</v>
      </c>
      <c r="K86" s="334">
        <v>296</v>
      </c>
    </row>
    <row r="87" spans="1:11">
      <c r="A87" s="209" t="s">
        <v>287</v>
      </c>
      <c r="B87" s="214">
        <v>63607</v>
      </c>
      <c r="C87" s="209">
        <v>0.29899999999999999</v>
      </c>
      <c r="D87">
        <f t="shared" si="2"/>
        <v>62</v>
      </c>
      <c r="F87" s="209">
        <v>6.2889999999999997</v>
      </c>
      <c r="G87" s="491">
        <f t="shared" si="3"/>
        <v>62</v>
      </c>
      <c r="K87" s="335">
        <v>2275</v>
      </c>
    </row>
    <row r="88" spans="1:11">
      <c r="A88" s="209" t="s">
        <v>288</v>
      </c>
      <c r="B88" s="214">
        <v>27595</v>
      </c>
      <c r="C88" s="209">
        <v>0.32600000000000001</v>
      </c>
      <c r="D88">
        <f t="shared" si="2"/>
        <v>71</v>
      </c>
      <c r="F88" s="209">
        <v>5.0369999999999999</v>
      </c>
      <c r="G88" s="491">
        <f t="shared" si="3"/>
        <v>24</v>
      </c>
      <c r="K88" s="334">
        <v>608</v>
      </c>
    </row>
    <row r="89" spans="1:11">
      <c r="A89" s="209" t="s">
        <v>289</v>
      </c>
      <c r="B89" s="214">
        <v>46046</v>
      </c>
      <c r="C89" s="209">
        <v>0.32600000000000001</v>
      </c>
      <c r="D89">
        <f t="shared" si="2"/>
        <v>71</v>
      </c>
      <c r="F89" s="209">
        <v>5.6470000000000002</v>
      </c>
      <c r="G89" s="491">
        <f t="shared" si="3"/>
        <v>44</v>
      </c>
      <c r="K89" s="335">
        <v>1270</v>
      </c>
    </row>
    <row r="90" spans="1:11">
      <c r="A90" s="209" t="s">
        <v>290</v>
      </c>
      <c r="B90" s="214">
        <v>60853</v>
      </c>
      <c r="C90" s="209">
        <v>0.36199999999999999</v>
      </c>
      <c r="D90">
        <f t="shared" si="2"/>
        <v>76</v>
      </c>
      <c r="F90" s="209">
        <v>7.641</v>
      </c>
      <c r="G90" s="491">
        <f t="shared" si="3"/>
        <v>82</v>
      </c>
      <c r="K90" s="335">
        <v>2244</v>
      </c>
    </row>
    <row r="91" spans="1:11">
      <c r="A91" s="209" t="s">
        <v>291</v>
      </c>
      <c r="B91" s="214">
        <v>261230</v>
      </c>
      <c r="C91" s="209">
        <v>0.14199999999999999</v>
      </c>
      <c r="D91">
        <f t="shared" si="2"/>
        <v>13</v>
      </c>
      <c r="F91" s="209">
        <v>9.1029999999999998</v>
      </c>
      <c r="G91" s="491">
        <f t="shared" si="3"/>
        <v>91</v>
      </c>
      <c r="K91" s="335">
        <v>10228</v>
      </c>
    </row>
    <row r="92" spans="1:11">
      <c r="A92" s="209" t="s">
        <v>292</v>
      </c>
      <c r="B92" s="214">
        <v>17156</v>
      </c>
      <c r="C92" s="209">
        <v>0.29099999999999998</v>
      </c>
      <c r="D92">
        <f t="shared" si="2"/>
        <v>55</v>
      </c>
      <c r="F92" s="209">
        <v>2.74</v>
      </c>
      <c r="G92" s="491">
        <f t="shared" si="3"/>
        <v>2</v>
      </c>
      <c r="K92" s="334">
        <v>111</v>
      </c>
    </row>
    <row r="93" spans="1:11">
      <c r="A93" s="209" t="s">
        <v>293</v>
      </c>
      <c r="B93" s="214">
        <v>13601</v>
      </c>
      <c r="C93" s="209">
        <v>0.29399999999999998</v>
      </c>
      <c r="D93">
        <f t="shared" si="2"/>
        <v>59</v>
      </c>
      <c r="F93" s="209">
        <v>5.5880000000000001</v>
      </c>
      <c r="G93" s="491">
        <f t="shared" si="3"/>
        <v>42</v>
      </c>
      <c r="K93" s="334">
        <v>289</v>
      </c>
    </row>
    <row r="94" spans="1:11">
      <c r="A94" s="209" t="s">
        <v>294</v>
      </c>
      <c r="B94" s="214">
        <v>86168</v>
      </c>
      <c r="C94" s="209">
        <v>0.11600000000000001</v>
      </c>
      <c r="D94">
        <f t="shared" si="2"/>
        <v>7</v>
      </c>
      <c r="F94" s="209">
        <v>8.5990000000000002</v>
      </c>
      <c r="G94" s="491">
        <f t="shared" si="3"/>
        <v>88</v>
      </c>
      <c r="K94" s="335">
        <v>3644</v>
      </c>
    </row>
    <row r="95" spans="1:11">
      <c r="A95" s="209" t="s">
        <v>295</v>
      </c>
      <c r="B95" s="214">
        <v>636714</v>
      </c>
      <c r="C95" s="209">
        <v>0.38800000000000001</v>
      </c>
      <c r="D95">
        <f t="shared" si="2"/>
        <v>80</v>
      </c>
      <c r="F95" s="209">
        <v>13.252000000000001</v>
      </c>
      <c r="G95" s="491">
        <f t="shared" si="3"/>
        <v>94</v>
      </c>
      <c r="K95" s="335">
        <v>34866</v>
      </c>
    </row>
    <row r="96" spans="1:11">
      <c r="A96" s="209" t="s">
        <v>296</v>
      </c>
      <c r="B96" s="214">
        <v>15711</v>
      </c>
      <c r="C96" s="209">
        <v>0.50900000000000001</v>
      </c>
      <c r="D96">
        <f t="shared" si="2"/>
        <v>89</v>
      </c>
      <c r="F96" s="209">
        <v>7.383</v>
      </c>
      <c r="G96" s="491">
        <f t="shared" si="3"/>
        <v>81</v>
      </c>
      <c r="K96" s="334">
        <v>603</v>
      </c>
    </row>
    <row r="97" spans="1:11">
      <c r="A97" s="209" t="s">
        <v>297</v>
      </c>
      <c r="B97" s="214">
        <v>11864</v>
      </c>
      <c r="C97" s="209">
        <v>0.253</v>
      </c>
      <c r="D97">
        <f t="shared" si="2"/>
        <v>46</v>
      </c>
      <c r="F97" s="209">
        <v>4.2140000000000004</v>
      </c>
      <c r="G97" s="491">
        <f t="shared" si="3"/>
        <v>14</v>
      </c>
      <c r="K97" s="334">
        <v>183</v>
      </c>
    </row>
    <row r="98" spans="1:11">
      <c r="A98" s="209" t="s">
        <v>298</v>
      </c>
      <c r="B98" s="214">
        <v>137609</v>
      </c>
      <c r="C98" s="209">
        <v>0.19600000000000001</v>
      </c>
      <c r="D98">
        <f t="shared" si="2"/>
        <v>27</v>
      </c>
      <c r="F98" s="209">
        <v>6.2279999999999998</v>
      </c>
      <c r="G98" s="491">
        <f t="shared" si="3"/>
        <v>59</v>
      </c>
      <c r="K98" s="335">
        <v>3691</v>
      </c>
    </row>
    <row r="99" spans="1:11">
      <c r="A99" s="209" t="s">
        <v>299</v>
      </c>
      <c r="B99" s="214">
        <v>163706</v>
      </c>
      <c r="C99" s="209">
        <v>0.14000000000000001</v>
      </c>
      <c r="D99">
        <f t="shared" si="2"/>
        <v>11</v>
      </c>
      <c r="F99" s="209">
        <v>5.4489999999999998</v>
      </c>
      <c r="G99" s="491">
        <f t="shared" si="3"/>
        <v>37</v>
      </c>
      <c r="K99" s="335">
        <v>3536</v>
      </c>
    </row>
    <row r="100" spans="1:11">
      <c r="A100" s="209" t="s">
        <v>300</v>
      </c>
      <c r="B100" s="214">
        <v>48633</v>
      </c>
      <c r="C100" s="209">
        <v>0.22600000000000001</v>
      </c>
      <c r="D100">
        <f t="shared" si="2"/>
        <v>37</v>
      </c>
      <c r="F100" s="209">
        <v>5.7370000000000001</v>
      </c>
      <c r="G100" s="491">
        <f t="shared" si="3"/>
        <v>49</v>
      </c>
      <c r="K100" s="334">
        <v>982</v>
      </c>
    </row>
    <row r="101" spans="1:11">
      <c r="A101" s="209" t="s">
        <v>301</v>
      </c>
      <c r="B101" s="214">
        <v>7361</v>
      </c>
      <c r="C101" s="209">
        <v>0.81499999999999995</v>
      </c>
      <c r="D101">
        <f t="shared" si="2"/>
        <v>94</v>
      </c>
      <c r="F101" s="209">
        <v>6.657</v>
      </c>
      <c r="G101" s="491">
        <f t="shared" si="3"/>
        <v>66</v>
      </c>
      <c r="K101" s="334">
        <v>260</v>
      </c>
    </row>
    <row r="102" spans="1:11">
      <c r="A102" s="209" t="s">
        <v>302</v>
      </c>
      <c r="B102" s="214">
        <v>14495</v>
      </c>
      <c r="C102" s="209">
        <v>0.20699999999999999</v>
      </c>
      <c r="D102">
        <f t="shared" si="2"/>
        <v>32</v>
      </c>
      <c r="F102" s="209">
        <v>4.2080000000000002</v>
      </c>
      <c r="G102" s="491">
        <f t="shared" si="3"/>
        <v>13</v>
      </c>
      <c r="K102" s="334">
        <v>326</v>
      </c>
    </row>
    <row r="103" spans="1:11">
      <c r="A103" s="209" t="s">
        <v>303</v>
      </c>
      <c r="B103" s="214">
        <v>16160</v>
      </c>
      <c r="C103" s="209">
        <v>6.2E-2</v>
      </c>
      <c r="D103">
        <f t="shared" si="2"/>
        <v>3</v>
      </c>
      <c r="F103" s="209">
        <v>3.7749999999999999</v>
      </c>
      <c r="G103" s="491">
        <f t="shared" si="3"/>
        <v>9</v>
      </c>
      <c r="K103" s="334">
        <v>195</v>
      </c>
    </row>
    <row r="104" spans="1:11">
      <c r="A104" s="209" t="s">
        <v>304</v>
      </c>
      <c r="B104" s="214">
        <v>4926</v>
      </c>
      <c r="C104" s="209">
        <v>0.40600000000000003</v>
      </c>
      <c r="D104">
        <f t="shared" si="2"/>
        <v>81</v>
      </c>
      <c r="F104" s="209">
        <v>4.4660000000000002</v>
      </c>
      <c r="G104" s="491">
        <f t="shared" si="3"/>
        <v>16</v>
      </c>
      <c r="K104" s="334">
        <v>100</v>
      </c>
    </row>
    <row r="105" spans="1:11">
      <c r="A105" s="209" t="s">
        <v>305</v>
      </c>
      <c r="B105" s="214">
        <v>31903</v>
      </c>
      <c r="C105" s="209">
        <v>0.313</v>
      </c>
      <c r="D105">
        <f t="shared" si="2"/>
        <v>66</v>
      </c>
      <c r="F105" s="209">
        <v>5.109</v>
      </c>
      <c r="G105" s="491">
        <f t="shared" si="3"/>
        <v>27</v>
      </c>
      <c r="K105" s="334">
        <v>748</v>
      </c>
    </row>
    <row r="106" spans="1:11">
      <c r="A106" s="209" t="s">
        <v>306</v>
      </c>
      <c r="B106" s="214">
        <v>108808</v>
      </c>
      <c r="C106" s="209">
        <v>0.156</v>
      </c>
      <c r="D106">
        <f t="shared" si="2"/>
        <v>17</v>
      </c>
      <c r="F106" s="209">
        <v>6.1849999999999996</v>
      </c>
      <c r="G106" s="491">
        <f t="shared" si="3"/>
        <v>58</v>
      </c>
      <c r="K106" s="335">
        <v>3657</v>
      </c>
    </row>
    <row r="107" spans="1:11">
      <c r="A107" s="209" t="s">
        <v>307</v>
      </c>
      <c r="B107" s="214">
        <v>11971</v>
      </c>
      <c r="C107" s="209">
        <v>0.33400000000000002</v>
      </c>
      <c r="D107">
        <f t="shared" si="2"/>
        <v>74</v>
      </c>
      <c r="F107" s="209">
        <v>4.5940000000000003</v>
      </c>
      <c r="G107" s="491">
        <f t="shared" si="3"/>
        <v>18</v>
      </c>
      <c r="K107" s="334">
        <v>219</v>
      </c>
    </row>
    <row r="108" spans="1:11">
      <c r="A108" s="209" t="s">
        <v>308</v>
      </c>
      <c r="B108" s="214">
        <v>24395</v>
      </c>
      <c r="C108" s="209">
        <v>0.16400000000000001</v>
      </c>
      <c r="D108">
        <f t="shared" si="2"/>
        <v>21</v>
      </c>
      <c r="F108" s="209">
        <v>5.165</v>
      </c>
      <c r="G108" s="491">
        <f t="shared" si="3"/>
        <v>31</v>
      </c>
      <c r="K108" s="334">
        <v>448</v>
      </c>
    </row>
    <row r="109" spans="1:11">
      <c r="A109" s="209" t="s">
        <v>309</v>
      </c>
      <c r="B109" s="214">
        <v>22400</v>
      </c>
      <c r="C109" s="209">
        <v>0.13400000000000001</v>
      </c>
      <c r="D109">
        <f t="shared" si="2"/>
        <v>10</v>
      </c>
      <c r="F109" s="209">
        <v>4.6879999999999997</v>
      </c>
      <c r="G109" s="491">
        <f t="shared" si="3"/>
        <v>19</v>
      </c>
      <c r="K109" s="334">
        <v>518</v>
      </c>
    </row>
    <row r="110" spans="1:11">
      <c r="A110" s="209" t="s">
        <v>310</v>
      </c>
      <c r="B110" s="214">
        <v>221900</v>
      </c>
      <c r="C110" s="209">
        <v>0.122</v>
      </c>
      <c r="D110">
        <f t="shared" si="2"/>
        <v>8</v>
      </c>
      <c r="F110" s="209">
        <v>3.673</v>
      </c>
      <c r="G110" s="491">
        <f t="shared" si="3"/>
        <v>7</v>
      </c>
      <c r="K110" s="335">
        <v>4619</v>
      </c>
    </row>
    <row r="111" spans="1:11">
      <c r="A111" s="209" t="s">
        <v>311</v>
      </c>
      <c r="B111" s="214">
        <v>129214</v>
      </c>
      <c r="C111" s="209">
        <v>0.14699999999999999</v>
      </c>
      <c r="D111">
        <f t="shared" si="2"/>
        <v>14</v>
      </c>
      <c r="F111" s="209">
        <v>7.0270000000000001</v>
      </c>
      <c r="G111" s="491">
        <f t="shared" si="3"/>
        <v>72</v>
      </c>
      <c r="K111" s="335">
        <v>3732</v>
      </c>
    </row>
    <row r="113" spans="1:6" ht="14.25">
      <c r="A113" s="44" t="s">
        <v>3</v>
      </c>
      <c r="C113" s="490">
        <f>AVERAGE(C17:C111)</f>
        <v>0.28124210526315796</v>
      </c>
      <c r="F113" s="490">
        <f>AVERAGE(F17:F111)</f>
        <v>6.0715157894736826</v>
      </c>
    </row>
  </sheetData>
  <mergeCells count="16">
    <mergeCell ref="B10:D10"/>
    <mergeCell ref="A11:A13"/>
    <mergeCell ref="B11:D13"/>
    <mergeCell ref="E1:G1"/>
    <mergeCell ref="E3:G7"/>
    <mergeCell ref="E8:G8"/>
    <mergeCell ref="E9:G9"/>
    <mergeCell ref="E10:G10"/>
    <mergeCell ref="E11:G13"/>
    <mergeCell ref="B1:D1"/>
    <mergeCell ref="A3:A7"/>
    <mergeCell ref="B3:D7"/>
    <mergeCell ref="B8:D8"/>
    <mergeCell ref="B9:D9"/>
    <mergeCell ref="B2:D2"/>
    <mergeCell ref="E2:G2"/>
  </mergeCells>
  <hyperlinks>
    <hyperlink ref="E9:G9" r:id="rId1" display="Tennessee Department of Safety &amp; Homeland Security" xr:uid="{720A2BA3-C553-4392-AD86-CFA6FECD8F82}"/>
    <hyperlink ref="B9:D9" r:id="rId2" display="Tennessee Department of Safety &amp; Homeland Security" xr:uid="{FAD794DB-1C02-4651-BD42-1E449E62911E}"/>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E9A9-E703-4071-83BE-1A132E96DEA5}">
  <sheetPr>
    <tabColor rgb="FF339966"/>
  </sheetPr>
  <dimension ref="A1:N114"/>
  <sheetViews>
    <sheetView workbookViewId="0">
      <selection activeCell="M114" sqref="M114"/>
    </sheetView>
  </sheetViews>
  <sheetFormatPr defaultRowHeight="12.75"/>
  <cols>
    <col min="13" max="13" width="16.42578125" customWidth="1"/>
  </cols>
  <sheetData>
    <row r="1" spans="1:4" ht="38.25">
      <c r="A1" s="168" t="s">
        <v>189</v>
      </c>
      <c r="B1" s="568" t="s">
        <v>776</v>
      </c>
      <c r="C1" s="569"/>
      <c r="D1" s="570"/>
    </row>
    <row r="2" spans="1:4" ht="25.5">
      <c r="A2" s="168" t="s">
        <v>194</v>
      </c>
      <c r="B2" s="538" t="s">
        <v>187</v>
      </c>
      <c r="C2" s="566"/>
      <c r="D2" s="567"/>
    </row>
    <row r="3" spans="1:4">
      <c r="A3" s="579" t="s">
        <v>196</v>
      </c>
      <c r="B3" s="514" t="s">
        <v>1385</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199</v>
      </c>
      <c r="C8" s="590"/>
      <c r="D8" s="591"/>
    </row>
    <row r="9" spans="1:4" ht="25.5">
      <c r="A9" s="323" t="s">
        <v>200</v>
      </c>
      <c r="B9" s="583" t="s">
        <v>1384</v>
      </c>
      <c r="C9" s="584"/>
      <c r="D9" s="585"/>
    </row>
    <row r="10" spans="1:4">
      <c r="A10" s="338" t="s">
        <v>314</v>
      </c>
      <c r="B10" s="582">
        <v>2022</v>
      </c>
      <c r="C10" s="536"/>
      <c r="D10" s="537"/>
    </row>
    <row r="11" spans="1:4">
      <c r="A11" s="511" t="s">
        <v>202</v>
      </c>
      <c r="B11" s="514"/>
      <c r="C11" s="515"/>
      <c r="D11" s="516"/>
    </row>
    <row r="12" spans="1:4">
      <c r="A12" s="578"/>
      <c r="B12" s="517"/>
      <c r="C12" s="518"/>
      <c r="D12" s="519"/>
    </row>
    <row r="13" spans="1:4">
      <c r="A13" s="513"/>
      <c r="B13" s="520"/>
      <c r="C13" s="521"/>
      <c r="D13" s="522"/>
    </row>
    <row r="17" spans="1:14" ht="28.5">
      <c r="A17" t="s">
        <v>785</v>
      </c>
      <c r="B17" t="s">
        <v>1380</v>
      </c>
      <c r="C17" t="s">
        <v>1381</v>
      </c>
      <c r="D17" t="s">
        <v>1382</v>
      </c>
      <c r="E17" t="s">
        <v>1383</v>
      </c>
      <c r="F17" t="s">
        <v>765</v>
      </c>
      <c r="H17" t="s">
        <v>1380</v>
      </c>
      <c r="I17" t="s">
        <v>1381</v>
      </c>
      <c r="J17" t="s">
        <v>1382</v>
      </c>
      <c r="K17" t="s">
        <v>1383</v>
      </c>
      <c r="M17" s="432" t="s">
        <v>187</v>
      </c>
      <c r="N17" s="440" t="s">
        <v>927</v>
      </c>
    </row>
    <row r="18" spans="1:14">
      <c r="A18" t="s">
        <v>216</v>
      </c>
      <c r="B18">
        <v>40</v>
      </c>
      <c r="C18">
        <v>128</v>
      </c>
      <c r="D18">
        <v>6</v>
      </c>
      <c r="E18">
        <v>1</v>
      </c>
      <c r="F18">
        <v>175</v>
      </c>
      <c r="H18" s="229">
        <v>0.22857142857142856</v>
      </c>
      <c r="I18" s="229">
        <v>0.73142857142857143</v>
      </c>
      <c r="J18" s="229">
        <v>3.4285714285714287E-2</v>
      </c>
      <c r="K18" s="229">
        <v>5.7142857142857143E-3</v>
      </c>
      <c r="M18" s="229">
        <f>SUM(J18:K18)</f>
        <v>0.04</v>
      </c>
      <c r="N18">
        <f>RANK(M18,$M$18:$M$112,1)</f>
        <v>54</v>
      </c>
    </row>
    <row r="19" spans="1:14">
      <c r="A19" t="s">
        <v>217</v>
      </c>
      <c r="B19">
        <v>172</v>
      </c>
      <c r="C19">
        <v>115</v>
      </c>
      <c r="D19">
        <v>9</v>
      </c>
      <c r="E19">
        <v>0</v>
      </c>
      <c r="F19">
        <v>296</v>
      </c>
      <c r="H19" s="229">
        <v>0.58108108108108103</v>
      </c>
      <c r="I19" s="229">
        <v>0.38851351351351349</v>
      </c>
      <c r="J19" s="229">
        <v>3.0405405405405407E-2</v>
      </c>
      <c r="K19" s="229">
        <v>0</v>
      </c>
      <c r="M19" s="229">
        <f t="shared" ref="M19:M82" si="0">SUM(J19:K19)</f>
        <v>3.0405405405405407E-2</v>
      </c>
      <c r="N19">
        <f t="shared" ref="N19:N82" si="1">RANK(M19,$M$18:$M$112,1)</f>
        <v>36</v>
      </c>
    </row>
    <row r="20" spans="1:14">
      <c r="A20" t="s">
        <v>218</v>
      </c>
      <c r="B20">
        <v>51</v>
      </c>
      <c r="C20">
        <v>96</v>
      </c>
      <c r="D20">
        <v>4</v>
      </c>
      <c r="E20">
        <v>0</v>
      </c>
      <c r="F20">
        <v>151</v>
      </c>
      <c r="H20" s="229">
        <v>0.33774834437086093</v>
      </c>
      <c r="I20" s="229">
        <v>0.63576158940397354</v>
      </c>
      <c r="J20" s="229">
        <v>2.6490066225165563E-2</v>
      </c>
      <c r="K20" s="229">
        <v>0</v>
      </c>
      <c r="M20" s="229">
        <f t="shared" si="0"/>
        <v>2.6490066225165563E-2</v>
      </c>
      <c r="N20">
        <f t="shared" si="1"/>
        <v>32</v>
      </c>
    </row>
    <row r="21" spans="1:14">
      <c r="A21" t="s">
        <v>219</v>
      </c>
      <c r="B21">
        <v>46</v>
      </c>
      <c r="C21">
        <v>37</v>
      </c>
      <c r="D21">
        <v>1</v>
      </c>
      <c r="E21">
        <v>0</v>
      </c>
      <c r="F21">
        <v>84</v>
      </c>
      <c r="H21" s="229">
        <v>0.54761904761904767</v>
      </c>
      <c r="I21" s="229">
        <v>0.44047619047619047</v>
      </c>
      <c r="J21" s="229">
        <v>1.1904761904761904E-2</v>
      </c>
      <c r="K21" s="229">
        <v>0</v>
      </c>
      <c r="M21" s="229">
        <f t="shared" si="0"/>
        <v>1.1904761904761904E-2</v>
      </c>
      <c r="N21">
        <f t="shared" si="1"/>
        <v>12</v>
      </c>
    </row>
    <row r="22" spans="1:14">
      <c r="A22" t="s">
        <v>220</v>
      </c>
      <c r="B22">
        <v>104</v>
      </c>
      <c r="C22">
        <v>62</v>
      </c>
      <c r="D22">
        <v>7</v>
      </c>
      <c r="E22">
        <v>2</v>
      </c>
      <c r="F22">
        <v>175</v>
      </c>
      <c r="H22" s="229">
        <v>0.59428571428571431</v>
      </c>
      <c r="I22" s="229">
        <v>0.35428571428571426</v>
      </c>
      <c r="J22" s="229">
        <v>0.04</v>
      </c>
      <c r="K22" s="229">
        <v>1.1428571428571429E-2</v>
      </c>
      <c r="M22" s="229">
        <f t="shared" si="0"/>
        <v>5.1428571428571428E-2</v>
      </c>
      <c r="N22">
        <f t="shared" si="1"/>
        <v>62</v>
      </c>
    </row>
    <row r="23" spans="1:14">
      <c r="A23" t="s">
        <v>221</v>
      </c>
      <c r="B23">
        <v>154</v>
      </c>
      <c r="C23">
        <v>37</v>
      </c>
      <c r="D23">
        <v>10</v>
      </c>
      <c r="E23">
        <v>0</v>
      </c>
      <c r="F23">
        <v>201</v>
      </c>
      <c r="H23" s="229">
        <v>0.76616915422885568</v>
      </c>
      <c r="I23" s="229">
        <v>0.18407960199004975</v>
      </c>
      <c r="J23" s="229">
        <v>4.975124378109453E-2</v>
      </c>
      <c r="K23" s="229">
        <v>0</v>
      </c>
      <c r="M23" s="229">
        <f t="shared" si="0"/>
        <v>4.975124378109453E-2</v>
      </c>
      <c r="N23">
        <f t="shared" si="1"/>
        <v>60</v>
      </c>
    </row>
    <row r="24" spans="1:14">
      <c r="A24" t="s">
        <v>223</v>
      </c>
      <c r="B24">
        <v>32</v>
      </c>
      <c r="C24">
        <v>102</v>
      </c>
      <c r="D24">
        <v>3</v>
      </c>
      <c r="E24">
        <v>1</v>
      </c>
      <c r="F24">
        <v>138</v>
      </c>
      <c r="H24" s="229">
        <v>0.2318840579710145</v>
      </c>
      <c r="I24" s="229">
        <v>0.73913043478260865</v>
      </c>
      <c r="J24" s="229">
        <v>2.1739130434782608E-2</v>
      </c>
      <c r="K24" s="229">
        <v>7.246376811594203E-3</v>
      </c>
      <c r="M24" s="229">
        <f t="shared" si="0"/>
        <v>2.8985507246376812E-2</v>
      </c>
      <c r="N24">
        <f t="shared" si="1"/>
        <v>34</v>
      </c>
    </row>
    <row r="25" spans="1:14">
      <c r="A25" t="s">
        <v>224</v>
      </c>
      <c r="B25">
        <v>99</v>
      </c>
      <c r="C25">
        <v>49</v>
      </c>
      <c r="D25">
        <v>13</v>
      </c>
      <c r="E25">
        <v>1</v>
      </c>
      <c r="F25">
        <v>162</v>
      </c>
      <c r="H25" s="229">
        <v>0.61111111111111116</v>
      </c>
      <c r="I25" s="229">
        <v>0.30246913580246915</v>
      </c>
      <c r="J25" s="229">
        <v>8.0246913580246909E-2</v>
      </c>
      <c r="K25" s="229">
        <v>6.1728395061728392E-3</v>
      </c>
      <c r="M25" s="229">
        <f t="shared" si="0"/>
        <v>8.6419753086419748E-2</v>
      </c>
      <c r="N25">
        <f t="shared" si="1"/>
        <v>85</v>
      </c>
    </row>
    <row r="26" spans="1:14">
      <c r="A26" t="s">
        <v>225</v>
      </c>
      <c r="B26">
        <v>64</v>
      </c>
      <c r="C26">
        <v>172</v>
      </c>
      <c r="D26">
        <v>4</v>
      </c>
      <c r="E26">
        <v>0</v>
      </c>
      <c r="F26">
        <v>240</v>
      </c>
      <c r="H26" s="229">
        <v>0.26666666666666666</v>
      </c>
      <c r="I26" s="229">
        <v>0.71666666666666667</v>
      </c>
      <c r="J26" s="229">
        <v>1.6666666666666666E-2</v>
      </c>
      <c r="K26" s="229">
        <v>0</v>
      </c>
      <c r="M26" s="229">
        <f t="shared" si="0"/>
        <v>1.6666666666666666E-2</v>
      </c>
      <c r="N26">
        <f t="shared" si="1"/>
        <v>18</v>
      </c>
    </row>
    <row r="27" spans="1:14">
      <c r="A27" t="s">
        <v>226</v>
      </c>
      <c r="B27">
        <v>86</v>
      </c>
      <c r="C27">
        <v>88</v>
      </c>
      <c r="D27">
        <v>22</v>
      </c>
      <c r="E27">
        <v>0</v>
      </c>
      <c r="F27">
        <v>196</v>
      </c>
      <c r="H27" s="229">
        <v>0.43877551020408162</v>
      </c>
      <c r="I27" s="229">
        <v>0.44897959183673469</v>
      </c>
      <c r="J27" s="229">
        <v>0.11224489795918367</v>
      </c>
      <c r="K27" s="229">
        <v>0</v>
      </c>
      <c r="M27" s="229">
        <f t="shared" si="0"/>
        <v>0.11224489795918367</v>
      </c>
      <c r="N27">
        <f t="shared" si="1"/>
        <v>89</v>
      </c>
    </row>
    <row r="28" spans="1:14">
      <c r="A28" t="s">
        <v>227</v>
      </c>
      <c r="B28">
        <v>65</v>
      </c>
      <c r="C28">
        <v>56</v>
      </c>
      <c r="D28">
        <v>7</v>
      </c>
      <c r="E28">
        <v>0</v>
      </c>
      <c r="F28">
        <v>128</v>
      </c>
      <c r="H28" s="229">
        <v>0.5078125</v>
      </c>
      <c r="I28" s="229">
        <v>0.4375</v>
      </c>
      <c r="J28" s="229">
        <v>5.46875E-2</v>
      </c>
      <c r="K28" s="229">
        <v>0</v>
      </c>
      <c r="M28" s="229">
        <f t="shared" si="0"/>
        <v>5.46875E-2</v>
      </c>
      <c r="N28">
        <f t="shared" si="1"/>
        <v>69</v>
      </c>
    </row>
    <row r="29" spans="1:14">
      <c r="A29" t="s">
        <v>228</v>
      </c>
      <c r="B29">
        <v>47</v>
      </c>
      <c r="C29">
        <v>75</v>
      </c>
      <c r="D29">
        <v>5</v>
      </c>
      <c r="E29">
        <v>0</v>
      </c>
      <c r="F29">
        <v>127</v>
      </c>
      <c r="H29" s="229">
        <v>0.37007874015748032</v>
      </c>
      <c r="I29" s="229">
        <v>0.59055118110236215</v>
      </c>
      <c r="J29" s="229">
        <v>3.937007874015748E-2</v>
      </c>
      <c r="K29" s="229">
        <v>0</v>
      </c>
      <c r="M29" s="229">
        <f t="shared" si="0"/>
        <v>3.937007874015748E-2</v>
      </c>
      <c r="N29">
        <f t="shared" si="1"/>
        <v>52</v>
      </c>
    </row>
    <row r="30" spans="1:14">
      <c r="A30" t="s">
        <v>229</v>
      </c>
      <c r="B30">
        <v>30</v>
      </c>
      <c r="C30">
        <v>63</v>
      </c>
      <c r="D30">
        <v>2</v>
      </c>
      <c r="E30">
        <v>0</v>
      </c>
      <c r="F30">
        <v>95</v>
      </c>
      <c r="H30" s="229">
        <v>0.31578947368421051</v>
      </c>
      <c r="I30" s="229">
        <v>0.66315789473684206</v>
      </c>
      <c r="J30" s="229">
        <v>2.1052631578947368E-2</v>
      </c>
      <c r="K30" s="229">
        <v>0</v>
      </c>
      <c r="M30" s="229">
        <f t="shared" si="0"/>
        <v>2.1052631578947368E-2</v>
      </c>
      <c r="N30">
        <f t="shared" si="1"/>
        <v>23</v>
      </c>
    </row>
    <row r="31" spans="1:14">
      <c r="A31" t="s">
        <v>230</v>
      </c>
      <c r="B31">
        <v>45</v>
      </c>
      <c r="C31">
        <v>15</v>
      </c>
      <c r="D31">
        <v>4</v>
      </c>
      <c r="E31">
        <v>0</v>
      </c>
      <c r="F31">
        <v>64</v>
      </c>
      <c r="H31" s="229">
        <v>0.703125</v>
      </c>
      <c r="I31" s="229">
        <v>0.234375</v>
      </c>
      <c r="J31" s="229">
        <v>6.25E-2</v>
      </c>
      <c r="K31" s="229">
        <v>0</v>
      </c>
      <c r="M31" s="229">
        <f t="shared" si="0"/>
        <v>6.25E-2</v>
      </c>
      <c r="N31">
        <f t="shared" si="1"/>
        <v>74</v>
      </c>
    </row>
    <row r="32" spans="1:14">
      <c r="A32" t="s">
        <v>231</v>
      </c>
      <c r="B32">
        <v>39</v>
      </c>
      <c r="C32">
        <v>128</v>
      </c>
      <c r="D32">
        <v>18</v>
      </c>
      <c r="E32">
        <v>0</v>
      </c>
      <c r="F32">
        <v>185</v>
      </c>
      <c r="H32" s="229">
        <v>0.21081081081081082</v>
      </c>
      <c r="I32" s="229">
        <v>0.69189189189189193</v>
      </c>
      <c r="J32" s="229">
        <v>9.7297297297297303E-2</v>
      </c>
      <c r="K32" s="229">
        <v>0</v>
      </c>
      <c r="M32" s="229">
        <f t="shared" si="0"/>
        <v>9.7297297297297303E-2</v>
      </c>
      <c r="N32">
        <f t="shared" si="1"/>
        <v>88</v>
      </c>
    </row>
    <row r="33" spans="1:14">
      <c r="A33" t="s">
        <v>232</v>
      </c>
      <c r="B33">
        <v>93</v>
      </c>
      <c r="C33">
        <v>109</v>
      </c>
      <c r="D33">
        <v>13</v>
      </c>
      <c r="E33">
        <v>1</v>
      </c>
      <c r="F33">
        <v>216</v>
      </c>
      <c r="H33" s="229">
        <v>0.43055555555555558</v>
      </c>
      <c r="I33" s="229">
        <v>0.50462962962962965</v>
      </c>
      <c r="J33" s="229">
        <v>6.0185185185185182E-2</v>
      </c>
      <c r="K33" s="229">
        <v>4.6296296296296294E-3</v>
      </c>
      <c r="M33" s="229">
        <f t="shared" si="0"/>
        <v>6.4814814814814811E-2</v>
      </c>
      <c r="N33">
        <f t="shared" si="1"/>
        <v>77</v>
      </c>
    </row>
    <row r="34" spans="1:14">
      <c r="A34" t="s">
        <v>233</v>
      </c>
      <c r="B34">
        <v>57</v>
      </c>
      <c r="C34">
        <v>120</v>
      </c>
      <c r="D34">
        <v>1</v>
      </c>
      <c r="E34">
        <v>0</v>
      </c>
      <c r="F34">
        <v>178</v>
      </c>
      <c r="H34" s="229">
        <v>0.3202247191011236</v>
      </c>
      <c r="I34" s="229">
        <v>0.6741573033707865</v>
      </c>
      <c r="J34" s="229">
        <v>5.6179775280898875E-3</v>
      </c>
      <c r="K34" s="229">
        <v>0</v>
      </c>
      <c r="M34" s="229">
        <f t="shared" si="0"/>
        <v>5.6179775280898875E-3</v>
      </c>
      <c r="N34">
        <f t="shared" si="1"/>
        <v>8</v>
      </c>
    </row>
    <row r="35" spans="1:14">
      <c r="A35" t="s">
        <v>234</v>
      </c>
      <c r="B35">
        <v>45</v>
      </c>
      <c r="C35">
        <v>72</v>
      </c>
      <c r="D35">
        <v>21</v>
      </c>
      <c r="E35">
        <v>0</v>
      </c>
      <c r="F35">
        <v>138</v>
      </c>
      <c r="H35" s="229">
        <v>0.32608695652173914</v>
      </c>
      <c r="I35" s="229">
        <v>0.52173913043478259</v>
      </c>
      <c r="J35" s="229">
        <v>0.15217391304347827</v>
      </c>
      <c r="K35" s="229">
        <v>0</v>
      </c>
      <c r="M35" s="229">
        <f t="shared" si="0"/>
        <v>0.15217391304347827</v>
      </c>
      <c r="N35">
        <f t="shared" si="1"/>
        <v>94</v>
      </c>
    </row>
    <row r="36" spans="1:14">
      <c r="A36" t="s">
        <v>235</v>
      </c>
      <c r="B36">
        <v>395</v>
      </c>
      <c r="C36">
        <v>395</v>
      </c>
      <c r="D36">
        <v>38</v>
      </c>
      <c r="E36">
        <v>0</v>
      </c>
      <c r="F36">
        <v>828</v>
      </c>
      <c r="H36" s="229">
        <v>0.47705314009661837</v>
      </c>
      <c r="I36" s="229">
        <v>0.47705314009661837</v>
      </c>
      <c r="J36" s="229">
        <v>4.5893719806763288E-2</v>
      </c>
      <c r="K36" s="229">
        <v>0</v>
      </c>
      <c r="M36" s="229">
        <f t="shared" si="0"/>
        <v>4.5893719806763288E-2</v>
      </c>
      <c r="N36">
        <f t="shared" si="1"/>
        <v>59</v>
      </c>
    </row>
    <row r="37" spans="1:14">
      <c r="A37" t="s">
        <v>237</v>
      </c>
      <c r="B37">
        <v>49</v>
      </c>
      <c r="C37">
        <v>36</v>
      </c>
      <c r="D37">
        <v>13</v>
      </c>
      <c r="E37">
        <v>0</v>
      </c>
      <c r="F37">
        <v>98</v>
      </c>
      <c r="H37" s="229">
        <v>0.5</v>
      </c>
      <c r="I37" s="229">
        <v>0.36734693877551022</v>
      </c>
      <c r="J37" s="229">
        <v>0.1326530612244898</v>
      </c>
      <c r="K37" s="229">
        <v>0</v>
      </c>
      <c r="M37" s="229">
        <f t="shared" si="0"/>
        <v>0.1326530612244898</v>
      </c>
      <c r="N37">
        <f t="shared" si="1"/>
        <v>93</v>
      </c>
    </row>
    <row r="38" spans="1:14">
      <c r="A38" t="s">
        <v>236</v>
      </c>
      <c r="B38">
        <v>33</v>
      </c>
      <c r="C38">
        <v>72</v>
      </c>
      <c r="D38">
        <v>1</v>
      </c>
      <c r="E38">
        <v>0</v>
      </c>
      <c r="F38">
        <v>106</v>
      </c>
      <c r="H38" s="229">
        <v>0.31132075471698112</v>
      </c>
      <c r="I38" s="229">
        <v>0.67924528301886788</v>
      </c>
      <c r="J38" s="229">
        <v>9.433962264150943E-3</v>
      </c>
      <c r="K38" s="229">
        <v>0</v>
      </c>
      <c r="M38" s="229">
        <f t="shared" si="0"/>
        <v>9.433962264150943E-3</v>
      </c>
      <c r="N38">
        <f t="shared" si="1"/>
        <v>9</v>
      </c>
    </row>
    <row r="39" spans="1:14">
      <c r="A39" t="s">
        <v>238</v>
      </c>
      <c r="B39">
        <v>147</v>
      </c>
      <c r="C39">
        <v>87</v>
      </c>
      <c r="D39">
        <v>9</v>
      </c>
      <c r="E39">
        <v>0</v>
      </c>
      <c r="F39">
        <v>243</v>
      </c>
      <c r="H39" s="229">
        <v>0.60493827160493829</v>
      </c>
      <c r="I39" s="229">
        <v>0.35802469135802467</v>
      </c>
      <c r="J39" s="229">
        <v>3.7037037037037035E-2</v>
      </c>
      <c r="K39" s="229">
        <v>0</v>
      </c>
      <c r="M39" s="229">
        <f t="shared" si="0"/>
        <v>3.7037037037037035E-2</v>
      </c>
      <c r="N39">
        <f t="shared" si="1"/>
        <v>48</v>
      </c>
    </row>
    <row r="40" spans="1:14">
      <c r="A40" t="s">
        <v>239</v>
      </c>
      <c r="B40">
        <v>63</v>
      </c>
      <c r="C40">
        <v>167</v>
      </c>
      <c r="D40">
        <v>6</v>
      </c>
      <c r="E40">
        <v>2</v>
      </c>
      <c r="F40">
        <v>238</v>
      </c>
      <c r="H40" s="229">
        <v>0.26470588235294118</v>
      </c>
      <c r="I40" s="229">
        <v>0.70168067226890751</v>
      </c>
      <c r="J40" s="229">
        <v>2.5210084033613446E-2</v>
      </c>
      <c r="K40" s="229">
        <v>8.4033613445378148E-3</v>
      </c>
      <c r="M40" s="229">
        <f t="shared" si="0"/>
        <v>3.3613445378151259E-2</v>
      </c>
      <c r="N40">
        <f t="shared" si="1"/>
        <v>44</v>
      </c>
    </row>
    <row r="41" spans="1:14">
      <c r="A41" t="s">
        <v>240</v>
      </c>
      <c r="B41">
        <v>74</v>
      </c>
      <c r="C41">
        <v>241</v>
      </c>
      <c r="D41">
        <v>22</v>
      </c>
      <c r="E41">
        <v>0</v>
      </c>
      <c r="F41">
        <v>337</v>
      </c>
      <c r="H41" s="229">
        <v>0.21958456973293769</v>
      </c>
      <c r="I41" s="229">
        <v>0.71513353115727007</v>
      </c>
      <c r="J41" s="229">
        <v>6.5281899109792291E-2</v>
      </c>
      <c r="K41" s="229">
        <v>0</v>
      </c>
      <c r="M41" s="229">
        <f t="shared" si="0"/>
        <v>6.5281899109792291E-2</v>
      </c>
      <c r="N41">
        <f t="shared" si="1"/>
        <v>79</v>
      </c>
    </row>
    <row r="42" spans="1:14">
      <c r="A42" t="s">
        <v>241</v>
      </c>
      <c r="B42">
        <v>22</v>
      </c>
      <c r="C42">
        <v>25</v>
      </c>
      <c r="D42">
        <v>9</v>
      </c>
      <c r="E42">
        <v>0</v>
      </c>
      <c r="F42">
        <v>56</v>
      </c>
      <c r="H42" s="229">
        <v>0.39285714285714285</v>
      </c>
      <c r="I42" s="229">
        <v>0.44642857142857145</v>
      </c>
      <c r="J42" s="229">
        <v>0.16071428571428573</v>
      </c>
      <c r="K42" s="229">
        <v>0</v>
      </c>
      <c r="M42" s="229">
        <f t="shared" si="0"/>
        <v>0.16071428571428573</v>
      </c>
      <c r="N42">
        <f t="shared" si="1"/>
        <v>95</v>
      </c>
    </row>
    <row r="43" spans="1:14">
      <c r="A43" t="s">
        <v>242</v>
      </c>
      <c r="B43">
        <v>108</v>
      </c>
      <c r="C43">
        <v>44</v>
      </c>
      <c r="D43">
        <v>3</v>
      </c>
      <c r="E43">
        <v>0</v>
      </c>
      <c r="F43">
        <v>155</v>
      </c>
      <c r="H43" s="229">
        <v>0.6967741935483871</v>
      </c>
      <c r="I43" s="229">
        <v>0.28387096774193549</v>
      </c>
      <c r="J43" s="229">
        <v>1.935483870967742E-2</v>
      </c>
      <c r="K43" s="229">
        <v>0</v>
      </c>
      <c r="M43" s="229">
        <f t="shared" si="0"/>
        <v>1.935483870967742E-2</v>
      </c>
      <c r="N43">
        <f t="shared" si="1"/>
        <v>21</v>
      </c>
    </row>
    <row r="44" spans="1:14">
      <c r="A44" t="s">
        <v>243</v>
      </c>
      <c r="B44">
        <v>112</v>
      </c>
      <c r="C44">
        <v>271</v>
      </c>
      <c r="D44">
        <v>20</v>
      </c>
      <c r="E44">
        <v>1</v>
      </c>
      <c r="F44">
        <v>404</v>
      </c>
      <c r="H44" s="229">
        <v>0.27722772277227725</v>
      </c>
      <c r="I44" s="229">
        <v>0.67079207920792083</v>
      </c>
      <c r="J44" s="229">
        <v>4.9504950495049507E-2</v>
      </c>
      <c r="K44" s="229">
        <v>2.4752475247524753E-3</v>
      </c>
      <c r="M44" s="229">
        <f t="shared" si="0"/>
        <v>5.1980198019801985E-2</v>
      </c>
      <c r="N44">
        <f t="shared" si="1"/>
        <v>65</v>
      </c>
    </row>
    <row r="45" spans="1:14">
      <c r="A45" t="s">
        <v>244</v>
      </c>
      <c r="B45">
        <v>181</v>
      </c>
      <c r="C45">
        <v>137</v>
      </c>
      <c r="D45">
        <v>6</v>
      </c>
      <c r="E45">
        <v>0</v>
      </c>
      <c r="F45">
        <v>324</v>
      </c>
      <c r="H45" s="229">
        <v>0.55864197530864201</v>
      </c>
      <c r="I45" s="229">
        <v>0.4228395061728395</v>
      </c>
      <c r="J45" s="229">
        <v>1.8518518518518517E-2</v>
      </c>
      <c r="K45" s="229">
        <v>0</v>
      </c>
      <c r="M45" s="229">
        <f t="shared" si="0"/>
        <v>1.8518518518518517E-2</v>
      </c>
      <c r="N45">
        <f t="shared" si="1"/>
        <v>20</v>
      </c>
    </row>
    <row r="46" spans="1:14">
      <c r="A46" t="s">
        <v>245</v>
      </c>
      <c r="B46">
        <v>26</v>
      </c>
      <c r="C46">
        <v>59</v>
      </c>
      <c r="D46">
        <v>5</v>
      </c>
      <c r="E46">
        <v>0</v>
      </c>
      <c r="F46">
        <v>90</v>
      </c>
      <c r="H46" s="229">
        <v>0.28888888888888886</v>
      </c>
      <c r="I46" s="229">
        <v>0.65555555555555556</v>
      </c>
      <c r="J46" s="229">
        <v>5.5555555555555552E-2</v>
      </c>
      <c r="K46" s="229">
        <v>0</v>
      </c>
      <c r="M46" s="229">
        <f t="shared" si="0"/>
        <v>5.5555555555555552E-2</v>
      </c>
      <c r="N46">
        <f t="shared" si="1"/>
        <v>71</v>
      </c>
    </row>
    <row r="47" spans="1:14">
      <c r="A47" t="s">
        <v>246</v>
      </c>
      <c r="B47">
        <v>96</v>
      </c>
      <c r="C47">
        <v>208</v>
      </c>
      <c r="D47">
        <v>7</v>
      </c>
      <c r="E47">
        <v>0</v>
      </c>
      <c r="F47">
        <v>311</v>
      </c>
      <c r="H47" s="229">
        <v>0.3086816720257235</v>
      </c>
      <c r="I47" s="229">
        <v>0.6688102893890675</v>
      </c>
      <c r="J47" s="229">
        <v>2.2508038585209004E-2</v>
      </c>
      <c r="K47" s="229">
        <v>0</v>
      </c>
      <c r="M47" s="229">
        <f t="shared" si="0"/>
        <v>2.2508038585209004E-2</v>
      </c>
      <c r="N47">
        <f t="shared" si="1"/>
        <v>25</v>
      </c>
    </row>
    <row r="48" spans="1:14">
      <c r="A48" t="s">
        <v>247</v>
      </c>
      <c r="B48">
        <v>64</v>
      </c>
      <c r="C48">
        <v>24</v>
      </c>
      <c r="D48">
        <v>0</v>
      </c>
      <c r="E48">
        <v>0</v>
      </c>
      <c r="F48">
        <v>88</v>
      </c>
      <c r="H48" s="229">
        <v>0.72727272727272729</v>
      </c>
      <c r="I48" s="229">
        <v>0.27272727272727271</v>
      </c>
      <c r="J48" s="229">
        <v>0</v>
      </c>
      <c r="K48" s="229">
        <v>0</v>
      </c>
      <c r="M48" s="229">
        <f t="shared" si="0"/>
        <v>0</v>
      </c>
      <c r="N48">
        <f t="shared" si="1"/>
        <v>1</v>
      </c>
    </row>
    <row r="49" spans="1:14">
      <c r="A49" t="s">
        <v>248</v>
      </c>
      <c r="B49">
        <v>24</v>
      </c>
      <c r="C49">
        <v>93</v>
      </c>
      <c r="D49">
        <v>3</v>
      </c>
      <c r="E49">
        <v>0</v>
      </c>
      <c r="F49">
        <v>120</v>
      </c>
      <c r="H49" s="229">
        <v>0.2</v>
      </c>
      <c r="I49" s="229">
        <v>0.77500000000000002</v>
      </c>
      <c r="J49" s="229">
        <v>2.5000000000000001E-2</v>
      </c>
      <c r="K49" s="229">
        <v>0</v>
      </c>
      <c r="M49" s="229">
        <f t="shared" si="0"/>
        <v>2.5000000000000001E-2</v>
      </c>
      <c r="N49">
        <f t="shared" si="1"/>
        <v>30</v>
      </c>
    </row>
    <row r="50" spans="1:14">
      <c r="A50" t="s">
        <v>249</v>
      </c>
      <c r="B50">
        <v>238</v>
      </c>
      <c r="C50">
        <v>208</v>
      </c>
      <c r="D50">
        <v>19</v>
      </c>
      <c r="E50">
        <v>1</v>
      </c>
      <c r="F50">
        <v>466</v>
      </c>
      <c r="H50" s="229">
        <v>0.51072961373390557</v>
      </c>
      <c r="I50" s="229">
        <v>0.44635193133047213</v>
      </c>
      <c r="J50" s="229">
        <v>4.07725321888412E-2</v>
      </c>
      <c r="K50" s="229">
        <v>2.1459227467811159E-3</v>
      </c>
      <c r="M50" s="229">
        <f t="shared" si="0"/>
        <v>4.2918454935622317E-2</v>
      </c>
      <c r="N50">
        <f t="shared" si="1"/>
        <v>58</v>
      </c>
    </row>
    <row r="51" spans="1:14">
      <c r="A51" t="s">
        <v>250</v>
      </c>
      <c r="B51">
        <v>29</v>
      </c>
      <c r="C51">
        <v>31</v>
      </c>
      <c r="D51">
        <v>1</v>
      </c>
      <c r="E51">
        <v>0</v>
      </c>
      <c r="F51">
        <v>61</v>
      </c>
      <c r="H51" s="229">
        <v>0.47540983606557374</v>
      </c>
      <c r="I51" s="229">
        <v>0.50819672131147542</v>
      </c>
      <c r="J51" s="229">
        <v>1.6393442622950821E-2</v>
      </c>
      <c r="K51" s="229">
        <v>0</v>
      </c>
      <c r="M51" s="229">
        <f t="shared" si="0"/>
        <v>1.6393442622950821E-2</v>
      </c>
      <c r="N51">
        <f t="shared" si="1"/>
        <v>16</v>
      </c>
    </row>
    <row r="52" spans="1:14">
      <c r="A52" t="s">
        <v>251</v>
      </c>
      <c r="B52">
        <v>63</v>
      </c>
      <c r="C52">
        <v>157</v>
      </c>
      <c r="D52">
        <v>4</v>
      </c>
      <c r="E52">
        <v>0</v>
      </c>
      <c r="F52">
        <v>224</v>
      </c>
      <c r="H52" s="229">
        <v>0.28125</v>
      </c>
      <c r="I52" s="229">
        <v>0.7008928571428571</v>
      </c>
      <c r="J52" s="229">
        <v>1.7857142857142856E-2</v>
      </c>
      <c r="K52" s="229">
        <v>0</v>
      </c>
      <c r="M52" s="229">
        <f t="shared" si="0"/>
        <v>1.7857142857142856E-2</v>
      </c>
      <c r="N52">
        <f t="shared" si="1"/>
        <v>19</v>
      </c>
    </row>
    <row r="53" spans="1:14">
      <c r="A53" t="s">
        <v>252</v>
      </c>
      <c r="B53">
        <v>67</v>
      </c>
      <c r="C53">
        <v>115</v>
      </c>
      <c r="D53">
        <v>8</v>
      </c>
      <c r="E53">
        <v>2</v>
      </c>
      <c r="F53">
        <v>192</v>
      </c>
      <c r="H53" s="229">
        <v>0.34895833333333331</v>
      </c>
      <c r="I53" s="229">
        <v>0.59895833333333337</v>
      </c>
      <c r="J53" s="229">
        <v>4.1666666666666664E-2</v>
      </c>
      <c r="K53" s="229">
        <v>1.0416666666666666E-2</v>
      </c>
      <c r="M53" s="229">
        <f t="shared" si="0"/>
        <v>5.2083333333333329E-2</v>
      </c>
      <c r="N53">
        <f t="shared" si="1"/>
        <v>66</v>
      </c>
    </row>
    <row r="54" spans="1:14">
      <c r="A54" t="s">
        <v>253</v>
      </c>
      <c r="B54">
        <v>39</v>
      </c>
      <c r="C54">
        <v>130</v>
      </c>
      <c r="D54">
        <v>16</v>
      </c>
      <c r="E54">
        <v>0</v>
      </c>
      <c r="F54">
        <v>185</v>
      </c>
      <c r="H54" s="229">
        <v>0.21081081081081082</v>
      </c>
      <c r="I54" s="229">
        <v>0.70270270270270274</v>
      </c>
      <c r="J54" s="229">
        <v>8.6486486486486491E-2</v>
      </c>
      <c r="K54" s="229">
        <v>0</v>
      </c>
      <c r="M54" s="229">
        <f t="shared" si="0"/>
        <v>8.6486486486486491E-2</v>
      </c>
      <c r="N54">
        <f t="shared" si="1"/>
        <v>86</v>
      </c>
    </row>
    <row r="55" spans="1:14">
      <c r="A55" t="s">
        <v>254</v>
      </c>
      <c r="B55">
        <v>61</v>
      </c>
      <c r="C55">
        <v>166</v>
      </c>
      <c r="D55">
        <v>7</v>
      </c>
      <c r="E55">
        <v>1</v>
      </c>
      <c r="F55">
        <v>235</v>
      </c>
      <c r="H55" s="229">
        <v>0.25957446808510637</v>
      </c>
      <c r="I55" s="229">
        <v>0.70638297872340428</v>
      </c>
      <c r="J55" s="229">
        <v>2.9787234042553193E-2</v>
      </c>
      <c r="K55" s="229">
        <v>4.2553191489361703E-3</v>
      </c>
      <c r="M55" s="229">
        <f t="shared" si="0"/>
        <v>3.4042553191489362E-2</v>
      </c>
      <c r="N55">
        <f t="shared" si="1"/>
        <v>46</v>
      </c>
    </row>
    <row r="56" spans="1:14">
      <c r="A56" t="s">
        <v>255</v>
      </c>
      <c r="B56">
        <v>53</v>
      </c>
      <c r="C56">
        <v>154</v>
      </c>
      <c r="D56">
        <v>5</v>
      </c>
      <c r="E56">
        <v>1</v>
      </c>
      <c r="F56">
        <v>213</v>
      </c>
      <c r="H56" s="229">
        <v>0.24882629107981222</v>
      </c>
      <c r="I56" s="229">
        <v>0.72300469483568075</v>
      </c>
      <c r="J56" s="229">
        <v>2.3474178403755867E-2</v>
      </c>
      <c r="K56" s="229">
        <v>4.6948356807511738E-3</v>
      </c>
      <c r="M56" s="229">
        <f t="shared" si="0"/>
        <v>2.8169014084507039E-2</v>
      </c>
      <c r="N56">
        <f t="shared" si="1"/>
        <v>33</v>
      </c>
    </row>
    <row r="57" spans="1:14">
      <c r="A57" t="s">
        <v>256</v>
      </c>
      <c r="B57">
        <v>58</v>
      </c>
      <c r="C57">
        <v>121</v>
      </c>
      <c r="D57">
        <v>7</v>
      </c>
      <c r="E57">
        <v>1</v>
      </c>
      <c r="F57">
        <v>187</v>
      </c>
      <c r="H57" s="229">
        <v>0.31016042780748665</v>
      </c>
      <c r="I57" s="229">
        <v>0.6470588235294118</v>
      </c>
      <c r="J57" s="229">
        <v>3.7433155080213901E-2</v>
      </c>
      <c r="K57" s="229">
        <v>5.3475935828877002E-3</v>
      </c>
      <c r="M57" s="229">
        <f t="shared" si="0"/>
        <v>4.2780748663101602E-2</v>
      </c>
      <c r="N57">
        <f t="shared" si="1"/>
        <v>57</v>
      </c>
    </row>
    <row r="58" spans="1:14">
      <c r="A58" t="s">
        <v>257</v>
      </c>
      <c r="B58">
        <v>122</v>
      </c>
      <c r="C58">
        <v>186</v>
      </c>
      <c r="D58">
        <v>15</v>
      </c>
      <c r="E58">
        <v>2</v>
      </c>
      <c r="F58">
        <v>325</v>
      </c>
      <c r="H58" s="229">
        <v>0.37538461538461537</v>
      </c>
      <c r="I58" s="229">
        <v>0.5723076923076923</v>
      </c>
      <c r="J58" s="229">
        <v>4.6153846153846156E-2</v>
      </c>
      <c r="K58" s="229">
        <v>6.1538461538461538E-3</v>
      </c>
      <c r="M58" s="229">
        <f t="shared" si="0"/>
        <v>5.2307692307692312E-2</v>
      </c>
      <c r="N58">
        <f t="shared" si="1"/>
        <v>67</v>
      </c>
    </row>
    <row r="59" spans="1:14">
      <c r="A59" t="s">
        <v>258</v>
      </c>
      <c r="B59">
        <v>58</v>
      </c>
      <c r="C59">
        <v>57</v>
      </c>
      <c r="D59">
        <v>5</v>
      </c>
      <c r="E59">
        <v>0</v>
      </c>
      <c r="F59">
        <v>120</v>
      </c>
      <c r="H59" s="229">
        <v>0.48333333333333334</v>
      </c>
      <c r="I59" s="229">
        <v>0.47499999999999998</v>
      </c>
      <c r="J59" s="229">
        <v>4.1666666666666664E-2</v>
      </c>
      <c r="K59" s="229">
        <v>0</v>
      </c>
      <c r="M59" s="229">
        <f t="shared" si="0"/>
        <v>4.1666666666666664E-2</v>
      </c>
      <c r="N59">
        <f t="shared" si="1"/>
        <v>56</v>
      </c>
    </row>
    <row r="60" spans="1:14">
      <c r="A60" t="s">
        <v>259</v>
      </c>
      <c r="B60">
        <v>48</v>
      </c>
      <c r="C60">
        <v>171</v>
      </c>
      <c r="D60">
        <v>16</v>
      </c>
      <c r="E60">
        <v>12</v>
      </c>
      <c r="F60">
        <v>247</v>
      </c>
      <c r="H60" s="229">
        <v>0.19433198380566802</v>
      </c>
      <c r="I60" s="229">
        <v>0.69230769230769229</v>
      </c>
      <c r="J60" s="229">
        <v>6.4777327935222673E-2</v>
      </c>
      <c r="K60" s="229">
        <v>4.8582995951417005E-2</v>
      </c>
      <c r="M60" s="229">
        <f t="shared" si="0"/>
        <v>0.11336032388663968</v>
      </c>
      <c r="N60">
        <f t="shared" si="1"/>
        <v>90</v>
      </c>
    </row>
    <row r="61" spans="1:14">
      <c r="A61" t="s">
        <v>260</v>
      </c>
      <c r="B61">
        <v>88</v>
      </c>
      <c r="C61">
        <v>41</v>
      </c>
      <c r="D61">
        <v>3</v>
      </c>
      <c r="E61">
        <v>1</v>
      </c>
      <c r="F61">
        <v>133</v>
      </c>
      <c r="H61" s="229">
        <v>0.66165413533834583</v>
      </c>
      <c r="I61" s="229">
        <v>0.30827067669172931</v>
      </c>
      <c r="J61" s="229">
        <v>2.2556390977443608E-2</v>
      </c>
      <c r="K61" s="229">
        <v>7.5187969924812026E-3</v>
      </c>
      <c r="M61" s="229">
        <f t="shared" si="0"/>
        <v>3.007518796992481E-2</v>
      </c>
      <c r="N61">
        <f t="shared" si="1"/>
        <v>35</v>
      </c>
    </row>
    <row r="62" spans="1:14">
      <c r="A62" t="s">
        <v>261</v>
      </c>
      <c r="B62">
        <v>18</v>
      </c>
      <c r="C62">
        <v>89</v>
      </c>
      <c r="D62">
        <v>15</v>
      </c>
      <c r="E62">
        <v>0</v>
      </c>
      <c r="F62">
        <v>122</v>
      </c>
      <c r="H62" s="229">
        <v>0.14754098360655737</v>
      </c>
      <c r="I62" s="229">
        <v>0.72950819672131151</v>
      </c>
      <c r="J62" s="229">
        <v>0.12295081967213115</v>
      </c>
      <c r="K62" s="229">
        <v>0</v>
      </c>
      <c r="M62" s="229">
        <f t="shared" si="0"/>
        <v>0.12295081967213115</v>
      </c>
      <c r="N62">
        <f t="shared" si="1"/>
        <v>92</v>
      </c>
    </row>
    <row r="63" spans="1:14">
      <c r="A63" t="s">
        <v>262</v>
      </c>
      <c r="B63">
        <v>44</v>
      </c>
      <c r="C63">
        <v>59</v>
      </c>
      <c r="D63">
        <v>7</v>
      </c>
      <c r="E63">
        <v>0</v>
      </c>
      <c r="F63">
        <v>110</v>
      </c>
      <c r="H63" s="229">
        <v>0.4</v>
      </c>
      <c r="I63" s="229">
        <v>0.53636363636363638</v>
      </c>
      <c r="J63" s="229">
        <v>6.363636363636363E-2</v>
      </c>
      <c r="K63" s="229">
        <v>0</v>
      </c>
      <c r="M63" s="229">
        <f t="shared" si="0"/>
        <v>6.363636363636363E-2</v>
      </c>
      <c r="N63">
        <f t="shared" si="1"/>
        <v>75</v>
      </c>
    </row>
    <row r="64" spans="1:14">
      <c r="A64" t="s">
        <v>263</v>
      </c>
      <c r="B64">
        <v>290</v>
      </c>
      <c r="C64">
        <v>288</v>
      </c>
      <c r="D64">
        <v>7</v>
      </c>
      <c r="E64">
        <v>0</v>
      </c>
      <c r="F64">
        <v>585</v>
      </c>
      <c r="H64" s="229">
        <v>0.49572649572649574</v>
      </c>
      <c r="I64" s="229">
        <v>0.49230769230769234</v>
      </c>
      <c r="J64" s="229">
        <v>1.1965811965811967E-2</v>
      </c>
      <c r="K64" s="229">
        <v>0</v>
      </c>
      <c r="M64" s="229">
        <f t="shared" si="0"/>
        <v>1.1965811965811967E-2</v>
      </c>
      <c r="N64">
        <f t="shared" si="1"/>
        <v>13</v>
      </c>
    </row>
    <row r="65" spans="1:14">
      <c r="A65" t="s">
        <v>264</v>
      </c>
      <c r="B65">
        <v>17</v>
      </c>
      <c r="C65">
        <v>12</v>
      </c>
      <c r="D65">
        <v>1</v>
      </c>
      <c r="E65">
        <v>0</v>
      </c>
      <c r="F65">
        <v>30</v>
      </c>
      <c r="H65" s="229">
        <v>0.56666666666666665</v>
      </c>
      <c r="I65" s="229">
        <v>0.4</v>
      </c>
      <c r="J65" s="229">
        <v>3.3333333333333333E-2</v>
      </c>
      <c r="K65" s="229">
        <v>0</v>
      </c>
      <c r="M65" s="229">
        <f t="shared" si="0"/>
        <v>3.3333333333333333E-2</v>
      </c>
      <c r="N65">
        <f t="shared" si="1"/>
        <v>43</v>
      </c>
    </row>
    <row r="66" spans="1:14">
      <c r="A66" t="s">
        <v>265</v>
      </c>
      <c r="B66">
        <v>88</v>
      </c>
      <c r="C66">
        <v>157</v>
      </c>
      <c r="D66">
        <v>15</v>
      </c>
      <c r="E66">
        <v>2</v>
      </c>
      <c r="F66">
        <v>262</v>
      </c>
      <c r="H66" s="229">
        <v>0.33587786259541985</v>
      </c>
      <c r="I66" s="229">
        <v>0.5992366412213741</v>
      </c>
      <c r="J66" s="229">
        <v>5.7251908396946563E-2</v>
      </c>
      <c r="K66" s="229">
        <v>7.6335877862595417E-3</v>
      </c>
      <c r="M66" s="229">
        <f t="shared" si="0"/>
        <v>6.4885496183206104E-2</v>
      </c>
      <c r="N66">
        <f t="shared" si="1"/>
        <v>78</v>
      </c>
    </row>
    <row r="67" spans="1:14">
      <c r="A67" t="s">
        <v>266</v>
      </c>
      <c r="B67">
        <v>114</v>
      </c>
      <c r="C67">
        <v>91</v>
      </c>
      <c r="D67">
        <v>5</v>
      </c>
      <c r="E67">
        <v>0</v>
      </c>
      <c r="F67">
        <v>210</v>
      </c>
      <c r="H67" s="229">
        <v>0.54285714285714282</v>
      </c>
      <c r="I67" s="229">
        <v>0.43333333333333335</v>
      </c>
      <c r="J67" s="229">
        <v>2.3809523809523808E-2</v>
      </c>
      <c r="K67" s="229">
        <v>0</v>
      </c>
      <c r="M67" s="229">
        <f t="shared" si="0"/>
        <v>2.3809523809523808E-2</v>
      </c>
      <c r="N67">
        <f t="shared" si="1"/>
        <v>29</v>
      </c>
    </row>
    <row r="68" spans="1:14">
      <c r="A68" t="s">
        <v>267</v>
      </c>
      <c r="B68">
        <v>21</v>
      </c>
      <c r="C68">
        <v>103</v>
      </c>
      <c r="D68">
        <v>3</v>
      </c>
      <c r="E68">
        <v>0</v>
      </c>
      <c r="F68">
        <v>127</v>
      </c>
      <c r="H68" s="229">
        <v>0.16535433070866143</v>
      </c>
      <c r="I68" s="229">
        <v>0.8110236220472441</v>
      </c>
      <c r="J68" s="229">
        <v>2.3622047244094488E-2</v>
      </c>
      <c r="K68" s="229">
        <v>0</v>
      </c>
      <c r="M68" s="229">
        <f t="shared" si="0"/>
        <v>2.3622047244094488E-2</v>
      </c>
      <c r="N68">
        <f t="shared" si="1"/>
        <v>28</v>
      </c>
    </row>
    <row r="69" spans="1:14">
      <c r="A69" t="s">
        <v>268</v>
      </c>
      <c r="B69">
        <v>160</v>
      </c>
      <c r="C69">
        <v>141</v>
      </c>
      <c r="D69">
        <v>6</v>
      </c>
      <c r="E69">
        <v>1</v>
      </c>
      <c r="F69">
        <v>308</v>
      </c>
      <c r="H69" s="229">
        <v>0.51948051948051943</v>
      </c>
      <c r="I69" s="229">
        <v>0.45779220779220781</v>
      </c>
      <c r="J69" s="229">
        <v>1.948051948051948E-2</v>
      </c>
      <c r="K69" s="229">
        <v>3.246753246753247E-3</v>
      </c>
      <c r="M69" s="229">
        <f t="shared" si="0"/>
        <v>2.2727272727272728E-2</v>
      </c>
      <c r="N69">
        <f t="shared" si="1"/>
        <v>26</v>
      </c>
    </row>
    <row r="70" spans="1:14">
      <c r="A70" t="s">
        <v>269</v>
      </c>
      <c r="B70">
        <v>62</v>
      </c>
      <c r="C70">
        <v>48</v>
      </c>
      <c r="D70">
        <v>4</v>
      </c>
      <c r="E70">
        <v>0</v>
      </c>
      <c r="F70">
        <v>114</v>
      </c>
      <c r="H70" s="229">
        <v>0.54385964912280704</v>
      </c>
      <c r="I70" s="229">
        <v>0.42105263157894735</v>
      </c>
      <c r="J70" s="229">
        <v>3.5087719298245612E-2</v>
      </c>
      <c r="K70" s="229">
        <v>0</v>
      </c>
      <c r="M70" s="229">
        <f t="shared" si="0"/>
        <v>3.5087719298245612E-2</v>
      </c>
      <c r="N70">
        <f t="shared" si="1"/>
        <v>47</v>
      </c>
    </row>
    <row r="71" spans="1:14">
      <c r="A71" t="s">
        <v>272</v>
      </c>
      <c r="B71">
        <v>117</v>
      </c>
      <c r="C71">
        <v>42</v>
      </c>
      <c r="D71">
        <v>11</v>
      </c>
      <c r="E71">
        <v>0</v>
      </c>
      <c r="F71">
        <v>170</v>
      </c>
      <c r="H71" s="229">
        <v>0.68823529411764706</v>
      </c>
      <c r="I71" s="229">
        <v>0.24705882352941178</v>
      </c>
      <c r="J71" s="229">
        <v>6.4705882352941183E-2</v>
      </c>
      <c r="K71" s="229">
        <v>0</v>
      </c>
      <c r="M71" s="229">
        <f t="shared" si="0"/>
        <v>6.4705882352941183E-2</v>
      </c>
      <c r="N71">
        <f t="shared" si="1"/>
        <v>76</v>
      </c>
    </row>
    <row r="72" spans="1:14">
      <c r="A72" t="s">
        <v>273</v>
      </c>
      <c r="B72">
        <v>113</v>
      </c>
      <c r="C72">
        <v>296</v>
      </c>
      <c r="D72">
        <v>14</v>
      </c>
      <c r="E72">
        <v>2</v>
      </c>
      <c r="F72">
        <v>425</v>
      </c>
      <c r="H72" s="229">
        <v>0.26588235294117646</v>
      </c>
      <c r="I72" s="229">
        <v>0.69647058823529406</v>
      </c>
      <c r="J72" s="229">
        <v>3.2941176470588238E-2</v>
      </c>
      <c r="K72" s="229">
        <v>4.7058823529411761E-3</v>
      </c>
      <c r="M72" s="229">
        <f t="shared" si="0"/>
        <v>3.7647058823529415E-2</v>
      </c>
      <c r="N72">
        <f t="shared" si="1"/>
        <v>51</v>
      </c>
    </row>
    <row r="73" spans="1:14">
      <c r="A73" t="s">
        <v>274</v>
      </c>
      <c r="B73">
        <v>126</v>
      </c>
      <c r="C73">
        <v>46</v>
      </c>
      <c r="D73">
        <v>4</v>
      </c>
      <c r="E73">
        <v>0</v>
      </c>
      <c r="F73">
        <v>176</v>
      </c>
      <c r="H73" s="229">
        <v>0.71590909090909094</v>
      </c>
      <c r="I73" s="229">
        <v>0.26136363636363635</v>
      </c>
      <c r="J73" s="229">
        <v>2.2727272727272728E-2</v>
      </c>
      <c r="K73" s="229">
        <v>0</v>
      </c>
      <c r="M73" s="229">
        <f t="shared" si="0"/>
        <v>2.2727272727272728E-2</v>
      </c>
      <c r="N73">
        <f t="shared" si="1"/>
        <v>26</v>
      </c>
    </row>
    <row r="74" spans="1:14">
      <c r="A74" t="s">
        <v>275</v>
      </c>
      <c r="B74">
        <v>139</v>
      </c>
      <c r="C74">
        <v>108</v>
      </c>
      <c r="D74">
        <v>0</v>
      </c>
      <c r="E74">
        <v>0</v>
      </c>
      <c r="F74">
        <v>247</v>
      </c>
      <c r="H74" s="229">
        <v>0.56275303643724695</v>
      </c>
      <c r="I74" s="229">
        <v>0.43724696356275305</v>
      </c>
      <c r="J74" s="229">
        <v>0</v>
      </c>
      <c r="K74" s="229">
        <v>0</v>
      </c>
      <c r="M74" s="229">
        <f t="shared" si="0"/>
        <v>0</v>
      </c>
      <c r="N74">
        <f t="shared" si="1"/>
        <v>1</v>
      </c>
    </row>
    <row r="75" spans="1:14">
      <c r="A75" t="s">
        <v>276</v>
      </c>
      <c r="B75">
        <v>91</v>
      </c>
      <c r="C75">
        <v>299</v>
      </c>
      <c r="D75">
        <v>30</v>
      </c>
      <c r="E75">
        <v>1</v>
      </c>
      <c r="F75">
        <v>421</v>
      </c>
      <c r="H75" s="229">
        <v>0.2161520190023753</v>
      </c>
      <c r="I75" s="229">
        <v>0.7102137767220903</v>
      </c>
      <c r="J75" s="229">
        <v>7.1258907363420429E-2</v>
      </c>
      <c r="K75" s="229">
        <v>2.3752969121140144E-3</v>
      </c>
      <c r="M75" s="229">
        <f t="shared" si="0"/>
        <v>7.3634204275534437E-2</v>
      </c>
      <c r="N75">
        <f t="shared" si="1"/>
        <v>83</v>
      </c>
    </row>
    <row r="76" spans="1:14">
      <c r="A76" t="s">
        <v>270</v>
      </c>
      <c r="B76">
        <v>103</v>
      </c>
      <c r="C76">
        <v>110</v>
      </c>
      <c r="D76">
        <v>7</v>
      </c>
      <c r="E76">
        <v>0</v>
      </c>
      <c r="F76">
        <v>220</v>
      </c>
      <c r="H76" s="229">
        <v>0.4681818181818182</v>
      </c>
      <c r="I76" s="229">
        <v>0.5</v>
      </c>
      <c r="J76" s="229">
        <v>3.1818181818181815E-2</v>
      </c>
      <c r="K76" s="229">
        <v>0</v>
      </c>
      <c r="M76" s="229">
        <f t="shared" si="0"/>
        <v>3.1818181818181815E-2</v>
      </c>
      <c r="N76">
        <f t="shared" si="1"/>
        <v>40</v>
      </c>
    </row>
    <row r="77" spans="1:14">
      <c r="A77" t="s">
        <v>271</v>
      </c>
      <c r="B77">
        <v>73</v>
      </c>
      <c r="C77">
        <v>145</v>
      </c>
      <c r="D77">
        <v>3</v>
      </c>
      <c r="E77">
        <v>0</v>
      </c>
      <c r="F77">
        <v>221</v>
      </c>
      <c r="H77" s="229">
        <v>0.33031674208144796</v>
      </c>
      <c r="I77" s="229">
        <v>0.65610859728506787</v>
      </c>
      <c r="J77" s="229">
        <v>1.3574660633484163E-2</v>
      </c>
      <c r="K77" s="229">
        <v>0</v>
      </c>
      <c r="M77" s="229">
        <f t="shared" si="0"/>
        <v>1.3574660633484163E-2</v>
      </c>
      <c r="N77">
        <f t="shared" si="1"/>
        <v>15</v>
      </c>
    </row>
    <row r="78" spans="1:14">
      <c r="A78" t="s">
        <v>277</v>
      </c>
      <c r="B78">
        <v>41</v>
      </c>
      <c r="C78">
        <v>32</v>
      </c>
      <c r="D78">
        <v>4</v>
      </c>
      <c r="E78">
        <v>0</v>
      </c>
      <c r="F78">
        <v>77</v>
      </c>
      <c r="H78" s="229">
        <v>0.53246753246753242</v>
      </c>
      <c r="I78" s="229">
        <v>0.41558441558441561</v>
      </c>
      <c r="J78" s="229">
        <v>5.1948051948051951E-2</v>
      </c>
      <c r="K78" s="229">
        <v>0</v>
      </c>
      <c r="M78" s="229">
        <f t="shared" si="0"/>
        <v>5.1948051948051951E-2</v>
      </c>
      <c r="N78">
        <f t="shared" si="1"/>
        <v>64</v>
      </c>
    </row>
    <row r="79" spans="1:14">
      <c r="A79" t="s">
        <v>278</v>
      </c>
      <c r="B79">
        <v>80</v>
      </c>
      <c r="C79">
        <v>30</v>
      </c>
      <c r="D79">
        <v>6</v>
      </c>
      <c r="E79">
        <v>0</v>
      </c>
      <c r="F79">
        <v>116</v>
      </c>
      <c r="H79" s="229">
        <v>0.68965517241379315</v>
      </c>
      <c r="I79" s="229">
        <v>0.25862068965517243</v>
      </c>
      <c r="J79" s="229">
        <v>5.1724137931034482E-2</v>
      </c>
      <c r="K79" s="229">
        <v>0</v>
      </c>
      <c r="M79" s="229">
        <f t="shared" si="0"/>
        <v>5.1724137931034482E-2</v>
      </c>
      <c r="N79">
        <f t="shared" si="1"/>
        <v>63</v>
      </c>
    </row>
    <row r="80" spans="1:14">
      <c r="A80" t="s">
        <v>279</v>
      </c>
      <c r="B80">
        <v>66</v>
      </c>
      <c r="C80">
        <v>90</v>
      </c>
      <c r="D80">
        <v>9</v>
      </c>
      <c r="E80">
        <v>0</v>
      </c>
      <c r="F80">
        <v>165</v>
      </c>
      <c r="H80" s="229">
        <v>0.4</v>
      </c>
      <c r="I80" s="229">
        <v>0.54545454545454541</v>
      </c>
      <c r="J80" s="229">
        <v>5.4545454545454543E-2</v>
      </c>
      <c r="K80" s="229">
        <v>0</v>
      </c>
      <c r="M80" s="229">
        <f t="shared" si="0"/>
        <v>5.4545454545454543E-2</v>
      </c>
      <c r="N80">
        <f t="shared" si="1"/>
        <v>68</v>
      </c>
    </row>
    <row r="81" spans="1:14">
      <c r="A81" t="s">
        <v>280</v>
      </c>
      <c r="B81">
        <v>39</v>
      </c>
      <c r="C81">
        <v>30</v>
      </c>
      <c r="D81">
        <v>0</v>
      </c>
      <c r="E81">
        <v>0</v>
      </c>
      <c r="F81">
        <v>69</v>
      </c>
      <c r="H81" s="229">
        <v>0.56521739130434778</v>
      </c>
      <c r="I81" s="229">
        <v>0.43478260869565216</v>
      </c>
      <c r="J81" s="229">
        <v>0</v>
      </c>
      <c r="K81" s="229">
        <v>0</v>
      </c>
      <c r="M81" s="229">
        <f t="shared" si="0"/>
        <v>0</v>
      </c>
      <c r="N81">
        <f t="shared" si="1"/>
        <v>1</v>
      </c>
    </row>
    <row r="82" spans="1:14">
      <c r="A82" t="s">
        <v>281</v>
      </c>
      <c r="B82">
        <v>58</v>
      </c>
      <c r="C82">
        <v>56</v>
      </c>
      <c r="D82">
        <v>9</v>
      </c>
      <c r="E82">
        <v>0</v>
      </c>
      <c r="F82">
        <v>123</v>
      </c>
      <c r="H82" s="229">
        <v>0.47154471544715448</v>
      </c>
      <c r="I82" s="229">
        <v>0.45528455284552843</v>
      </c>
      <c r="J82" s="229">
        <v>7.3170731707317069E-2</v>
      </c>
      <c r="K82" s="229">
        <v>0</v>
      </c>
      <c r="M82" s="229">
        <f t="shared" si="0"/>
        <v>7.3170731707317069E-2</v>
      </c>
      <c r="N82">
        <f t="shared" si="1"/>
        <v>82</v>
      </c>
    </row>
    <row r="83" spans="1:14">
      <c r="A83" t="s">
        <v>282</v>
      </c>
      <c r="B83">
        <v>95</v>
      </c>
      <c r="C83">
        <v>263</v>
      </c>
      <c r="D83">
        <v>13</v>
      </c>
      <c r="E83">
        <v>1</v>
      </c>
      <c r="F83">
        <v>372</v>
      </c>
      <c r="H83" s="229">
        <v>0.2553763440860215</v>
      </c>
      <c r="I83" s="229">
        <v>0.706989247311828</v>
      </c>
      <c r="J83" s="229">
        <v>3.4946236559139782E-2</v>
      </c>
      <c r="K83" s="229">
        <v>2.6881720430107529E-3</v>
      </c>
      <c r="M83" s="229">
        <f t="shared" ref="M83:M112" si="2">SUM(J83:K83)</f>
        <v>3.7634408602150532E-2</v>
      </c>
      <c r="N83">
        <f t="shared" ref="N83:N112" si="3">RANK(M83,$M$18:$M$112,1)</f>
        <v>50</v>
      </c>
    </row>
    <row r="84" spans="1:14">
      <c r="A84" t="s">
        <v>283</v>
      </c>
      <c r="B84">
        <v>43</v>
      </c>
      <c r="C84">
        <v>33</v>
      </c>
      <c r="D84">
        <v>2</v>
      </c>
      <c r="E84">
        <v>0</v>
      </c>
      <c r="F84">
        <v>78</v>
      </c>
      <c r="H84" s="229">
        <v>0.55128205128205132</v>
      </c>
      <c r="I84" s="229">
        <v>0.42307692307692307</v>
      </c>
      <c r="J84" s="229">
        <v>2.564102564102564E-2</v>
      </c>
      <c r="K84" s="229">
        <v>0</v>
      </c>
      <c r="M84" s="229">
        <f t="shared" si="2"/>
        <v>2.564102564102564E-2</v>
      </c>
      <c r="N84">
        <f t="shared" si="3"/>
        <v>31</v>
      </c>
    </row>
    <row r="85" spans="1:14">
      <c r="A85" t="s">
        <v>284</v>
      </c>
      <c r="B85">
        <v>35</v>
      </c>
      <c r="C85">
        <v>117</v>
      </c>
      <c r="D85">
        <v>2</v>
      </c>
      <c r="E85">
        <v>0</v>
      </c>
      <c r="F85">
        <v>154</v>
      </c>
      <c r="H85" s="229">
        <v>0.22727272727272727</v>
      </c>
      <c r="I85" s="229">
        <v>0.75974025974025972</v>
      </c>
      <c r="J85" s="229">
        <v>1.2987012987012988E-2</v>
      </c>
      <c r="K85" s="229">
        <v>0</v>
      </c>
      <c r="M85" s="229">
        <f t="shared" si="2"/>
        <v>1.2987012987012988E-2</v>
      </c>
      <c r="N85">
        <f t="shared" si="3"/>
        <v>14</v>
      </c>
    </row>
    <row r="86" spans="1:14">
      <c r="A86" t="s">
        <v>285</v>
      </c>
      <c r="B86">
        <v>15</v>
      </c>
      <c r="C86">
        <v>14</v>
      </c>
      <c r="D86">
        <v>0</v>
      </c>
      <c r="E86">
        <v>0</v>
      </c>
      <c r="F86">
        <v>29</v>
      </c>
      <c r="H86" s="229">
        <v>0.51724137931034486</v>
      </c>
      <c r="I86" s="229">
        <v>0.48275862068965519</v>
      </c>
      <c r="J86" s="229">
        <v>0</v>
      </c>
      <c r="K86" s="229">
        <v>0</v>
      </c>
      <c r="M86" s="229">
        <f t="shared" si="2"/>
        <v>0</v>
      </c>
      <c r="N86">
        <f t="shared" si="3"/>
        <v>1</v>
      </c>
    </row>
    <row r="87" spans="1:14">
      <c r="A87" t="s">
        <v>286</v>
      </c>
      <c r="B87">
        <v>69</v>
      </c>
      <c r="C87">
        <v>43</v>
      </c>
      <c r="D87">
        <v>11</v>
      </c>
      <c r="E87">
        <v>0</v>
      </c>
      <c r="F87">
        <v>123</v>
      </c>
      <c r="H87" s="229">
        <v>0.56097560975609762</v>
      </c>
      <c r="I87" s="229">
        <v>0.34959349593495936</v>
      </c>
      <c r="J87" s="229">
        <v>8.943089430894309E-2</v>
      </c>
      <c r="K87" s="229">
        <v>0</v>
      </c>
      <c r="M87" s="229">
        <f t="shared" si="2"/>
        <v>8.943089430894309E-2</v>
      </c>
      <c r="N87">
        <f t="shared" si="3"/>
        <v>87</v>
      </c>
    </row>
    <row r="88" spans="1:14">
      <c r="A88" t="s">
        <v>287</v>
      </c>
      <c r="B88">
        <v>97</v>
      </c>
      <c r="C88">
        <v>71</v>
      </c>
      <c r="D88">
        <v>2</v>
      </c>
      <c r="E88">
        <v>0</v>
      </c>
      <c r="F88">
        <v>170</v>
      </c>
      <c r="H88" s="229">
        <v>0.57058823529411762</v>
      </c>
      <c r="I88" s="229">
        <v>0.41764705882352943</v>
      </c>
      <c r="J88" s="229">
        <v>1.1764705882352941E-2</v>
      </c>
      <c r="K88" s="229">
        <v>0</v>
      </c>
      <c r="M88" s="229">
        <f t="shared" si="2"/>
        <v>1.1764705882352941E-2</v>
      </c>
      <c r="N88">
        <f t="shared" si="3"/>
        <v>11</v>
      </c>
    </row>
    <row r="89" spans="1:14">
      <c r="A89" t="s">
        <v>288</v>
      </c>
      <c r="B89">
        <v>42</v>
      </c>
      <c r="C89">
        <v>54</v>
      </c>
      <c r="D89">
        <v>6</v>
      </c>
      <c r="E89">
        <v>0</v>
      </c>
      <c r="F89">
        <v>102</v>
      </c>
      <c r="H89" s="229">
        <v>0.41176470588235292</v>
      </c>
      <c r="I89" s="229">
        <v>0.52941176470588236</v>
      </c>
      <c r="J89" s="229">
        <v>5.8823529411764705E-2</v>
      </c>
      <c r="K89" s="229">
        <v>0</v>
      </c>
      <c r="M89" s="229">
        <f t="shared" si="2"/>
        <v>5.8823529411764705E-2</v>
      </c>
      <c r="N89">
        <f t="shared" si="3"/>
        <v>73</v>
      </c>
    </row>
    <row r="90" spans="1:14">
      <c r="A90" t="s">
        <v>289</v>
      </c>
      <c r="B90">
        <v>73</v>
      </c>
      <c r="C90">
        <v>79</v>
      </c>
      <c r="D90">
        <v>4</v>
      </c>
      <c r="E90">
        <v>1</v>
      </c>
      <c r="F90">
        <v>157</v>
      </c>
      <c r="H90" s="229">
        <v>0.46496815286624205</v>
      </c>
      <c r="I90" s="229">
        <v>0.50318471337579618</v>
      </c>
      <c r="J90" s="229">
        <v>2.5477707006369428E-2</v>
      </c>
      <c r="K90" s="229">
        <v>6.369426751592357E-3</v>
      </c>
      <c r="M90" s="229">
        <f t="shared" si="2"/>
        <v>3.1847133757961783E-2</v>
      </c>
      <c r="N90">
        <f t="shared" si="3"/>
        <v>41</v>
      </c>
    </row>
    <row r="91" spans="1:14">
      <c r="A91" t="s">
        <v>290</v>
      </c>
      <c r="B91">
        <v>142</v>
      </c>
      <c r="C91">
        <v>62</v>
      </c>
      <c r="D91">
        <v>2</v>
      </c>
      <c r="E91">
        <v>0</v>
      </c>
      <c r="F91">
        <v>206</v>
      </c>
      <c r="H91" s="229">
        <v>0.68932038834951459</v>
      </c>
      <c r="I91" s="229">
        <v>0.30097087378640774</v>
      </c>
      <c r="J91" s="229">
        <v>9.7087378640776691E-3</v>
      </c>
      <c r="K91" s="229">
        <v>0</v>
      </c>
      <c r="M91" s="229">
        <f t="shared" si="2"/>
        <v>9.7087378640776691E-3</v>
      </c>
      <c r="N91">
        <f t="shared" si="3"/>
        <v>10</v>
      </c>
    </row>
    <row r="92" spans="1:14">
      <c r="A92" t="s">
        <v>291</v>
      </c>
      <c r="B92">
        <v>266</v>
      </c>
      <c r="C92">
        <v>146</v>
      </c>
      <c r="D92">
        <v>17</v>
      </c>
      <c r="E92">
        <v>0</v>
      </c>
      <c r="F92">
        <v>429</v>
      </c>
      <c r="H92" s="229">
        <v>0.62004662004662003</v>
      </c>
      <c r="I92" s="229">
        <v>0.34032634032634035</v>
      </c>
      <c r="J92" s="229">
        <v>3.9627039627039624E-2</v>
      </c>
      <c r="K92" s="229">
        <v>0</v>
      </c>
      <c r="M92" s="229">
        <f t="shared" si="2"/>
        <v>3.9627039627039624E-2</v>
      </c>
      <c r="N92">
        <f t="shared" si="3"/>
        <v>53</v>
      </c>
    </row>
    <row r="93" spans="1:14">
      <c r="A93" t="s">
        <v>292</v>
      </c>
      <c r="B93">
        <v>21</v>
      </c>
      <c r="C93">
        <v>82</v>
      </c>
      <c r="D93">
        <v>5</v>
      </c>
      <c r="E93">
        <v>1</v>
      </c>
      <c r="F93">
        <v>109</v>
      </c>
      <c r="H93" s="229">
        <v>0.19266055045871561</v>
      </c>
      <c r="I93" s="229">
        <v>0.75229357798165142</v>
      </c>
      <c r="J93" s="229">
        <v>4.5871559633027525E-2</v>
      </c>
      <c r="K93" s="229">
        <v>9.1743119266055051E-3</v>
      </c>
      <c r="M93" s="229">
        <f t="shared" si="2"/>
        <v>5.5045871559633031E-2</v>
      </c>
      <c r="N93">
        <f t="shared" si="3"/>
        <v>70</v>
      </c>
    </row>
    <row r="94" spans="1:14">
      <c r="A94" t="s">
        <v>293</v>
      </c>
      <c r="B94">
        <v>36</v>
      </c>
      <c r="C94">
        <v>31</v>
      </c>
      <c r="D94">
        <v>0</v>
      </c>
      <c r="E94">
        <v>0</v>
      </c>
      <c r="F94">
        <v>67</v>
      </c>
      <c r="H94" s="229">
        <v>0.53731343283582089</v>
      </c>
      <c r="I94" s="229">
        <v>0.46268656716417911</v>
      </c>
      <c r="J94" s="229">
        <v>0</v>
      </c>
      <c r="K94" s="229">
        <v>0</v>
      </c>
      <c r="M94" s="229">
        <f t="shared" si="2"/>
        <v>0</v>
      </c>
      <c r="N94">
        <f t="shared" si="3"/>
        <v>1</v>
      </c>
    </row>
    <row r="95" spans="1:14">
      <c r="A95" t="s">
        <v>294</v>
      </c>
      <c r="B95">
        <v>134</v>
      </c>
      <c r="C95">
        <v>83</v>
      </c>
      <c r="D95">
        <v>7</v>
      </c>
      <c r="E95">
        <v>0</v>
      </c>
      <c r="F95">
        <v>224</v>
      </c>
      <c r="H95" s="229">
        <v>0.5982142857142857</v>
      </c>
      <c r="I95" s="229">
        <v>0.3705357142857143</v>
      </c>
      <c r="J95" s="229">
        <v>3.125E-2</v>
      </c>
      <c r="K95" s="229">
        <v>0</v>
      </c>
      <c r="M95" s="229">
        <f t="shared" si="2"/>
        <v>3.125E-2</v>
      </c>
      <c r="N95">
        <f t="shared" si="3"/>
        <v>39</v>
      </c>
    </row>
    <row r="96" spans="1:14">
      <c r="A96" t="s">
        <v>295</v>
      </c>
      <c r="B96">
        <v>193</v>
      </c>
      <c r="C96">
        <v>835</v>
      </c>
      <c r="D96">
        <v>53</v>
      </c>
      <c r="E96">
        <v>1</v>
      </c>
      <c r="F96">
        <v>1082</v>
      </c>
      <c r="H96" s="229">
        <v>0.17837338262476896</v>
      </c>
      <c r="I96" s="229">
        <v>0.77171903881700554</v>
      </c>
      <c r="J96" s="229">
        <v>4.8983364140480594E-2</v>
      </c>
      <c r="K96" s="229">
        <v>9.2421441774491681E-4</v>
      </c>
      <c r="M96" s="229">
        <f t="shared" si="2"/>
        <v>4.9907578558225509E-2</v>
      </c>
      <c r="N96">
        <f t="shared" si="3"/>
        <v>61</v>
      </c>
    </row>
    <row r="97" spans="1:14">
      <c r="A97" t="s">
        <v>296</v>
      </c>
      <c r="B97">
        <v>115</v>
      </c>
      <c r="C97">
        <v>64</v>
      </c>
      <c r="D97">
        <v>22</v>
      </c>
      <c r="E97">
        <v>1</v>
      </c>
      <c r="F97">
        <v>202</v>
      </c>
      <c r="H97" s="229">
        <v>0.56930693069306926</v>
      </c>
      <c r="I97" s="229">
        <v>0.31683168316831684</v>
      </c>
      <c r="J97" s="229">
        <v>0.10891089108910891</v>
      </c>
      <c r="K97" s="229">
        <v>4.9504950495049506E-3</v>
      </c>
      <c r="M97" s="229">
        <f t="shared" si="2"/>
        <v>0.11386138613861387</v>
      </c>
      <c r="N97">
        <f t="shared" si="3"/>
        <v>91</v>
      </c>
    </row>
    <row r="98" spans="1:14">
      <c r="A98" t="s">
        <v>297</v>
      </c>
      <c r="B98">
        <v>74</v>
      </c>
      <c r="C98">
        <v>63</v>
      </c>
      <c r="D98">
        <v>0</v>
      </c>
      <c r="E98">
        <v>0</v>
      </c>
      <c r="F98">
        <v>137</v>
      </c>
      <c r="H98" s="229">
        <v>0.54014598540145986</v>
      </c>
      <c r="I98" s="229">
        <v>0.45985401459854014</v>
      </c>
      <c r="J98" s="229">
        <v>0</v>
      </c>
      <c r="K98" s="229">
        <v>0</v>
      </c>
      <c r="M98" s="229">
        <f t="shared" si="2"/>
        <v>0</v>
      </c>
      <c r="N98">
        <f t="shared" si="3"/>
        <v>1</v>
      </c>
    </row>
    <row r="99" spans="1:14">
      <c r="A99" t="s">
        <v>298</v>
      </c>
      <c r="B99">
        <v>163</v>
      </c>
      <c r="C99">
        <v>195</v>
      </c>
      <c r="D99">
        <v>6</v>
      </c>
      <c r="E99">
        <v>0</v>
      </c>
      <c r="F99">
        <v>364</v>
      </c>
      <c r="H99" s="229">
        <v>0.44780219780219782</v>
      </c>
      <c r="I99" s="229">
        <v>0.5357142857142857</v>
      </c>
      <c r="J99" s="229">
        <v>1.6483516483516484E-2</v>
      </c>
      <c r="K99" s="229">
        <v>0</v>
      </c>
      <c r="M99" s="229">
        <f t="shared" si="2"/>
        <v>1.6483516483516484E-2</v>
      </c>
      <c r="N99">
        <f t="shared" si="3"/>
        <v>17</v>
      </c>
    </row>
    <row r="100" spans="1:14">
      <c r="A100" t="s">
        <v>299</v>
      </c>
      <c r="B100">
        <v>271</v>
      </c>
      <c r="C100">
        <v>108</v>
      </c>
      <c r="D100">
        <v>16</v>
      </c>
      <c r="E100">
        <v>0</v>
      </c>
      <c r="F100">
        <v>395</v>
      </c>
      <c r="H100" s="229">
        <v>0.6860759493670886</v>
      </c>
      <c r="I100" s="229">
        <v>0.27341772151898736</v>
      </c>
      <c r="J100" s="229">
        <v>4.0506329113924051E-2</v>
      </c>
      <c r="K100" s="229">
        <v>0</v>
      </c>
      <c r="M100" s="229">
        <f t="shared" si="2"/>
        <v>4.0506329113924051E-2</v>
      </c>
      <c r="N100">
        <f t="shared" si="3"/>
        <v>55</v>
      </c>
    </row>
    <row r="101" spans="1:14">
      <c r="A101" t="s">
        <v>300</v>
      </c>
      <c r="B101">
        <v>84</v>
      </c>
      <c r="C101">
        <v>115</v>
      </c>
      <c r="D101">
        <v>7</v>
      </c>
      <c r="E101">
        <v>0</v>
      </c>
      <c r="F101">
        <v>206</v>
      </c>
      <c r="H101" s="229">
        <v>0.40776699029126212</v>
      </c>
      <c r="I101" s="229">
        <v>0.55825242718446599</v>
      </c>
      <c r="J101" s="229">
        <v>3.3980582524271843E-2</v>
      </c>
      <c r="K101" s="229">
        <v>0</v>
      </c>
      <c r="M101" s="229">
        <f t="shared" si="2"/>
        <v>3.3980582524271843E-2</v>
      </c>
      <c r="N101">
        <f t="shared" si="3"/>
        <v>45</v>
      </c>
    </row>
    <row r="102" spans="1:14">
      <c r="A102" t="s">
        <v>301</v>
      </c>
      <c r="B102">
        <v>64</v>
      </c>
      <c r="C102">
        <v>23</v>
      </c>
      <c r="D102">
        <v>2</v>
      </c>
      <c r="E102">
        <v>0</v>
      </c>
      <c r="F102">
        <v>89</v>
      </c>
      <c r="H102" s="229">
        <v>0.7191011235955056</v>
      </c>
      <c r="I102" s="229">
        <v>0.25842696629213485</v>
      </c>
      <c r="J102" s="229">
        <v>2.247191011235955E-2</v>
      </c>
      <c r="K102" s="229">
        <v>0</v>
      </c>
      <c r="M102" s="229">
        <f t="shared" si="2"/>
        <v>2.247191011235955E-2</v>
      </c>
      <c r="N102">
        <f t="shared" si="3"/>
        <v>24</v>
      </c>
    </row>
    <row r="103" spans="1:14">
      <c r="A103" t="s">
        <v>302</v>
      </c>
      <c r="B103">
        <v>88</v>
      </c>
      <c r="C103">
        <v>67</v>
      </c>
      <c r="D103">
        <v>6</v>
      </c>
      <c r="E103">
        <v>0</v>
      </c>
      <c r="F103">
        <v>161</v>
      </c>
      <c r="H103" s="229">
        <v>0.54658385093167705</v>
      </c>
      <c r="I103" s="229">
        <v>0.41614906832298137</v>
      </c>
      <c r="J103" s="229">
        <v>3.7267080745341616E-2</v>
      </c>
      <c r="K103" s="229">
        <v>0</v>
      </c>
      <c r="M103" s="229">
        <f t="shared" si="2"/>
        <v>3.7267080745341616E-2</v>
      </c>
      <c r="N103">
        <f t="shared" si="3"/>
        <v>49</v>
      </c>
    </row>
    <row r="104" spans="1:14">
      <c r="A104" t="s">
        <v>303</v>
      </c>
      <c r="B104">
        <v>20</v>
      </c>
      <c r="C104">
        <v>37</v>
      </c>
      <c r="D104">
        <v>4</v>
      </c>
      <c r="E104">
        <v>0</v>
      </c>
      <c r="F104">
        <v>61</v>
      </c>
      <c r="H104" s="229">
        <v>0.32786885245901637</v>
      </c>
      <c r="I104" s="229">
        <v>0.60655737704918034</v>
      </c>
      <c r="J104" s="229">
        <v>6.5573770491803282E-2</v>
      </c>
      <c r="K104" s="229">
        <v>0</v>
      </c>
      <c r="M104" s="229">
        <f t="shared" si="2"/>
        <v>6.5573770491803282E-2</v>
      </c>
      <c r="N104">
        <f t="shared" si="3"/>
        <v>80</v>
      </c>
    </row>
    <row r="105" spans="1:14">
      <c r="A105" t="s">
        <v>304</v>
      </c>
      <c r="B105">
        <v>26</v>
      </c>
      <c r="C105">
        <v>12</v>
      </c>
      <c r="D105">
        <v>0</v>
      </c>
      <c r="E105">
        <v>0</v>
      </c>
      <c r="F105">
        <v>38</v>
      </c>
      <c r="H105" s="229">
        <v>0.68421052631578949</v>
      </c>
      <c r="I105" s="229">
        <v>0.31578947368421051</v>
      </c>
      <c r="J105" s="229">
        <v>0</v>
      </c>
      <c r="K105" s="229">
        <v>0</v>
      </c>
      <c r="M105" s="229">
        <f t="shared" si="2"/>
        <v>0</v>
      </c>
      <c r="N105">
        <f t="shared" si="3"/>
        <v>1</v>
      </c>
    </row>
    <row r="106" spans="1:14">
      <c r="A106" t="s">
        <v>305</v>
      </c>
      <c r="B106">
        <v>82</v>
      </c>
      <c r="C106">
        <v>74</v>
      </c>
      <c r="D106">
        <v>5</v>
      </c>
      <c r="E106">
        <v>0</v>
      </c>
      <c r="F106">
        <v>161</v>
      </c>
      <c r="H106" s="229">
        <v>0.50931677018633537</v>
      </c>
      <c r="I106" s="229">
        <v>0.45962732919254656</v>
      </c>
      <c r="J106" s="229">
        <v>3.1055900621118012E-2</v>
      </c>
      <c r="K106" s="229">
        <v>0</v>
      </c>
      <c r="M106" s="229">
        <f t="shared" si="2"/>
        <v>3.1055900621118012E-2</v>
      </c>
      <c r="N106">
        <f t="shared" si="3"/>
        <v>37</v>
      </c>
    </row>
    <row r="107" spans="1:14">
      <c r="A107" t="s">
        <v>306</v>
      </c>
      <c r="B107">
        <v>133</v>
      </c>
      <c r="C107">
        <v>147</v>
      </c>
      <c r="D107">
        <v>9</v>
      </c>
      <c r="E107">
        <v>0</v>
      </c>
      <c r="F107">
        <v>289</v>
      </c>
      <c r="H107" s="229">
        <v>0.46020761245674741</v>
      </c>
      <c r="I107" s="229">
        <v>0.50865051903114189</v>
      </c>
      <c r="J107" s="229">
        <v>3.1141868512110725E-2</v>
      </c>
      <c r="K107" s="229">
        <v>0</v>
      </c>
      <c r="M107" s="229">
        <f t="shared" si="2"/>
        <v>3.1141868512110725E-2</v>
      </c>
      <c r="N107">
        <f t="shared" si="3"/>
        <v>38</v>
      </c>
    </row>
    <row r="108" spans="1:14">
      <c r="A108" t="s">
        <v>307</v>
      </c>
      <c r="B108">
        <v>56</v>
      </c>
      <c r="C108">
        <v>187</v>
      </c>
      <c r="D108">
        <v>14</v>
      </c>
      <c r="E108">
        <v>1</v>
      </c>
      <c r="F108">
        <v>258</v>
      </c>
      <c r="H108" s="229">
        <v>0.21705426356589147</v>
      </c>
      <c r="I108" s="229">
        <v>0.72480620155038755</v>
      </c>
      <c r="J108" s="229">
        <v>5.4263565891472867E-2</v>
      </c>
      <c r="K108" s="229">
        <v>3.875968992248062E-3</v>
      </c>
      <c r="M108" s="229">
        <f t="shared" si="2"/>
        <v>5.8139534883720929E-2</v>
      </c>
      <c r="N108">
        <f t="shared" si="3"/>
        <v>72</v>
      </c>
    </row>
    <row r="109" spans="1:14">
      <c r="A109" t="s">
        <v>308</v>
      </c>
      <c r="B109">
        <v>86</v>
      </c>
      <c r="C109">
        <v>259</v>
      </c>
      <c r="D109">
        <v>7</v>
      </c>
      <c r="E109">
        <v>0</v>
      </c>
      <c r="F109">
        <v>352</v>
      </c>
      <c r="H109" s="229">
        <v>0.24431818181818182</v>
      </c>
      <c r="I109" s="229">
        <v>0.73579545454545459</v>
      </c>
      <c r="J109" s="229">
        <v>1.9886363636363636E-2</v>
      </c>
      <c r="K109" s="229">
        <v>0</v>
      </c>
      <c r="M109" s="229">
        <f t="shared" si="2"/>
        <v>1.9886363636363636E-2</v>
      </c>
      <c r="N109">
        <f t="shared" si="3"/>
        <v>22</v>
      </c>
    </row>
    <row r="110" spans="1:14">
      <c r="A110" t="s">
        <v>309</v>
      </c>
      <c r="B110">
        <v>33</v>
      </c>
      <c r="C110">
        <v>34</v>
      </c>
      <c r="D110">
        <v>5</v>
      </c>
      <c r="E110">
        <v>0</v>
      </c>
      <c r="F110">
        <v>72</v>
      </c>
      <c r="H110" s="229">
        <v>0.45833333333333331</v>
      </c>
      <c r="I110" s="229">
        <v>0.47222222222222221</v>
      </c>
      <c r="J110" s="229">
        <v>6.9444444444444448E-2</v>
      </c>
      <c r="K110" s="229">
        <v>0</v>
      </c>
      <c r="M110" s="229">
        <f t="shared" si="2"/>
        <v>6.9444444444444448E-2</v>
      </c>
      <c r="N110">
        <f t="shared" si="3"/>
        <v>81</v>
      </c>
    </row>
    <row r="111" spans="1:14">
      <c r="A111" t="s">
        <v>310</v>
      </c>
      <c r="B111">
        <v>311</v>
      </c>
      <c r="C111">
        <v>161</v>
      </c>
      <c r="D111">
        <v>15</v>
      </c>
      <c r="E111">
        <v>1</v>
      </c>
      <c r="F111">
        <v>488</v>
      </c>
      <c r="H111" s="229">
        <v>0.63729508196721307</v>
      </c>
      <c r="I111" s="229">
        <v>0.32991803278688525</v>
      </c>
      <c r="J111" s="229">
        <v>3.0737704918032786E-2</v>
      </c>
      <c r="K111" s="229">
        <v>2.0491803278688526E-3</v>
      </c>
      <c r="M111" s="229">
        <f t="shared" si="2"/>
        <v>3.2786885245901641E-2</v>
      </c>
      <c r="N111">
        <f t="shared" si="3"/>
        <v>42</v>
      </c>
    </row>
    <row r="112" spans="1:14">
      <c r="A112" t="s">
        <v>311</v>
      </c>
      <c r="B112">
        <v>253</v>
      </c>
      <c r="C112">
        <v>118</v>
      </c>
      <c r="D112">
        <v>31</v>
      </c>
      <c r="E112">
        <v>0</v>
      </c>
      <c r="F112">
        <v>402</v>
      </c>
      <c r="H112" s="229">
        <v>0.62935323383084574</v>
      </c>
      <c r="I112" s="229">
        <v>0.29353233830845771</v>
      </c>
      <c r="J112" s="229">
        <v>7.7114427860696513E-2</v>
      </c>
      <c r="K112" s="229">
        <v>0</v>
      </c>
      <c r="M112" s="229">
        <f t="shared" si="2"/>
        <v>7.7114427860696513E-2</v>
      </c>
      <c r="N112">
        <f t="shared" si="3"/>
        <v>84</v>
      </c>
    </row>
    <row r="114" spans="1:13" ht="14.25">
      <c r="A114" t="s">
        <v>3</v>
      </c>
      <c r="M114" s="435">
        <f>AVERAGE(M18:M112)</f>
        <v>4.3877817445079785E-2</v>
      </c>
    </row>
  </sheetData>
  <mergeCells count="9">
    <mergeCell ref="B10:D10"/>
    <mergeCell ref="A11:A13"/>
    <mergeCell ref="B11:D13"/>
    <mergeCell ref="B1:D1"/>
    <mergeCell ref="B2:D2"/>
    <mergeCell ref="A3:A7"/>
    <mergeCell ref="B3:D7"/>
    <mergeCell ref="B8:D8"/>
    <mergeCell ref="B9:D9"/>
  </mergeCells>
  <hyperlinks>
    <hyperlink ref="B9:D9" r:id="rId1" display="Tennesee Department of Transportation" xr:uid="{85505DAC-8175-4E62-BB61-4687DE8F59BB}"/>
  </hyperlinks>
  <pageMargins left="0.7" right="0.7" top="0.75" bottom="0.75" header="0.3" footer="0.3"/>
  <ignoredErrors>
    <ignoredError sqref="M18:M112" formulaRange="1"/>
  </ignoredError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CD4C-906F-4480-9E34-A2FF9C7B72BC}">
  <sheetPr>
    <tabColor rgb="FF339966"/>
  </sheetPr>
  <dimension ref="A1:M114"/>
  <sheetViews>
    <sheetView workbookViewId="0">
      <selection activeCell="L114" sqref="L114"/>
    </sheetView>
  </sheetViews>
  <sheetFormatPr defaultRowHeight="12.75"/>
  <cols>
    <col min="12" max="12" width="16" customWidth="1"/>
  </cols>
  <sheetData>
    <row r="1" spans="1:4" ht="38.25">
      <c r="A1" s="168" t="s">
        <v>189</v>
      </c>
      <c r="B1" s="568" t="s">
        <v>776</v>
      </c>
      <c r="C1" s="569"/>
      <c r="D1" s="570"/>
    </row>
    <row r="2" spans="1:4" ht="25.5">
      <c r="A2" s="168" t="s">
        <v>194</v>
      </c>
      <c r="B2" s="538" t="s">
        <v>188</v>
      </c>
      <c r="C2" s="566"/>
      <c r="D2" s="567"/>
    </row>
    <row r="3" spans="1:4">
      <c r="A3" s="579" t="s">
        <v>196</v>
      </c>
      <c r="B3" s="514" t="s">
        <v>1386</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199</v>
      </c>
      <c r="C8" s="590"/>
      <c r="D8" s="591"/>
    </row>
    <row r="9" spans="1:4" ht="25.5">
      <c r="A9" s="323" t="s">
        <v>200</v>
      </c>
      <c r="B9" s="583" t="s">
        <v>1384</v>
      </c>
      <c r="C9" s="584"/>
      <c r="D9" s="585"/>
    </row>
    <row r="10" spans="1:4">
      <c r="A10" s="338" t="s">
        <v>314</v>
      </c>
      <c r="B10" s="582">
        <v>2023</v>
      </c>
      <c r="C10" s="536"/>
      <c r="D10" s="537"/>
    </row>
    <row r="11" spans="1:4">
      <c r="A11" s="511" t="s">
        <v>202</v>
      </c>
      <c r="B11" s="514"/>
      <c r="C11" s="515"/>
      <c r="D11" s="516"/>
    </row>
    <row r="12" spans="1:4">
      <c r="A12" s="578"/>
      <c r="B12" s="517"/>
      <c r="C12" s="518"/>
      <c r="D12" s="519"/>
    </row>
    <row r="13" spans="1:4">
      <c r="A13" s="513"/>
      <c r="B13" s="520"/>
      <c r="C13" s="521"/>
      <c r="D13" s="522"/>
    </row>
    <row r="17" spans="1:13" ht="28.5">
      <c r="A17" t="s">
        <v>1387</v>
      </c>
      <c r="B17" t="s">
        <v>1388</v>
      </c>
      <c r="C17" t="s">
        <v>1380</v>
      </c>
      <c r="D17" t="s">
        <v>1381</v>
      </c>
      <c r="E17" t="s">
        <v>1382</v>
      </c>
      <c r="F17" t="s">
        <v>765</v>
      </c>
      <c r="H17" t="s">
        <v>1380</v>
      </c>
      <c r="I17" t="s">
        <v>1381</v>
      </c>
      <c r="J17" t="s">
        <v>1382</v>
      </c>
      <c r="L17" s="432" t="s">
        <v>1561</v>
      </c>
      <c r="M17" s="440" t="s">
        <v>927</v>
      </c>
    </row>
    <row r="18" spans="1:13">
      <c r="A18" t="s">
        <v>216</v>
      </c>
      <c r="B18">
        <v>1</v>
      </c>
      <c r="C18">
        <v>100.2895</v>
      </c>
      <c r="D18">
        <v>41.592700000000001</v>
      </c>
      <c r="E18">
        <v>9.1824999999999992</v>
      </c>
      <c r="F18">
        <v>151.06470000000002</v>
      </c>
      <c r="H18" s="229">
        <v>0.66388441508836937</v>
      </c>
      <c r="I18" s="229">
        <v>0.27533037168842223</v>
      </c>
      <c r="J18" s="229">
        <v>6.0785213223208324E-2</v>
      </c>
      <c r="L18" s="59">
        <f>SUM(I18:J18)</f>
        <v>0.33611558491163057</v>
      </c>
      <c r="M18">
        <f>RANK(L18,$L$18:$L$112)</f>
        <v>31</v>
      </c>
    </row>
    <row r="19" spans="1:13">
      <c r="A19" t="s">
        <v>217</v>
      </c>
      <c r="B19">
        <v>3</v>
      </c>
      <c r="C19">
        <v>139.29400000000001</v>
      </c>
      <c r="D19">
        <v>23.754999999999999</v>
      </c>
      <c r="E19">
        <v>2.5920000000000001</v>
      </c>
      <c r="F19">
        <v>165.64100000000002</v>
      </c>
      <c r="H19" s="229">
        <v>0.84093913946426302</v>
      </c>
      <c r="I19" s="229">
        <v>0.14341256089977722</v>
      </c>
      <c r="J19" s="229">
        <v>1.5648299635959696E-2</v>
      </c>
      <c r="L19" s="59">
        <f t="shared" ref="L19:L82" si="0">SUM(I19:J19)</f>
        <v>0.15906086053573693</v>
      </c>
      <c r="M19">
        <f t="shared" ref="M19:M82" si="1">RANK(L19,$L$18:$L$112)</f>
        <v>79</v>
      </c>
    </row>
    <row r="20" spans="1:13">
      <c r="A20" t="s">
        <v>218</v>
      </c>
      <c r="B20">
        <v>4</v>
      </c>
      <c r="C20">
        <v>56.17</v>
      </c>
      <c r="D20">
        <v>55.25</v>
      </c>
      <c r="E20">
        <v>8.4600000000000009</v>
      </c>
      <c r="F20">
        <v>119.88</v>
      </c>
      <c r="H20" s="229">
        <v>0.4685518852185519</v>
      </c>
      <c r="I20" s="229">
        <v>0.46087754421087757</v>
      </c>
      <c r="J20" s="229">
        <v>7.0570570570570576E-2</v>
      </c>
      <c r="L20" s="59">
        <f t="shared" si="0"/>
        <v>0.53144811478144816</v>
      </c>
      <c r="M20">
        <f t="shared" si="1"/>
        <v>17</v>
      </c>
    </row>
    <row r="21" spans="1:13">
      <c r="A21" t="s">
        <v>219</v>
      </c>
      <c r="B21">
        <v>2</v>
      </c>
      <c r="C21">
        <v>55.2</v>
      </c>
      <c r="D21">
        <v>11.98</v>
      </c>
      <c r="E21">
        <v>0.91</v>
      </c>
      <c r="F21">
        <v>68.09</v>
      </c>
      <c r="H21" s="229">
        <v>0.81069173153179619</v>
      </c>
      <c r="I21" s="229">
        <v>0.17594360405345866</v>
      </c>
      <c r="J21" s="229">
        <v>1.336466441474519E-2</v>
      </c>
      <c r="L21" s="59">
        <f t="shared" si="0"/>
        <v>0.18930826846820384</v>
      </c>
      <c r="M21">
        <f t="shared" si="1"/>
        <v>71</v>
      </c>
    </row>
    <row r="22" spans="1:13">
      <c r="A22" t="s">
        <v>220</v>
      </c>
      <c r="B22">
        <v>1</v>
      </c>
      <c r="C22">
        <v>100.75</v>
      </c>
      <c r="D22">
        <v>61.127099999999999</v>
      </c>
      <c r="E22">
        <v>11.484299999999999</v>
      </c>
      <c r="F22">
        <v>173.36139999999997</v>
      </c>
      <c r="H22" s="229">
        <v>0.58115589744891316</v>
      </c>
      <c r="I22" s="229">
        <v>0.35259925219800953</v>
      </c>
      <c r="J22" s="229">
        <v>6.624485035307745E-2</v>
      </c>
      <c r="L22" s="59">
        <f t="shared" si="0"/>
        <v>0.41884410255108695</v>
      </c>
      <c r="M22">
        <f t="shared" si="1"/>
        <v>24</v>
      </c>
    </row>
    <row r="23" spans="1:13">
      <c r="A23" t="s">
        <v>221</v>
      </c>
      <c r="B23">
        <v>2</v>
      </c>
      <c r="C23">
        <v>120.49</v>
      </c>
      <c r="D23">
        <v>31.953399999999998</v>
      </c>
      <c r="E23">
        <v>3.0066000000000002</v>
      </c>
      <c r="F23">
        <v>155.44999999999999</v>
      </c>
      <c r="H23" s="229">
        <v>0.77510453522032807</v>
      </c>
      <c r="I23" s="229">
        <v>0.20555419749115472</v>
      </c>
      <c r="J23" s="229">
        <v>1.9341267288517209E-2</v>
      </c>
      <c r="L23" s="59">
        <f t="shared" si="0"/>
        <v>0.22489546477967193</v>
      </c>
      <c r="M23">
        <f t="shared" si="1"/>
        <v>56</v>
      </c>
    </row>
    <row r="24" spans="1:13">
      <c r="A24" t="s">
        <v>223</v>
      </c>
      <c r="B24">
        <v>1</v>
      </c>
      <c r="C24">
        <v>101.0159</v>
      </c>
      <c r="D24">
        <v>37.177399999999999</v>
      </c>
      <c r="E24">
        <v>9.0167000000000002</v>
      </c>
      <c r="F24">
        <v>147.20999999999998</v>
      </c>
      <c r="H24" s="229">
        <v>0.68620270362067803</v>
      </c>
      <c r="I24" s="229">
        <v>0.25254670199035395</v>
      </c>
      <c r="J24" s="229">
        <v>6.1250594388968148E-2</v>
      </c>
      <c r="L24" s="59">
        <f t="shared" si="0"/>
        <v>0.31379729637932208</v>
      </c>
      <c r="M24">
        <f t="shared" si="1"/>
        <v>36</v>
      </c>
    </row>
    <row r="25" spans="1:13">
      <c r="A25" t="s">
        <v>224</v>
      </c>
      <c r="B25">
        <v>2</v>
      </c>
      <c r="C25">
        <v>63.831000000000003</v>
      </c>
      <c r="D25">
        <v>14.98</v>
      </c>
      <c r="E25">
        <v>0.77</v>
      </c>
      <c r="F25">
        <v>79.581000000000003</v>
      </c>
      <c r="H25" s="229">
        <v>0.8020884381950466</v>
      </c>
      <c r="I25" s="229">
        <v>0.1882358854500446</v>
      </c>
      <c r="J25" s="229">
        <v>9.6756763549088343E-3</v>
      </c>
      <c r="L25" s="59">
        <f t="shared" si="0"/>
        <v>0.19791156180495345</v>
      </c>
      <c r="M25">
        <f t="shared" si="1"/>
        <v>68</v>
      </c>
    </row>
    <row r="26" spans="1:13">
      <c r="A26" t="s">
        <v>225</v>
      </c>
      <c r="B26">
        <v>4</v>
      </c>
      <c r="C26">
        <v>58.19</v>
      </c>
      <c r="D26">
        <v>137.58879999999999</v>
      </c>
      <c r="E26">
        <v>33.01</v>
      </c>
      <c r="F26">
        <v>228.78879999999998</v>
      </c>
      <c r="H26" s="229">
        <v>0.25433937325603351</v>
      </c>
      <c r="I26" s="229">
        <v>0.60137908848684907</v>
      </c>
      <c r="J26" s="229">
        <v>0.14428153825711748</v>
      </c>
      <c r="L26" s="59">
        <f t="shared" si="0"/>
        <v>0.74566062674396649</v>
      </c>
      <c r="M26">
        <f t="shared" si="1"/>
        <v>2</v>
      </c>
    </row>
    <row r="27" spans="1:13">
      <c r="A27" t="s">
        <v>226</v>
      </c>
      <c r="B27">
        <v>1</v>
      </c>
      <c r="C27">
        <v>104.4443</v>
      </c>
      <c r="D27">
        <v>16.403199999999998</v>
      </c>
      <c r="E27">
        <v>2.3292999999999999</v>
      </c>
      <c r="F27">
        <v>123.1768</v>
      </c>
      <c r="H27" s="229">
        <v>0.84792184891960176</v>
      </c>
      <c r="I27" s="229">
        <v>0.13316793422137935</v>
      </c>
      <c r="J27" s="229">
        <v>1.8910216859018905E-2</v>
      </c>
      <c r="L27" s="59">
        <f t="shared" si="0"/>
        <v>0.15207815108039824</v>
      </c>
      <c r="M27">
        <f t="shared" si="1"/>
        <v>81</v>
      </c>
    </row>
    <row r="28" spans="1:13">
      <c r="A28" t="s">
        <v>227</v>
      </c>
      <c r="B28">
        <v>3</v>
      </c>
      <c r="C28">
        <v>109.175</v>
      </c>
      <c r="D28">
        <v>11.35</v>
      </c>
      <c r="E28">
        <v>1.39</v>
      </c>
      <c r="F28">
        <v>121.91499999999999</v>
      </c>
      <c r="H28" s="229">
        <v>0.89550096378624455</v>
      </c>
      <c r="I28" s="229">
        <v>9.3097650002050614E-2</v>
      </c>
      <c r="J28" s="229">
        <v>1.1401386211704877E-2</v>
      </c>
      <c r="L28" s="59">
        <f t="shared" si="0"/>
        <v>0.10449903621375549</v>
      </c>
      <c r="M28">
        <f t="shared" si="1"/>
        <v>90</v>
      </c>
    </row>
    <row r="29" spans="1:13">
      <c r="A29" t="s">
        <v>228</v>
      </c>
      <c r="B29">
        <v>4</v>
      </c>
      <c r="C29">
        <v>53.51</v>
      </c>
      <c r="D29">
        <v>34.28</v>
      </c>
      <c r="E29">
        <v>4.82</v>
      </c>
      <c r="F29">
        <v>92.609999999999985</v>
      </c>
      <c r="H29" s="229">
        <v>0.57779937371774115</v>
      </c>
      <c r="I29" s="229">
        <v>0.37015441097073759</v>
      </c>
      <c r="J29" s="229">
        <v>5.2046215311521447E-2</v>
      </c>
      <c r="L29" s="59">
        <f t="shared" si="0"/>
        <v>0.42220062628225902</v>
      </c>
      <c r="M29">
        <f t="shared" si="1"/>
        <v>23</v>
      </c>
    </row>
    <row r="30" spans="1:13">
      <c r="A30" t="s">
        <v>229</v>
      </c>
      <c r="B30">
        <v>1</v>
      </c>
      <c r="C30">
        <v>66.608599999999996</v>
      </c>
      <c r="D30">
        <v>28.3386</v>
      </c>
      <c r="E30">
        <v>3.0728</v>
      </c>
      <c r="F30">
        <v>98.02</v>
      </c>
      <c r="H30" s="229">
        <v>0.67954091001836359</v>
      </c>
      <c r="I30" s="229">
        <v>0.28911038563558455</v>
      </c>
      <c r="J30" s="229">
        <v>3.1348704346051824E-2</v>
      </c>
      <c r="L30" s="59">
        <f t="shared" si="0"/>
        <v>0.32045908998163636</v>
      </c>
      <c r="M30">
        <f t="shared" si="1"/>
        <v>33</v>
      </c>
    </row>
    <row r="31" spans="1:13">
      <c r="A31" t="s">
        <v>230</v>
      </c>
      <c r="B31">
        <v>2</v>
      </c>
      <c r="C31">
        <v>52.454999999999998</v>
      </c>
      <c r="D31">
        <v>15.46</v>
      </c>
      <c r="E31">
        <v>0.8</v>
      </c>
      <c r="F31">
        <v>68.714999999999989</v>
      </c>
      <c r="H31" s="229">
        <v>0.76337044313468683</v>
      </c>
      <c r="I31" s="229">
        <v>0.22498726624463367</v>
      </c>
      <c r="J31" s="229">
        <v>1.1642290620679622E-2</v>
      </c>
      <c r="L31" s="59">
        <f t="shared" si="0"/>
        <v>0.23662955686531328</v>
      </c>
      <c r="M31">
        <f t="shared" si="1"/>
        <v>52</v>
      </c>
    </row>
    <row r="32" spans="1:13">
      <c r="A32" t="s">
        <v>231</v>
      </c>
      <c r="B32">
        <v>1</v>
      </c>
      <c r="C32">
        <v>111.84269999999999</v>
      </c>
      <c r="D32">
        <v>40.8979</v>
      </c>
      <c r="E32">
        <v>9.5093999999999994</v>
      </c>
      <c r="F32">
        <v>162.25</v>
      </c>
      <c r="H32" s="229">
        <v>0.68932326656394449</v>
      </c>
      <c r="I32" s="229">
        <v>0.25206718027734976</v>
      </c>
      <c r="J32" s="229">
        <v>5.8609553158705696E-2</v>
      </c>
      <c r="L32" s="59">
        <f t="shared" si="0"/>
        <v>0.31067673343605545</v>
      </c>
      <c r="M32">
        <f t="shared" si="1"/>
        <v>37</v>
      </c>
    </row>
    <row r="33" spans="1:13">
      <c r="A33" t="s">
        <v>232</v>
      </c>
      <c r="B33">
        <v>2</v>
      </c>
      <c r="C33">
        <v>159.80520000000001</v>
      </c>
      <c r="D33">
        <v>10.27</v>
      </c>
      <c r="E33">
        <v>0.71</v>
      </c>
      <c r="F33">
        <v>170.78520000000003</v>
      </c>
      <c r="H33" s="229">
        <v>0.93570871480666928</v>
      </c>
      <c r="I33" s="229">
        <v>6.0134016296494064E-2</v>
      </c>
      <c r="J33" s="229">
        <v>4.1572688968364926E-3</v>
      </c>
      <c r="L33" s="59">
        <f t="shared" si="0"/>
        <v>6.429128519333055E-2</v>
      </c>
      <c r="M33">
        <f t="shared" si="1"/>
        <v>95</v>
      </c>
    </row>
    <row r="34" spans="1:13">
      <c r="A34" t="s">
        <v>233</v>
      </c>
      <c r="B34">
        <v>4</v>
      </c>
      <c r="C34">
        <v>30.778199999999998</v>
      </c>
      <c r="D34">
        <v>60.611800000000002</v>
      </c>
      <c r="E34">
        <v>10.210000000000001</v>
      </c>
      <c r="F34">
        <v>101.6</v>
      </c>
      <c r="H34" s="229">
        <v>0.30293503937007876</v>
      </c>
      <c r="I34" s="229">
        <v>0.59657283464566935</v>
      </c>
      <c r="J34" s="229">
        <v>0.10049212598425199</v>
      </c>
      <c r="L34" s="59">
        <f t="shared" si="0"/>
        <v>0.69706496062992129</v>
      </c>
      <c r="M34">
        <f t="shared" si="1"/>
        <v>4</v>
      </c>
    </row>
    <row r="35" spans="1:13">
      <c r="A35" t="s">
        <v>234</v>
      </c>
      <c r="B35">
        <v>2</v>
      </c>
      <c r="C35">
        <v>205.41200000000001</v>
      </c>
      <c r="D35">
        <v>20.885000000000002</v>
      </c>
      <c r="E35">
        <v>2.2599999999999998</v>
      </c>
      <c r="F35">
        <v>228.55699999999999</v>
      </c>
      <c r="H35" s="229">
        <v>0.89873423259843288</v>
      </c>
      <c r="I35" s="229">
        <v>9.1377643213727877E-2</v>
      </c>
      <c r="J35" s="229">
        <v>9.8881241878393568E-3</v>
      </c>
      <c r="L35" s="59">
        <f t="shared" si="0"/>
        <v>0.10126576740156723</v>
      </c>
      <c r="M35">
        <f t="shared" si="1"/>
        <v>91</v>
      </c>
    </row>
    <row r="36" spans="1:13">
      <c r="A36" t="s">
        <v>235</v>
      </c>
      <c r="B36">
        <v>3</v>
      </c>
      <c r="C36">
        <v>305.94749999999999</v>
      </c>
      <c r="D36">
        <v>121.1503</v>
      </c>
      <c r="E36">
        <v>39.1541</v>
      </c>
      <c r="F36">
        <v>466.25189999999998</v>
      </c>
      <c r="H36" s="229">
        <v>0.65618499356249271</v>
      </c>
      <c r="I36" s="229">
        <v>0.25983872666256158</v>
      </c>
      <c r="J36" s="229">
        <v>8.3976279774945692E-2</v>
      </c>
      <c r="L36" s="59">
        <f t="shared" si="0"/>
        <v>0.34381500643750729</v>
      </c>
      <c r="M36">
        <f t="shared" si="1"/>
        <v>30</v>
      </c>
    </row>
    <row r="37" spans="1:13">
      <c r="A37" t="s">
        <v>236</v>
      </c>
      <c r="B37">
        <v>4</v>
      </c>
      <c r="C37">
        <v>44.46</v>
      </c>
      <c r="D37">
        <v>53.881999999999998</v>
      </c>
      <c r="E37">
        <v>10</v>
      </c>
      <c r="F37">
        <v>108.342</v>
      </c>
      <c r="H37" s="229">
        <v>0.41036717062634992</v>
      </c>
      <c r="I37" s="229">
        <v>0.49733252109062043</v>
      </c>
      <c r="J37" s="229">
        <v>9.2300308283029667E-2</v>
      </c>
      <c r="L37" s="59">
        <f t="shared" si="0"/>
        <v>0.58963282937365014</v>
      </c>
      <c r="M37">
        <f t="shared" si="1"/>
        <v>13</v>
      </c>
    </row>
    <row r="38" spans="1:13">
      <c r="A38" t="s">
        <v>237</v>
      </c>
      <c r="B38">
        <v>2</v>
      </c>
      <c r="C38">
        <v>77.25</v>
      </c>
      <c r="D38">
        <v>25.27</v>
      </c>
      <c r="E38">
        <v>2.81</v>
      </c>
      <c r="F38">
        <v>105.33</v>
      </c>
      <c r="H38" s="229">
        <v>0.73340928510395897</v>
      </c>
      <c r="I38" s="229">
        <v>0.23991265546378049</v>
      </c>
      <c r="J38" s="229">
        <v>2.6678059432260516E-2</v>
      </c>
      <c r="L38" s="59">
        <f t="shared" si="0"/>
        <v>0.26659071489604103</v>
      </c>
      <c r="M38">
        <f t="shared" si="1"/>
        <v>47</v>
      </c>
    </row>
    <row r="39" spans="1:13">
      <c r="A39" t="s">
        <v>238</v>
      </c>
      <c r="B39">
        <v>3</v>
      </c>
      <c r="C39">
        <v>184.36529999999999</v>
      </c>
      <c r="D39">
        <v>12.978</v>
      </c>
      <c r="E39">
        <v>2.1019000000000001</v>
      </c>
      <c r="F39">
        <v>199.4452</v>
      </c>
      <c r="H39" s="229">
        <v>0.92439075996815157</v>
      </c>
      <c r="I39" s="229">
        <v>6.507050558248581E-2</v>
      </c>
      <c r="J39" s="229">
        <v>1.0538734449362533E-2</v>
      </c>
      <c r="L39" s="59">
        <f t="shared" si="0"/>
        <v>7.5609240031848338E-2</v>
      </c>
      <c r="M39">
        <f t="shared" si="1"/>
        <v>94</v>
      </c>
    </row>
    <row r="40" spans="1:13">
      <c r="A40" t="s">
        <v>239</v>
      </c>
      <c r="B40">
        <v>4</v>
      </c>
      <c r="C40">
        <v>91.885000000000005</v>
      </c>
      <c r="D40">
        <v>63.3108</v>
      </c>
      <c r="E40">
        <v>32.2042</v>
      </c>
      <c r="F40">
        <v>187.40000000000003</v>
      </c>
      <c r="H40" s="229">
        <v>0.49031483457844177</v>
      </c>
      <c r="I40" s="229">
        <v>0.33783778014941296</v>
      </c>
      <c r="J40" s="229">
        <v>0.1718473852721451</v>
      </c>
      <c r="L40" s="59">
        <f t="shared" si="0"/>
        <v>0.50968516542155806</v>
      </c>
      <c r="M40">
        <f t="shared" si="1"/>
        <v>20</v>
      </c>
    </row>
    <row r="41" spans="1:13">
      <c r="A41" t="s">
        <v>240</v>
      </c>
      <c r="B41">
        <v>4</v>
      </c>
      <c r="C41">
        <v>129.58789999999999</v>
      </c>
      <c r="D41">
        <v>85.483000000000004</v>
      </c>
      <c r="E41">
        <v>20.010000000000002</v>
      </c>
      <c r="F41">
        <v>235.08089999999999</v>
      </c>
      <c r="H41" s="229">
        <v>0.55124810224905552</v>
      </c>
      <c r="I41" s="229">
        <v>0.36363226446725366</v>
      </c>
      <c r="J41" s="229">
        <v>8.5119633283690863E-2</v>
      </c>
      <c r="L41" s="59">
        <f t="shared" si="0"/>
        <v>0.44875189775094454</v>
      </c>
      <c r="M41">
        <f t="shared" si="1"/>
        <v>22</v>
      </c>
    </row>
    <row r="42" spans="1:13">
      <c r="A42" t="s">
        <v>241</v>
      </c>
      <c r="B42">
        <v>2</v>
      </c>
      <c r="C42">
        <v>84.54</v>
      </c>
      <c r="D42">
        <v>24.72</v>
      </c>
      <c r="E42">
        <v>3.8</v>
      </c>
      <c r="F42">
        <v>113.06</v>
      </c>
      <c r="H42" s="229">
        <v>0.7477445604104016</v>
      </c>
      <c r="I42" s="229">
        <v>0.21864496727401378</v>
      </c>
      <c r="J42" s="229">
        <v>3.3610472315584644E-2</v>
      </c>
      <c r="L42" s="59">
        <f t="shared" si="0"/>
        <v>0.2522554395895984</v>
      </c>
      <c r="M42">
        <f t="shared" si="1"/>
        <v>49</v>
      </c>
    </row>
    <row r="43" spans="1:13">
      <c r="A43" t="s">
        <v>242</v>
      </c>
      <c r="B43">
        <v>2</v>
      </c>
      <c r="C43">
        <v>139.02770000000001</v>
      </c>
      <c r="D43">
        <v>36.122900000000001</v>
      </c>
      <c r="E43">
        <v>2.6850000000000001</v>
      </c>
      <c r="F43">
        <v>177.8356</v>
      </c>
      <c r="H43" s="229">
        <v>0.78177653968046901</v>
      </c>
      <c r="I43" s="229">
        <v>0.20312524601373405</v>
      </c>
      <c r="J43" s="229">
        <v>1.5098214305797039E-2</v>
      </c>
      <c r="L43" s="59">
        <f t="shared" si="0"/>
        <v>0.2182234603195311</v>
      </c>
      <c r="M43">
        <f t="shared" si="1"/>
        <v>61</v>
      </c>
    </row>
    <row r="44" spans="1:13">
      <c r="A44" t="s">
        <v>243</v>
      </c>
      <c r="B44">
        <v>4</v>
      </c>
      <c r="C44">
        <v>74.070999999999998</v>
      </c>
      <c r="D44">
        <v>134.57499999999999</v>
      </c>
      <c r="E44">
        <v>38.485900000000001</v>
      </c>
      <c r="F44">
        <v>247.13189999999997</v>
      </c>
      <c r="H44" s="229">
        <v>0.29972253683154626</v>
      </c>
      <c r="I44" s="229">
        <v>0.54454726403187936</v>
      </c>
      <c r="J44" s="229">
        <v>0.15573019913657446</v>
      </c>
      <c r="L44" s="59">
        <f t="shared" si="0"/>
        <v>0.70027746316845385</v>
      </c>
      <c r="M44">
        <f t="shared" si="1"/>
        <v>3</v>
      </c>
    </row>
    <row r="45" spans="1:13">
      <c r="A45" t="s">
        <v>244</v>
      </c>
      <c r="B45">
        <v>3</v>
      </c>
      <c r="C45">
        <v>170.928</v>
      </c>
      <c r="D45">
        <v>24.565999999999999</v>
      </c>
      <c r="E45">
        <v>2.2599999999999998</v>
      </c>
      <c r="F45">
        <v>197.75399999999999</v>
      </c>
      <c r="H45" s="229">
        <v>0.86434661245790223</v>
      </c>
      <c r="I45" s="229">
        <v>0.12422504728096524</v>
      </c>
      <c r="J45" s="229">
        <v>1.1428340261132517E-2</v>
      </c>
      <c r="L45" s="59">
        <f t="shared" si="0"/>
        <v>0.13565338754209777</v>
      </c>
      <c r="M45">
        <f t="shared" si="1"/>
        <v>86</v>
      </c>
    </row>
    <row r="46" spans="1:13">
      <c r="A46" t="s">
        <v>245</v>
      </c>
      <c r="B46">
        <v>1</v>
      </c>
      <c r="C46">
        <v>69.556299999999993</v>
      </c>
      <c r="D46">
        <v>30.7392</v>
      </c>
      <c r="E46">
        <v>1.67</v>
      </c>
      <c r="F46">
        <v>101.96549999999999</v>
      </c>
      <c r="H46" s="229">
        <v>0.68215523878174478</v>
      </c>
      <c r="I46" s="229">
        <v>0.30146667255100995</v>
      </c>
      <c r="J46" s="229">
        <v>1.6378088667245293E-2</v>
      </c>
      <c r="L46" s="59">
        <f t="shared" si="0"/>
        <v>0.31784476121825522</v>
      </c>
      <c r="M46">
        <f t="shared" si="1"/>
        <v>34</v>
      </c>
    </row>
    <row r="47" spans="1:13">
      <c r="A47" t="s">
        <v>246</v>
      </c>
      <c r="B47">
        <v>1</v>
      </c>
      <c r="C47">
        <v>203.85499999999999</v>
      </c>
      <c r="D47">
        <v>44.42</v>
      </c>
      <c r="E47">
        <v>5.2060000000000004</v>
      </c>
      <c r="F47">
        <v>253.48099999999997</v>
      </c>
      <c r="H47" s="229">
        <v>0.80422201269523164</v>
      </c>
      <c r="I47" s="229">
        <v>0.17523995881348112</v>
      </c>
      <c r="J47" s="229">
        <v>2.053802849128732E-2</v>
      </c>
      <c r="L47" s="59">
        <f t="shared" si="0"/>
        <v>0.19577798730476845</v>
      </c>
      <c r="M47">
        <f t="shared" si="1"/>
        <v>69</v>
      </c>
    </row>
    <row r="48" spans="1:13">
      <c r="A48" t="s">
        <v>247</v>
      </c>
      <c r="B48">
        <v>2</v>
      </c>
      <c r="C48">
        <v>99.014899999999997</v>
      </c>
      <c r="D48">
        <v>13.087</v>
      </c>
      <c r="E48">
        <v>1.7</v>
      </c>
      <c r="F48">
        <v>113.8019</v>
      </c>
      <c r="H48" s="229">
        <v>0.87006368083485419</v>
      </c>
      <c r="I48" s="229">
        <v>0.11499807999690689</v>
      </c>
      <c r="J48" s="229">
        <v>1.4938239168238842E-2</v>
      </c>
      <c r="L48" s="59">
        <f t="shared" si="0"/>
        <v>0.12993631916514572</v>
      </c>
      <c r="M48">
        <f t="shared" si="1"/>
        <v>87</v>
      </c>
    </row>
    <row r="49" spans="1:13">
      <c r="A49" t="s">
        <v>248</v>
      </c>
      <c r="B49">
        <v>1</v>
      </c>
      <c r="C49">
        <v>72.98</v>
      </c>
      <c r="D49">
        <v>27.020600000000002</v>
      </c>
      <c r="E49">
        <v>4.8343999999999996</v>
      </c>
      <c r="F49">
        <v>104.83500000000001</v>
      </c>
      <c r="H49" s="229">
        <v>0.69614155577812753</v>
      </c>
      <c r="I49" s="229">
        <v>0.25774407402108074</v>
      </c>
      <c r="J49" s="229">
        <v>4.6114370200791711E-2</v>
      </c>
      <c r="L49" s="59">
        <f t="shared" si="0"/>
        <v>0.30385844422187247</v>
      </c>
      <c r="M49">
        <f t="shared" si="1"/>
        <v>39</v>
      </c>
    </row>
    <row r="50" spans="1:13">
      <c r="A50" t="s">
        <v>249</v>
      </c>
      <c r="B50">
        <v>2</v>
      </c>
      <c r="C50">
        <v>195.01</v>
      </c>
      <c r="D50">
        <v>89.647800000000004</v>
      </c>
      <c r="E50">
        <v>33.753100000000003</v>
      </c>
      <c r="F50">
        <v>318.41090000000003</v>
      </c>
      <c r="H50" s="229">
        <v>0.61244762663589714</v>
      </c>
      <c r="I50" s="229">
        <v>0.28154752239951586</v>
      </c>
      <c r="J50" s="229">
        <v>0.10600485096458695</v>
      </c>
      <c r="L50" s="59">
        <f t="shared" si="0"/>
        <v>0.38755237336410281</v>
      </c>
      <c r="M50">
        <f t="shared" si="1"/>
        <v>25</v>
      </c>
    </row>
    <row r="51" spans="1:13">
      <c r="A51" t="s">
        <v>250</v>
      </c>
      <c r="B51">
        <v>1</v>
      </c>
      <c r="C51">
        <v>30.971599999999999</v>
      </c>
      <c r="D51">
        <v>33.998399999999997</v>
      </c>
      <c r="E51">
        <v>4.2300000000000004</v>
      </c>
      <c r="F51">
        <v>69.2</v>
      </c>
      <c r="H51" s="229">
        <v>0.4475664739884393</v>
      </c>
      <c r="I51" s="229">
        <v>0.49130635838150283</v>
      </c>
      <c r="J51" s="229">
        <v>6.1127167630057808E-2</v>
      </c>
      <c r="L51" s="59">
        <f t="shared" si="0"/>
        <v>0.55243352601156059</v>
      </c>
      <c r="M51">
        <f t="shared" si="1"/>
        <v>15</v>
      </c>
    </row>
    <row r="52" spans="1:13">
      <c r="A52" t="s">
        <v>251</v>
      </c>
      <c r="B52">
        <v>4</v>
      </c>
      <c r="C52">
        <v>64.875</v>
      </c>
      <c r="D52">
        <v>66.331000000000003</v>
      </c>
      <c r="E52">
        <v>18.059999999999999</v>
      </c>
      <c r="F52">
        <v>149.26600000000002</v>
      </c>
      <c r="H52" s="229">
        <v>0.43462677367920349</v>
      </c>
      <c r="I52" s="229">
        <v>0.44438117186767245</v>
      </c>
      <c r="J52" s="229">
        <v>0.12099205445312393</v>
      </c>
      <c r="L52" s="59">
        <f t="shared" si="0"/>
        <v>0.56537322632079634</v>
      </c>
      <c r="M52">
        <f t="shared" si="1"/>
        <v>14</v>
      </c>
    </row>
    <row r="53" spans="1:13">
      <c r="A53" t="s">
        <v>252</v>
      </c>
      <c r="B53">
        <v>4</v>
      </c>
      <c r="C53">
        <v>76.03</v>
      </c>
      <c r="D53">
        <v>73.245000000000005</v>
      </c>
      <c r="E53">
        <v>8.9220000000000006</v>
      </c>
      <c r="F53">
        <v>158.197</v>
      </c>
      <c r="H53" s="229">
        <v>0.4806032984190598</v>
      </c>
      <c r="I53" s="229">
        <v>0.46299866621996627</v>
      </c>
      <c r="J53" s="229">
        <v>5.6398035360973979E-2</v>
      </c>
      <c r="L53" s="59">
        <f t="shared" si="0"/>
        <v>0.5193967015809402</v>
      </c>
      <c r="M53">
        <f t="shared" si="1"/>
        <v>18</v>
      </c>
    </row>
    <row r="54" spans="1:13">
      <c r="A54" t="s">
        <v>253</v>
      </c>
      <c r="B54">
        <v>1</v>
      </c>
      <c r="C54">
        <v>102.755</v>
      </c>
      <c r="D54">
        <v>51.41</v>
      </c>
      <c r="E54">
        <v>8.15</v>
      </c>
      <c r="F54">
        <v>162.315</v>
      </c>
      <c r="H54" s="229">
        <v>0.63305917506083842</v>
      </c>
      <c r="I54" s="229">
        <v>0.31672981548224133</v>
      </c>
      <c r="J54" s="229">
        <v>5.021100945692019E-2</v>
      </c>
      <c r="L54" s="59">
        <f t="shared" si="0"/>
        <v>0.36694082493916153</v>
      </c>
      <c r="M54">
        <f t="shared" si="1"/>
        <v>28</v>
      </c>
    </row>
    <row r="55" spans="1:13">
      <c r="A55" t="s">
        <v>254</v>
      </c>
      <c r="B55">
        <v>4</v>
      </c>
      <c r="C55">
        <v>73.275000000000006</v>
      </c>
      <c r="D55">
        <v>85.147000000000006</v>
      </c>
      <c r="E55">
        <v>28.876999999999999</v>
      </c>
      <c r="F55">
        <v>187.29900000000004</v>
      </c>
      <c r="H55" s="229">
        <v>0.39121938718306021</v>
      </c>
      <c r="I55" s="229">
        <v>0.45460466953907919</v>
      </c>
      <c r="J55" s="229">
        <v>0.15417594327786049</v>
      </c>
      <c r="L55" s="59">
        <f t="shared" si="0"/>
        <v>0.60878061281693974</v>
      </c>
      <c r="M55">
        <f t="shared" si="1"/>
        <v>11</v>
      </c>
    </row>
    <row r="56" spans="1:13">
      <c r="A56" t="s">
        <v>255</v>
      </c>
      <c r="B56">
        <v>4</v>
      </c>
      <c r="C56">
        <v>103.634</v>
      </c>
      <c r="D56">
        <v>88.923199999999994</v>
      </c>
      <c r="E56">
        <v>17.500699999999998</v>
      </c>
      <c r="F56">
        <v>210.05789999999999</v>
      </c>
      <c r="H56" s="229">
        <v>0.49335921191252508</v>
      </c>
      <c r="I56" s="229">
        <v>0.42332709219696091</v>
      </c>
      <c r="J56" s="229">
        <v>8.3313695890513989E-2</v>
      </c>
      <c r="L56" s="59">
        <f t="shared" si="0"/>
        <v>0.50664078808747492</v>
      </c>
      <c r="M56">
        <f t="shared" si="1"/>
        <v>21</v>
      </c>
    </row>
    <row r="57" spans="1:13">
      <c r="A57" t="s">
        <v>256</v>
      </c>
      <c r="B57">
        <v>4</v>
      </c>
      <c r="C57">
        <v>67.319999999999993</v>
      </c>
      <c r="D57">
        <v>90.626999999999995</v>
      </c>
      <c r="E57">
        <v>30.01</v>
      </c>
      <c r="F57">
        <v>187.95699999999999</v>
      </c>
      <c r="H57" s="229">
        <v>0.35816702756481533</v>
      </c>
      <c r="I57" s="229">
        <v>0.48216879392627038</v>
      </c>
      <c r="J57" s="229">
        <v>0.15966417850891429</v>
      </c>
      <c r="L57" s="59">
        <f t="shared" si="0"/>
        <v>0.64183297243518467</v>
      </c>
      <c r="M57">
        <f t="shared" si="1"/>
        <v>7</v>
      </c>
    </row>
    <row r="58" spans="1:13">
      <c r="A58" t="s">
        <v>257</v>
      </c>
      <c r="B58">
        <v>3</v>
      </c>
      <c r="C58">
        <v>150.935</v>
      </c>
      <c r="D58">
        <v>24.93</v>
      </c>
      <c r="E58">
        <v>1.83</v>
      </c>
      <c r="F58">
        <v>177.69500000000002</v>
      </c>
      <c r="H58" s="229">
        <v>0.8494048791468527</v>
      </c>
      <c r="I58" s="229">
        <v>0.14029657559301048</v>
      </c>
      <c r="J58" s="229">
        <v>1.029854526013675E-2</v>
      </c>
      <c r="L58" s="59">
        <f t="shared" si="0"/>
        <v>0.15059512085314722</v>
      </c>
      <c r="M58">
        <f t="shared" si="1"/>
        <v>82</v>
      </c>
    </row>
    <row r="59" spans="1:13">
      <c r="A59" t="s">
        <v>258</v>
      </c>
      <c r="B59">
        <v>3</v>
      </c>
      <c r="C59">
        <v>55.713000000000001</v>
      </c>
      <c r="D59">
        <v>6.3</v>
      </c>
      <c r="E59">
        <v>0.33</v>
      </c>
      <c r="F59">
        <v>62.342999999999996</v>
      </c>
      <c r="H59" s="229">
        <v>0.89365285597420729</v>
      </c>
      <c r="I59" s="229">
        <v>0.10105384726432799</v>
      </c>
      <c r="J59" s="229">
        <v>5.2932967614648004E-3</v>
      </c>
      <c r="L59" s="59">
        <f t="shared" si="0"/>
        <v>0.10634714402579279</v>
      </c>
      <c r="M59">
        <f t="shared" si="1"/>
        <v>89</v>
      </c>
    </row>
    <row r="60" spans="1:13">
      <c r="A60" t="s">
        <v>259</v>
      </c>
      <c r="B60">
        <v>3</v>
      </c>
      <c r="C60">
        <v>96.44</v>
      </c>
      <c r="D60">
        <v>8.9700000000000006</v>
      </c>
      <c r="E60">
        <v>1.45</v>
      </c>
      <c r="F60">
        <v>106.86</v>
      </c>
      <c r="H60" s="229">
        <v>0.90248923825566163</v>
      </c>
      <c r="I60" s="229">
        <v>8.3941605839416067E-2</v>
      </c>
      <c r="J60" s="229">
        <v>1.3569155904922327E-2</v>
      </c>
      <c r="L60" s="59">
        <f t="shared" si="0"/>
        <v>9.7510761744338398E-2</v>
      </c>
      <c r="M60">
        <f t="shared" si="1"/>
        <v>92</v>
      </c>
    </row>
    <row r="61" spans="1:13">
      <c r="A61" t="s">
        <v>260</v>
      </c>
      <c r="B61">
        <v>2</v>
      </c>
      <c r="C61">
        <v>91.39</v>
      </c>
      <c r="D61">
        <v>36.655999999999999</v>
      </c>
      <c r="E61">
        <v>3.48</v>
      </c>
      <c r="F61">
        <v>131.52599999999998</v>
      </c>
      <c r="H61" s="229">
        <v>0.69484360506667897</v>
      </c>
      <c r="I61" s="229">
        <v>0.27869774797378466</v>
      </c>
      <c r="J61" s="229">
        <v>2.6458646959536522E-2</v>
      </c>
      <c r="L61" s="59">
        <f t="shared" si="0"/>
        <v>0.3051563949333212</v>
      </c>
      <c r="M61">
        <f t="shared" si="1"/>
        <v>38</v>
      </c>
    </row>
    <row r="62" spans="1:13">
      <c r="A62" t="s">
        <v>261</v>
      </c>
      <c r="B62">
        <v>1</v>
      </c>
      <c r="C62">
        <v>134.78200000000001</v>
      </c>
      <c r="D62">
        <v>37.664999999999999</v>
      </c>
      <c r="E62">
        <v>3.673</v>
      </c>
      <c r="F62">
        <v>176.12</v>
      </c>
      <c r="H62" s="229">
        <v>0.76528503293209182</v>
      </c>
      <c r="I62" s="229">
        <v>0.21385986827163297</v>
      </c>
      <c r="J62" s="229">
        <v>2.0855098796275267E-2</v>
      </c>
      <c r="L62" s="59">
        <f t="shared" si="0"/>
        <v>0.23471496706790823</v>
      </c>
      <c r="M62">
        <f t="shared" si="1"/>
        <v>55</v>
      </c>
    </row>
    <row r="63" spans="1:13">
      <c r="A63" t="s">
        <v>262</v>
      </c>
      <c r="B63">
        <v>1</v>
      </c>
      <c r="C63">
        <v>73.66</v>
      </c>
      <c r="D63">
        <v>18.559999999999999</v>
      </c>
      <c r="E63">
        <v>2.58</v>
      </c>
      <c r="F63">
        <v>94.8</v>
      </c>
      <c r="H63" s="229">
        <v>0.77700421940928266</v>
      </c>
      <c r="I63" s="229">
        <v>0.19578059071729956</v>
      </c>
      <c r="J63" s="229">
        <v>2.7215189873417724E-2</v>
      </c>
      <c r="L63" s="59">
        <f t="shared" si="0"/>
        <v>0.22299578059071729</v>
      </c>
      <c r="M63">
        <f t="shared" si="1"/>
        <v>57</v>
      </c>
    </row>
    <row r="64" spans="1:13">
      <c r="A64" t="s">
        <v>263</v>
      </c>
      <c r="B64">
        <v>1</v>
      </c>
      <c r="C64">
        <v>258.36160000000001</v>
      </c>
      <c r="D64">
        <v>85.693299999999994</v>
      </c>
      <c r="E64">
        <v>24.599799999999998</v>
      </c>
      <c r="F64">
        <v>368.65469999999999</v>
      </c>
      <c r="H64" s="229">
        <v>0.70082274822482937</v>
      </c>
      <c r="I64" s="229">
        <v>0.23244868436507116</v>
      </c>
      <c r="J64" s="229">
        <v>6.6728567410099471E-2</v>
      </c>
      <c r="L64" s="59">
        <f t="shared" si="0"/>
        <v>0.29917725177517063</v>
      </c>
      <c r="M64">
        <f t="shared" si="1"/>
        <v>42</v>
      </c>
    </row>
    <row r="65" spans="1:13">
      <c r="A65" t="s">
        <v>264</v>
      </c>
      <c r="B65">
        <v>4</v>
      </c>
      <c r="C65">
        <v>9.4</v>
      </c>
      <c r="D65">
        <v>23.44</v>
      </c>
      <c r="E65">
        <v>18.592199999999998</v>
      </c>
      <c r="F65">
        <v>51.432200000000002</v>
      </c>
      <c r="H65" s="229">
        <v>0.18276488269994284</v>
      </c>
      <c r="I65" s="229">
        <v>0.4557456223921979</v>
      </c>
      <c r="J65" s="229">
        <v>0.36148949490785925</v>
      </c>
      <c r="L65" s="59">
        <f t="shared" si="0"/>
        <v>0.81723511730005716</v>
      </c>
      <c r="M65">
        <f t="shared" si="1"/>
        <v>1</v>
      </c>
    </row>
    <row r="66" spans="1:13">
      <c r="A66" t="s">
        <v>265</v>
      </c>
      <c r="B66">
        <v>4</v>
      </c>
      <c r="C66">
        <v>61.276000000000003</v>
      </c>
      <c r="D66">
        <v>51.865000000000002</v>
      </c>
      <c r="E66">
        <v>19.3767</v>
      </c>
      <c r="F66">
        <v>132.51769999999999</v>
      </c>
      <c r="H66" s="229">
        <v>0.46239860788407894</v>
      </c>
      <c r="I66" s="229">
        <v>0.39138167957940717</v>
      </c>
      <c r="J66" s="229">
        <v>0.146219712536514</v>
      </c>
      <c r="L66" s="59">
        <f t="shared" si="0"/>
        <v>0.53760139211592117</v>
      </c>
      <c r="M66">
        <f t="shared" si="1"/>
        <v>16</v>
      </c>
    </row>
    <row r="67" spans="1:13">
      <c r="A67" t="s">
        <v>266</v>
      </c>
      <c r="B67">
        <v>3</v>
      </c>
      <c r="C67">
        <v>131.19</v>
      </c>
      <c r="D67">
        <v>20.984999999999999</v>
      </c>
      <c r="E67">
        <v>1.645</v>
      </c>
      <c r="F67">
        <v>153.82000000000002</v>
      </c>
      <c r="H67" s="229">
        <v>0.85287998959823152</v>
      </c>
      <c r="I67" s="229">
        <v>0.13642569236770249</v>
      </c>
      <c r="J67" s="229">
        <v>1.069431803406579E-2</v>
      </c>
      <c r="L67" s="59">
        <f t="shared" si="0"/>
        <v>0.14712001040176828</v>
      </c>
      <c r="M67">
        <f t="shared" si="1"/>
        <v>84</v>
      </c>
    </row>
    <row r="68" spans="1:13">
      <c r="A68" t="s">
        <v>267</v>
      </c>
      <c r="B68">
        <v>3</v>
      </c>
      <c r="C68">
        <v>63.045000000000002</v>
      </c>
      <c r="D68">
        <v>6.625</v>
      </c>
      <c r="E68">
        <v>0.11</v>
      </c>
      <c r="F68">
        <v>69.78</v>
      </c>
      <c r="H68" s="229">
        <v>0.90348237317282887</v>
      </c>
      <c r="I68" s="229">
        <v>9.4941243909429637E-2</v>
      </c>
      <c r="J68" s="229">
        <v>1.5763829177414732E-3</v>
      </c>
      <c r="L68" s="59">
        <f t="shared" si="0"/>
        <v>9.6517626827171105E-2</v>
      </c>
      <c r="M68">
        <f t="shared" si="1"/>
        <v>93</v>
      </c>
    </row>
    <row r="69" spans="1:13">
      <c r="A69" t="s">
        <v>268</v>
      </c>
      <c r="B69">
        <v>3</v>
      </c>
      <c r="C69">
        <v>127.143</v>
      </c>
      <c r="D69">
        <v>49.54</v>
      </c>
      <c r="E69">
        <v>3.81</v>
      </c>
      <c r="F69">
        <v>180.49299999999999</v>
      </c>
      <c r="H69" s="229">
        <v>0.70442067005368636</v>
      </c>
      <c r="I69" s="229">
        <v>0.27447047807948233</v>
      </c>
      <c r="J69" s="229">
        <v>2.1108851866831403E-2</v>
      </c>
      <c r="L69" s="59">
        <f t="shared" si="0"/>
        <v>0.29557932994631375</v>
      </c>
      <c r="M69">
        <f t="shared" si="1"/>
        <v>43</v>
      </c>
    </row>
    <row r="70" spans="1:13">
      <c r="A70" t="s">
        <v>269</v>
      </c>
      <c r="B70">
        <v>1</v>
      </c>
      <c r="C70">
        <v>116.834</v>
      </c>
      <c r="D70">
        <v>20.393699999999999</v>
      </c>
      <c r="E70">
        <v>2.3252999999999999</v>
      </c>
      <c r="F70">
        <v>139.553</v>
      </c>
      <c r="H70" s="229">
        <v>0.83720163665417446</v>
      </c>
      <c r="I70" s="229">
        <v>0.14613587669200948</v>
      </c>
      <c r="J70" s="229">
        <v>1.6662486653816113E-2</v>
      </c>
      <c r="L70" s="59">
        <f t="shared" si="0"/>
        <v>0.16279836334582559</v>
      </c>
      <c r="M70">
        <f t="shared" si="1"/>
        <v>78</v>
      </c>
    </row>
    <row r="71" spans="1:13">
      <c r="A71" t="s">
        <v>272</v>
      </c>
      <c r="B71">
        <v>3</v>
      </c>
      <c r="C71">
        <v>61.02</v>
      </c>
      <c r="D71">
        <v>34.159999999999997</v>
      </c>
      <c r="E71">
        <v>3.8580000000000001</v>
      </c>
      <c r="F71">
        <v>99.038000000000011</v>
      </c>
      <c r="H71" s="229">
        <v>0.6161271431167834</v>
      </c>
      <c r="I71" s="229">
        <v>0.34491811223974628</v>
      </c>
      <c r="J71" s="229">
        <v>3.8954744643470179E-2</v>
      </c>
      <c r="L71" s="59">
        <f t="shared" si="0"/>
        <v>0.38387285688321648</v>
      </c>
      <c r="M71">
        <f t="shared" si="1"/>
        <v>26</v>
      </c>
    </row>
    <row r="72" spans="1:13">
      <c r="A72" t="s">
        <v>273</v>
      </c>
      <c r="B72">
        <v>4</v>
      </c>
      <c r="C72">
        <v>108.742</v>
      </c>
      <c r="D72">
        <v>96.179199999999994</v>
      </c>
      <c r="E72">
        <v>19.494800000000001</v>
      </c>
      <c r="F72">
        <v>224.416</v>
      </c>
      <c r="H72" s="229">
        <v>0.48455546841579927</v>
      </c>
      <c r="I72" s="229">
        <v>0.42857550263795807</v>
      </c>
      <c r="J72" s="229">
        <v>8.6869028946242696E-2</v>
      </c>
      <c r="L72" s="59">
        <f t="shared" si="0"/>
        <v>0.51544453158420078</v>
      </c>
      <c r="M72">
        <f t="shared" si="1"/>
        <v>19</v>
      </c>
    </row>
    <row r="73" spans="1:13">
      <c r="A73" t="s">
        <v>274</v>
      </c>
      <c r="B73">
        <v>2</v>
      </c>
      <c r="C73">
        <v>170.489</v>
      </c>
      <c r="D73">
        <v>43.41</v>
      </c>
      <c r="E73">
        <v>3.7109999999999999</v>
      </c>
      <c r="F73">
        <v>217.61</v>
      </c>
      <c r="H73" s="229">
        <v>0.78346123799457745</v>
      </c>
      <c r="I73" s="229">
        <v>0.19948531777032302</v>
      </c>
      <c r="J73" s="229">
        <v>1.7053444235099489E-2</v>
      </c>
      <c r="L73" s="59">
        <f t="shared" si="0"/>
        <v>0.21653876200542252</v>
      </c>
      <c r="M73">
        <f t="shared" si="1"/>
        <v>62</v>
      </c>
    </row>
    <row r="74" spans="1:13">
      <c r="A74" t="s">
        <v>275</v>
      </c>
      <c r="B74">
        <v>3</v>
      </c>
      <c r="C74">
        <v>132.31</v>
      </c>
      <c r="D74">
        <v>33.909999999999997</v>
      </c>
      <c r="E74">
        <v>2.54</v>
      </c>
      <c r="F74">
        <v>168.76</v>
      </c>
      <c r="H74" s="229">
        <v>0.78401279924152645</v>
      </c>
      <c r="I74" s="229">
        <v>0.20093624081535907</v>
      </c>
      <c r="J74" s="229">
        <v>1.5050959943114483E-2</v>
      </c>
      <c r="L74" s="59">
        <f t="shared" si="0"/>
        <v>0.21598720075847355</v>
      </c>
      <c r="M74">
        <f t="shared" si="1"/>
        <v>63</v>
      </c>
    </row>
    <row r="75" spans="1:13">
      <c r="A75" t="s">
        <v>276</v>
      </c>
      <c r="B75">
        <v>3</v>
      </c>
      <c r="C75">
        <v>207.67599999999999</v>
      </c>
      <c r="D75">
        <v>36.704500000000003</v>
      </c>
      <c r="E75">
        <v>5.8255999999999997</v>
      </c>
      <c r="F75">
        <v>250.20609999999999</v>
      </c>
      <c r="H75" s="229">
        <v>0.83001973173315913</v>
      </c>
      <c r="I75" s="229">
        <v>0.14669706294131121</v>
      </c>
      <c r="J75" s="229">
        <v>2.3283205325529632E-2</v>
      </c>
      <c r="L75" s="59">
        <f t="shared" si="0"/>
        <v>0.16998026826684084</v>
      </c>
      <c r="M75">
        <f t="shared" si="1"/>
        <v>75</v>
      </c>
    </row>
    <row r="76" spans="1:13">
      <c r="A76" t="s">
        <v>270</v>
      </c>
      <c r="B76">
        <v>2</v>
      </c>
      <c r="C76">
        <v>144.57300000000001</v>
      </c>
      <c r="D76">
        <v>36.770000000000003</v>
      </c>
      <c r="E76">
        <v>4.07</v>
      </c>
      <c r="F76">
        <v>185.41300000000001</v>
      </c>
      <c r="H76" s="229">
        <v>0.77973497003985692</v>
      </c>
      <c r="I76" s="229">
        <v>0.19831403407528059</v>
      </c>
      <c r="J76" s="229">
        <v>2.1950995884862441E-2</v>
      </c>
      <c r="L76" s="59">
        <f t="shared" si="0"/>
        <v>0.22026502996014302</v>
      </c>
      <c r="M76">
        <f t="shared" si="1"/>
        <v>59</v>
      </c>
    </row>
    <row r="77" spans="1:13">
      <c r="A77" t="s">
        <v>271</v>
      </c>
      <c r="B77">
        <v>4</v>
      </c>
      <c r="C77">
        <v>58.47</v>
      </c>
      <c r="D77">
        <v>78.435000000000002</v>
      </c>
      <c r="E77">
        <v>29.04</v>
      </c>
      <c r="F77">
        <v>165.94499999999999</v>
      </c>
      <c r="H77" s="229">
        <v>0.35234565669348278</v>
      </c>
      <c r="I77" s="229">
        <v>0.47265660309138574</v>
      </c>
      <c r="J77" s="229">
        <v>0.17499774021513151</v>
      </c>
      <c r="L77" s="59">
        <f t="shared" si="0"/>
        <v>0.64765434330651728</v>
      </c>
      <c r="M77">
        <f t="shared" si="1"/>
        <v>6</v>
      </c>
    </row>
    <row r="78" spans="1:13">
      <c r="A78" t="s">
        <v>277</v>
      </c>
      <c r="B78">
        <v>2</v>
      </c>
      <c r="C78">
        <v>56.87</v>
      </c>
      <c r="D78">
        <v>20.239999999999998</v>
      </c>
      <c r="E78">
        <v>0.97</v>
      </c>
      <c r="F78">
        <v>78.08</v>
      </c>
      <c r="H78" s="229">
        <v>0.72835553278688525</v>
      </c>
      <c r="I78" s="229">
        <v>0.25922131147540983</v>
      </c>
      <c r="J78" s="229">
        <v>1.2423155737704918E-2</v>
      </c>
      <c r="L78" s="59">
        <f t="shared" si="0"/>
        <v>0.27164446721311475</v>
      </c>
      <c r="M78">
        <f t="shared" si="1"/>
        <v>45</v>
      </c>
    </row>
    <row r="79" spans="1:13">
      <c r="A79" t="s">
        <v>278</v>
      </c>
      <c r="B79">
        <v>1</v>
      </c>
      <c r="C79">
        <v>110.81440000000001</v>
      </c>
      <c r="D79">
        <v>54.164700000000003</v>
      </c>
      <c r="E79">
        <v>5.8</v>
      </c>
      <c r="F79">
        <v>170.77910000000003</v>
      </c>
      <c r="H79" s="229">
        <v>0.64887565281700155</v>
      </c>
      <c r="I79" s="229">
        <v>0.31716234597793286</v>
      </c>
      <c r="J79" s="229">
        <v>3.3962001205065484E-2</v>
      </c>
      <c r="L79" s="59">
        <f t="shared" si="0"/>
        <v>0.35112434718299834</v>
      </c>
      <c r="M79">
        <f t="shared" si="1"/>
        <v>29</v>
      </c>
    </row>
    <row r="80" spans="1:13">
      <c r="A80" t="s">
        <v>279</v>
      </c>
      <c r="B80">
        <v>3</v>
      </c>
      <c r="C80">
        <v>173.98390000000001</v>
      </c>
      <c r="D80">
        <v>32.64</v>
      </c>
      <c r="E80">
        <v>4.3601000000000001</v>
      </c>
      <c r="F80">
        <v>210.98399999999998</v>
      </c>
      <c r="H80" s="229">
        <v>0.8246307776893036</v>
      </c>
      <c r="I80" s="229">
        <v>0.15470367421226255</v>
      </c>
      <c r="J80" s="229">
        <v>2.0665548098434006E-2</v>
      </c>
      <c r="L80" s="59">
        <f t="shared" si="0"/>
        <v>0.17536922231069657</v>
      </c>
      <c r="M80">
        <f t="shared" si="1"/>
        <v>74</v>
      </c>
    </row>
    <row r="81" spans="1:13">
      <c r="A81" t="s">
        <v>280</v>
      </c>
      <c r="B81">
        <v>3</v>
      </c>
      <c r="C81">
        <v>28.754999999999999</v>
      </c>
      <c r="D81">
        <v>12.64</v>
      </c>
      <c r="E81">
        <v>0.56000000000000005</v>
      </c>
      <c r="F81">
        <v>41.954999999999998</v>
      </c>
      <c r="H81" s="229">
        <v>0.68537718984626383</v>
      </c>
      <c r="I81" s="229">
        <v>0.30127517578357765</v>
      </c>
      <c r="J81" s="229">
        <v>1.3347634370158505E-2</v>
      </c>
      <c r="L81" s="59">
        <f t="shared" si="0"/>
        <v>0.31462281015373617</v>
      </c>
      <c r="M81">
        <f t="shared" si="1"/>
        <v>35</v>
      </c>
    </row>
    <row r="82" spans="1:13">
      <c r="A82" t="s">
        <v>281</v>
      </c>
      <c r="B82">
        <v>1</v>
      </c>
      <c r="C82">
        <v>85.176699999999997</v>
      </c>
      <c r="D82">
        <v>19.55</v>
      </c>
      <c r="E82">
        <v>2.17</v>
      </c>
      <c r="F82">
        <v>106.8967</v>
      </c>
      <c r="H82" s="229">
        <v>0.79681318506558196</v>
      </c>
      <c r="I82" s="229">
        <v>0.18288684309244346</v>
      </c>
      <c r="J82" s="229">
        <v>2.0299971841974542E-2</v>
      </c>
      <c r="L82" s="59">
        <f t="shared" si="0"/>
        <v>0.20318681493441801</v>
      </c>
      <c r="M82">
        <f t="shared" si="1"/>
        <v>66</v>
      </c>
    </row>
    <row r="83" spans="1:13">
      <c r="A83" t="s">
        <v>282</v>
      </c>
      <c r="B83">
        <v>4</v>
      </c>
      <c r="C83">
        <v>62.72</v>
      </c>
      <c r="D83">
        <v>83.624700000000004</v>
      </c>
      <c r="E83">
        <v>42.758299999999998</v>
      </c>
      <c r="F83">
        <v>189.10299999999998</v>
      </c>
      <c r="H83" s="229">
        <v>0.33167109987678678</v>
      </c>
      <c r="I83" s="229">
        <v>0.44221773319302188</v>
      </c>
      <c r="J83" s="229">
        <v>0.22611116693019151</v>
      </c>
      <c r="L83" s="59">
        <f t="shared" ref="L83:L112" si="2">SUM(I83:J83)</f>
        <v>0.66832890012321333</v>
      </c>
      <c r="M83">
        <f t="shared" ref="M83:M112" si="3">RANK(L83,$L$18:$L$112)</f>
        <v>5</v>
      </c>
    </row>
    <row r="84" spans="1:13">
      <c r="A84" t="s">
        <v>283</v>
      </c>
      <c r="B84">
        <v>2</v>
      </c>
      <c r="C84">
        <v>114.2</v>
      </c>
      <c r="D84">
        <v>23.704999999999998</v>
      </c>
      <c r="E84">
        <v>5.08</v>
      </c>
      <c r="F84">
        <v>142.98500000000001</v>
      </c>
      <c r="H84" s="229">
        <v>0.79868517676679363</v>
      </c>
      <c r="I84" s="229">
        <v>0.16578662097422803</v>
      </c>
      <c r="J84" s="229">
        <v>3.5528202258978209E-2</v>
      </c>
      <c r="L84" s="59">
        <f t="shared" si="2"/>
        <v>0.20131482323320624</v>
      </c>
      <c r="M84">
        <f t="shared" si="3"/>
        <v>67</v>
      </c>
    </row>
    <row r="85" spans="1:13">
      <c r="A85" t="s">
        <v>284</v>
      </c>
      <c r="B85">
        <v>3</v>
      </c>
      <c r="C85">
        <v>75.87</v>
      </c>
      <c r="D85">
        <v>19.8</v>
      </c>
      <c r="E85">
        <v>1.64</v>
      </c>
      <c r="F85">
        <v>97.31</v>
      </c>
      <c r="H85" s="229">
        <v>0.77967320933100404</v>
      </c>
      <c r="I85" s="229">
        <v>0.20347343541259891</v>
      </c>
      <c r="J85" s="229">
        <v>1.6853355256397081E-2</v>
      </c>
      <c r="L85" s="59">
        <f t="shared" si="2"/>
        <v>0.22032679066899599</v>
      </c>
      <c r="M85">
        <f t="shared" si="3"/>
        <v>58</v>
      </c>
    </row>
    <row r="86" spans="1:13">
      <c r="A86" t="s">
        <v>285</v>
      </c>
      <c r="B86">
        <v>2</v>
      </c>
      <c r="C86">
        <v>30.334</v>
      </c>
      <c r="D86">
        <v>13.63</v>
      </c>
      <c r="E86">
        <v>1.155</v>
      </c>
      <c r="F86">
        <v>45.119</v>
      </c>
      <c r="H86" s="229">
        <v>0.67231099980052744</v>
      </c>
      <c r="I86" s="229">
        <v>0.30209002859105921</v>
      </c>
      <c r="J86" s="229">
        <v>2.5598971608413307E-2</v>
      </c>
      <c r="L86" s="59">
        <f t="shared" si="2"/>
        <v>0.3276890001994725</v>
      </c>
      <c r="M86">
        <f t="shared" si="3"/>
        <v>32</v>
      </c>
    </row>
    <row r="87" spans="1:13">
      <c r="A87" t="s">
        <v>286</v>
      </c>
      <c r="B87">
        <v>2</v>
      </c>
      <c r="C87">
        <v>79.31</v>
      </c>
      <c r="D87">
        <v>26.88</v>
      </c>
      <c r="E87">
        <v>2.0099999999999998</v>
      </c>
      <c r="F87">
        <v>108.2</v>
      </c>
      <c r="H87" s="229">
        <v>0.73299445471349356</v>
      </c>
      <c r="I87" s="229">
        <v>0.24842883548983363</v>
      </c>
      <c r="J87" s="229">
        <v>1.8576709796672825E-2</v>
      </c>
      <c r="L87" s="59">
        <f t="shared" si="2"/>
        <v>0.26700554528650644</v>
      </c>
      <c r="M87">
        <f t="shared" si="3"/>
        <v>46</v>
      </c>
    </row>
    <row r="88" spans="1:13">
      <c r="A88" t="s">
        <v>287</v>
      </c>
      <c r="B88">
        <v>2</v>
      </c>
      <c r="C88">
        <v>177.10499999999999</v>
      </c>
      <c r="D88">
        <v>34.89</v>
      </c>
      <c r="E88">
        <v>4.5999999999999996</v>
      </c>
      <c r="F88">
        <v>216.595</v>
      </c>
      <c r="H88" s="229">
        <v>0.81767815508206554</v>
      </c>
      <c r="I88" s="229">
        <v>0.16108405087836747</v>
      </c>
      <c r="J88" s="229">
        <v>2.1237794039566934E-2</v>
      </c>
      <c r="L88" s="59">
        <f t="shared" si="2"/>
        <v>0.18232184491793441</v>
      </c>
      <c r="M88">
        <f t="shared" si="3"/>
        <v>73</v>
      </c>
    </row>
    <row r="89" spans="1:13">
      <c r="A89" t="s">
        <v>288</v>
      </c>
      <c r="B89">
        <v>2</v>
      </c>
      <c r="C89">
        <v>74.010000000000005</v>
      </c>
      <c r="D89">
        <v>19.13</v>
      </c>
      <c r="E89">
        <v>3.6</v>
      </c>
      <c r="F89">
        <v>96.74</v>
      </c>
      <c r="H89" s="229">
        <v>0.76504031424436647</v>
      </c>
      <c r="I89" s="229">
        <v>0.1977465371097788</v>
      </c>
      <c r="J89" s="229">
        <v>3.7213148645854871E-2</v>
      </c>
      <c r="L89" s="59">
        <f t="shared" si="2"/>
        <v>0.23495968575563367</v>
      </c>
      <c r="M89">
        <f t="shared" si="3"/>
        <v>54</v>
      </c>
    </row>
    <row r="90" spans="1:13">
      <c r="A90" t="s">
        <v>289</v>
      </c>
      <c r="B90">
        <v>1</v>
      </c>
      <c r="C90">
        <v>144.73500000000001</v>
      </c>
      <c r="D90">
        <v>25.3916</v>
      </c>
      <c r="E90">
        <v>3.2021999999999999</v>
      </c>
      <c r="F90">
        <v>173.32880000000003</v>
      </c>
      <c r="H90" s="229">
        <v>0.83503145466881434</v>
      </c>
      <c r="I90" s="229">
        <v>0.14649383137712829</v>
      </c>
      <c r="J90" s="229">
        <v>1.8474713954057257E-2</v>
      </c>
      <c r="L90" s="59">
        <f t="shared" si="2"/>
        <v>0.16496854533118555</v>
      </c>
      <c r="M90">
        <f t="shared" si="3"/>
        <v>77</v>
      </c>
    </row>
    <row r="91" spans="1:13">
      <c r="A91" t="s">
        <v>290</v>
      </c>
      <c r="B91">
        <v>3</v>
      </c>
      <c r="C91">
        <v>179.63800000000001</v>
      </c>
      <c r="D91">
        <v>27.65</v>
      </c>
      <c r="E91">
        <v>2.0139999999999998</v>
      </c>
      <c r="F91">
        <v>209.30200000000002</v>
      </c>
      <c r="H91" s="229">
        <v>0.85827177953387923</v>
      </c>
      <c r="I91" s="229">
        <v>0.13210576105340607</v>
      </c>
      <c r="J91" s="229">
        <v>9.6224594127146401E-3</v>
      </c>
      <c r="L91" s="59">
        <f t="shared" si="2"/>
        <v>0.14172822046612071</v>
      </c>
      <c r="M91">
        <f t="shared" si="3"/>
        <v>85</v>
      </c>
    </row>
    <row r="92" spans="1:13">
      <c r="A92" t="s">
        <v>291</v>
      </c>
      <c r="B92">
        <v>3</v>
      </c>
      <c r="C92">
        <v>251.1867</v>
      </c>
      <c r="D92">
        <v>54.978400000000001</v>
      </c>
      <c r="E92">
        <v>5.3247999999999998</v>
      </c>
      <c r="F92">
        <v>311.48989999999998</v>
      </c>
      <c r="H92" s="229">
        <v>0.80640399576358657</v>
      </c>
      <c r="I92" s="229">
        <v>0.17650138896959422</v>
      </c>
      <c r="J92" s="229">
        <v>1.7094615266819244E-2</v>
      </c>
      <c r="L92" s="59">
        <f t="shared" si="2"/>
        <v>0.19359600423641346</v>
      </c>
      <c r="M92">
        <f t="shared" si="3"/>
        <v>70</v>
      </c>
    </row>
    <row r="93" spans="1:13">
      <c r="A93" t="s">
        <v>292</v>
      </c>
      <c r="B93">
        <v>1</v>
      </c>
      <c r="C93">
        <v>58.24</v>
      </c>
      <c r="D93">
        <v>9.8446999999999996</v>
      </c>
      <c r="E93">
        <v>1.91</v>
      </c>
      <c r="F93">
        <v>69.994699999999995</v>
      </c>
      <c r="H93" s="229">
        <v>0.83206299905564285</v>
      </c>
      <c r="I93" s="229">
        <v>0.14064922058384421</v>
      </c>
      <c r="J93" s="229">
        <v>2.7287780360513013E-2</v>
      </c>
      <c r="L93" s="59">
        <f t="shared" si="2"/>
        <v>0.16793700094435723</v>
      </c>
      <c r="M93">
        <f t="shared" si="3"/>
        <v>76</v>
      </c>
    </row>
    <row r="94" spans="1:13">
      <c r="A94" t="s">
        <v>293</v>
      </c>
      <c r="B94">
        <v>2</v>
      </c>
      <c r="C94">
        <v>57.204999999999998</v>
      </c>
      <c r="D94">
        <v>9.4450000000000003</v>
      </c>
      <c r="E94">
        <v>0.54</v>
      </c>
      <c r="F94">
        <v>67.190000000000012</v>
      </c>
      <c r="H94" s="229">
        <v>0.85139157612739969</v>
      </c>
      <c r="I94" s="229">
        <v>0.14057151361809792</v>
      </c>
      <c r="J94" s="229">
        <v>8.0369102545021567E-3</v>
      </c>
      <c r="L94" s="59">
        <f t="shared" si="2"/>
        <v>0.14860842387260007</v>
      </c>
      <c r="M94">
        <f t="shared" si="3"/>
        <v>83</v>
      </c>
    </row>
    <row r="95" spans="1:13">
      <c r="A95" t="s">
        <v>294</v>
      </c>
      <c r="B95">
        <v>1</v>
      </c>
      <c r="C95">
        <v>123.6711</v>
      </c>
      <c r="D95">
        <v>45.348199999999999</v>
      </c>
      <c r="E95">
        <v>8.4856999999999996</v>
      </c>
      <c r="F95">
        <v>177.505</v>
      </c>
      <c r="H95" s="229">
        <v>0.69671896566293912</v>
      </c>
      <c r="I95" s="229">
        <v>0.255475620405059</v>
      </c>
      <c r="J95" s="229">
        <v>4.7805413932001911E-2</v>
      </c>
      <c r="L95" s="59">
        <f t="shared" si="2"/>
        <v>0.30328103433706088</v>
      </c>
      <c r="M95">
        <f t="shared" si="3"/>
        <v>40</v>
      </c>
    </row>
    <row r="96" spans="1:13">
      <c r="A96" t="s">
        <v>295</v>
      </c>
      <c r="B96">
        <v>4</v>
      </c>
      <c r="C96">
        <v>202.1071</v>
      </c>
      <c r="D96">
        <v>186.35929999999999</v>
      </c>
      <c r="E96">
        <v>125.4632</v>
      </c>
      <c r="F96">
        <v>513.92960000000005</v>
      </c>
      <c r="H96" s="229">
        <v>0.39325833732869248</v>
      </c>
      <c r="I96" s="229">
        <v>0.36261639726530631</v>
      </c>
      <c r="J96" s="229">
        <v>0.2441252654060011</v>
      </c>
      <c r="L96" s="59">
        <f t="shared" si="2"/>
        <v>0.60674166267130736</v>
      </c>
      <c r="M96">
        <f t="shared" si="3"/>
        <v>12</v>
      </c>
    </row>
    <row r="97" spans="1:13">
      <c r="A97" t="s">
        <v>296</v>
      </c>
      <c r="B97">
        <v>3</v>
      </c>
      <c r="C97">
        <v>99.534999999999997</v>
      </c>
      <c r="D97">
        <v>38.46</v>
      </c>
      <c r="E97">
        <v>2</v>
      </c>
      <c r="F97">
        <v>139.995</v>
      </c>
      <c r="H97" s="229">
        <v>0.71098967820279291</v>
      </c>
      <c r="I97" s="229">
        <v>0.2747240972891889</v>
      </c>
      <c r="J97" s="229">
        <v>1.4286224508018143E-2</v>
      </c>
      <c r="L97" s="59">
        <f t="shared" si="2"/>
        <v>0.28901032179720704</v>
      </c>
      <c r="M97">
        <f t="shared" si="3"/>
        <v>44</v>
      </c>
    </row>
    <row r="98" spans="1:13">
      <c r="A98" t="s">
        <v>297</v>
      </c>
      <c r="B98">
        <v>3</v>
      </c>
      <c r="C98">
        <v>91.68</v>
      </c>
      <c r="D98">
        <v>10.74</v>
      </c>
      <c r="E98">
        <v>0.75460000000000005</v>
      </c>
      <c r="F98">
        <v>103.1746</v>
      </c>
      <c r="H98" s="229">
        <v>0.88859079657202455</v>
      </c>
      <c r="I98" s="229">
        <v>0.10409538781831963</v>
      </c>
      <c r="J98" s="229">
        <v>7.3138156096558653E-3</v>
      </c>
      <c r="L98" s="59">
        <f t="shared" si="2"/>
        <v>0.1114092034279755</v>
      </c>
      <c r="M98">
        <f t="shared" si="3"/>
        <v>88</v>
      </c>
    </row>
    <row r="99" spans="1:13">
      <c r="A99" t="s">
        <v>298</v>
      </c>
      <c r="B99">
        <v>1</v>
      </c>
      <c r="C99">
        <v>195.33500000000001</v>
      </c>
      <c r="D99">
        <v>52.85</v>
      </c>
      <c r="E99">
        <v>11.19</v>
      </c>
      <c r="F99">
        <v>259.375</v>
      </c>
      <c r="H99" s="229">
        <v>0.75309879518072287</v>
      </c>
      <c r="I99" s="229">
        <v>0.20375903614457833</v>
      </c>
      <c r="J99" s="229">
        <v>4.3142168674698791E-2</v>
      </c>
      <c r="L99" s="59">
        <f t="shared" si="2"/>
        <v>0.24690120481927713</v>
      </c>
      <c r="M99">
        <f t="shared" si="3"/>
        <v>50</v>
      </c>
    </row>
    <row r="100" spans="1:13">
      <c r="A100" t="s">
        <v>299</v>
      </c>
      <c r="B100">
        <v>3</v>
      </c>
      <c r="C100">
        <v>181.982</v>
      </c>
      <c r="D100">
        <v>49.31</v>
      </c>
      <c r="E100">
        <v>6.62</v>
      </c>
      <c r="F100">
        <v>237.91200000000001</v>
      </c>
      <c r="H100" s="229">
        <v>0.76491307710413936</v>
      </c>
      <c r="I100" s="229">
        <v>0.20726150845690844</v>
      </c>
      <c r="J100" s="229">
        <v>2.7825414438952218E-2</v>
      </c>
      <c r="L100" s="59">
        <f t="shared" si="2"/>
        <v>0.23508692289586067</v>
      </c>
      <c r="M100">
        <f t="shared" si="3"/>
        <v>53</v>
      </c>
    </row>
    <row r="101" spans="1:13">
      <c r="A101" t="s">
        <v>300</v>
      </c>
      <c r="B101">
        <v>4</v>
      </c>
      <c r="C101">
        <v>47.2</v>
      </c>
      <c r="D101">
        <v>60.082999999999998</v>
      </c>
      <c r="E101">
        <v>17.420000000000002</v>
      </c>
      <c r="F101">
        <v>124.703</v>
      </c>
      <c r="H101" s="229">
        <v>0.37849931437094536</v>
      </c>
      <c r="I101" s="229">
        <v>0.48180877765570995</v>
      </c>
      <c r="J101" s="229">
        <v>0.13969190797334469</v>
      </c>
      <c r="L101" s="59">
        <f t="shared" si="2"/>
        <v>0.62150068562905458</v>
      </c>
      <c r="M101">
        <f t="shared" si="3"/>
        <v>9</v>
      </c>
    </row>
    <row r="102" spans="1:13">
      <c r="A102" t="s">
        <v>301</v>
      </c>
      <c r="B102">
        <v>3</v>
      </c>
      <c r="C102">
        <v>33.674999999999997</v>
      </c>
      <c r="D102">
        <v>8.81</v>
      </c>
      <c r="E102">
        <v>0.7</v>
      </c>
      <c r="F102">
        <v>43.185000000000002</v>
      </c>
      <c r="H102" s="229">
        <v>0.77978464744703013</v>
      </c>
      <c r="I102" s="229">
        <v>0.20400602060900777</v>
      </c>
      <c r="J102" s="229">
        <v>1.6209331943962024E-2</v>
      </c>
      <c r="L102" s="59">
        <f t="shared" si="2"/>
        <v>0.22021535255296978</v>
      </c>
      <c r="M102">
        <f t="shared" si="3"/>
        <v>60</v>
      </c>
    </row>
    <row r="103" spans="1:13">
      <c r="A103" t="s">
        <v>302</v>
      </c>
      <c r="B103">
        <v>1</v>
      </c>
      <c r="C103">
        <v>77.075000000000003</v>
      </c>
      <c r="D103">
        <v>18.11</v>
      </c>
      <c r="E103">
        <v>2.02</v>
      </c>
      <c r="F103">
        <v>97.204999999999998</v>
      </c>
      <c r="H103" s="229">
        <v>0.7929118872485984</v>
      </c>
      <c r="I103" s="229">
        <v>0.18630728871971605</v>
      </c>
      <c r="J103" s="229">
        <v>2.0780824031685612E-2</v>
      </c>
      <c r="L103" s="59">
        <f t="shared" si="2"/>
        <v>0.20708811275140165</v>
      </c>
      <c r="M103">
        <f t="shared" si="3"/>
        <v>65</v>
      </c>
    </row>
    <row r="104" spans="1:13">
      <c r="A104" t="s">
        <v>303</v>
      </c>
      <c r="B104">
        <v>1</v>
      </c>
      <c r="C104">
        <v>27.52</v>
      </c>
      <c r="D104">
        <v>37.314999999999998</v>
      </c>
      <c r="E104">
        <v>6.81</v>
      </c>
      <c r="F104">
        <v>71.644999999999996</v>
      </c>
      <c r="H104" s="229">
        <v>0.38411612813176077</v>
      </c>
      <c r="I104" s="229">
        <v>0.52083187940540165</v>
      </c>
      <c r="J104" s="229">
        <v>9.5051992462837603E-2</v>
      </c>
      <c r="L104" s="59">
        <f t="shared" si="2"/>
        <v>0.61588387186823923</v>
      </c>
      <c r="M104">
        <f t="shared" si="3"/>
        <v>10</v>
      </c>
    </row>
    <row r="105" spans="1:13">
      <c r="A105" t="s">
        <v>304</v>
      </c>
      <c r="B105">
        <v>2</v>
      </c>
      <c r="C105">
        <v>54.83</v>
      </c>
      <c r="D105">
        <v>20.25</v>
      </c>
      <c r="E105">
        <v>3.29</v>
      </c>
      <c r="F105">
        <v>78.37</v>
      </c>
      <c r="H105" s="229">
        <v>0.69962996044404735</v>
      </c>
      <c r="I105" s="229">
        <v>0.25838968993237205</v>
      </c>
      <c r="J105" s="229">
        <v>4.1980349623580451E-2</v>
      </c>
      <c r="L105" s="59">
        <f t="shared" si="2"/>
        <v>0.30037003955595248</v>
      </c>
      <c r="M105">
        <f t="shared" si="3"/>
        <v>41</v>
      </c>
    </row>
    <row r="106" spans="1:13">
      <c r="A106" t="s">
        <v>305</v>
      </c>
      <c r="B106">
        <v>2</v>
      </c>
      <c r="C106">
        <v>130.81299999999999</v>
      </c>
      <c r="D106">
        <v>31.195</v>
      </c>
      <c r="E106">
        <v>3.8570000000000002</v>
      </c>
      <c r="F106">
        <v>165.86499999999998</v>
      </c>
      <c r="H106" s="229">
        <v>0.78867150996292168</v>
      </c>
      <c r="I106" s="229">
        <v>0.1880746390136557</v>
      </c>
      <c r="J106" s="229">
        <v>2.3253851023422666E-2</v>
      </c>
      <c r="L106" s="59">
        <f t="shared" si="2"/>
        <v>0.21132849003707838</v>
      </c>
      <c r="M106">
        <f t="shared" si="3"/>
        <v>64</v>
      </c>
    </row>
    <row r="107" spans="1:13">
      <c r="A107" t="s">
        <v>306</v>
      </c>
      <c r="B107">
        <v>1</v>
      </c>
      <c r="C107">
        <v>145.9999</v>
      </c>
      <c r="D107">
        <v>27.717400000000001</v>
      </c>
      <c r="E107">
        <v>5.6778000000000004</v>
      </c>
      <c r="F107">
        <v>179.39509999999999</v>
      </c>
      <c r="H107" s="229">
        <v>0.81384552866828586</v>
      </c>
      <c r="I107" s="229">
        <v>0.15450477744375407</v>
      </c>
      <c r="J107" s="229">
        <v>3.1649693887960156E-2</v>
      </c>
      <c r="L107" s="59">
        <f t="shared" si="2"/>
        <v>0.18615447133171423</v>
      </c>
      <c r="M107">
        <f t="shared" si="3"/>
        <v>72</v>
      </c>
    </row>
    <row r="108" spans="1:13">
      <c r="A108" t="s">
        <v>307</v>
      </c>
      <c r="B108">
        <v>3</v>
      </c>
      <c r="C108">
        <v>90.906000000000006</v>
      </c>
      <c r="D108">
        <v>50.128999999999998</v>
      </c>
      <c r="E108">
        <v>5.53</v>
      </c>
      <c r="F108">
        <v>146.565</v>
      </c>
      <c r="H108" s="229">
        <v>0.62024357793470475</v>
      </c>
      <c r="I108" s="229">
        <v>0.3420257223757377</v>
      </c>
      <c r="J108" s="229">
        <v>3.7730699689557536E-2</v>
      </c>
      <c r="L108" s="59">
        <f t="shared" si="2"/>
        <v>0.37975642206529525</v>
      </c>
      <c r="M108">
        <f t="shared" si="3"/>
        <v>27</v>
      </c>
    </row>
    <row r="109" spans="1:13">
      <c r="A109" t="s">
        <v>308</v>
      </c>
      <c r="B109">
        <v>4</v>
      </c>
      <c r="C109">
        <v>78.319999999999993</v>
      </c>
      <c r="D109">
        <v>107.711</v>
      </c>
      <c r="E109">
        <v>30.09</v>
      </c>
      <c r="F109">
        <v>216.12100000000001</v>
      </c>
      <c r="H109" s="229">
        <v>0.36238958731451359</v>
      </c>
      <c r="I109" s="229">
        <v>0.49838285034772184</v>
      </c>
      <c r="J109" s="229">
        <v>0.13922756233776448</v>
      </c>
      <c r="L109" s="59">
        <f t="shared" si="2"/>
        <v>0.63761041268548635</v>
      </c>
      <c r="M109">
        <f t="shared" si="3"/>
        <v>8</v>
      </c>
    </row>
    <row r="110" spans="1:13">
      <c r="A110" t="s">
        <v>309</v>
      </c>
      <c r="B110">
        <v>2</v>
      </c>
      <c r="C110">
        <v>82.37</v>
      </c>
      <c r="D110">
        <v>13.88</v>
      </c>
      <c r="E110">
        <v>1.325</v>
      </c>
      <c r="F110">
        <v>97.575000000000003</v>
      </c>
      <c r="H110" s="229">
        <v>0.84417115039713042</v>
      </c>
      <c r="I110" s="229">
        <v>0.14224955162695363</v>
      </c>
      <c r="J110" s="229">
        <v>1.3579297975915961E-2</v>
      </c>
      <c r="L110" s="59">
        <f t="shared" si="2"/>
        <v>0.15582884960286958</v>
      </c>
      <c r="M110">
        <f t="shared" si="3"/>
        <v>80</v>
      </c>
    </row>
    <row r="111" spans="1:13">
      <c r="A111" t="s">
        <v>310</v>
      </c>
      <c r="B111">
        <v>3</v>
      </c>
      <c r="C111">
        <v>231.71520000000001</v>
      </c>
      <c r="D111">
        <v>69.232600000000005</v>
      </c>
      <c r="E111">
        <v>12.4</v>
      </c>
      <c r="F111">
        <v>313.34780000000001</v>
      </c>
      <c r="H111" s="229">
        <v>0.73948245368245769</v>
      </c>
      <c r="I111" s="229">
        <v>0.22094490530969102</v>
      </c>
      <c r="J111" s="229">
        <v>3.9572641007851343E-2</v>
      </c>
      <c r="L111" s="59">
        <f t="shared" si="2"/>
        <v>0.26051754631754237</v>
      </c>
      <c r="M111">
        <f t="shared" si="3"/>
        <v>48</v>
      </c>
    </row>
    <row r="112" spans="1:13">
      <c r="A112" t="s">
        <v>311</v>
      </c>
      <c r="B112">
        <v>3</v>
      </c>
      <c r="C112">
        <v>187.8295</v>
      </c>
      <c r="D112">
        <v>53.903500000000001</v>
      </c>
      <c r="E112">
        <v>6.6181000000000001</v>
      </c>
      <c r="F112">
        <v>248.3511</v>
      </c>
      <c r="H112" s="229">
        <v>0.75630629379133008</v>
      </c>
      <c r="I112" s="229">
        <v>0.21704554560056308</v>
      </c>
      <c r="J112" s="229">
        <v>2.6648160608106829E-2</v>
      </c>
      <c r="L112" s="59">
        <f t="shared" si="2"/>
        <v>0.2436937062086699</v>
      </c>
      <c r="M112">
        <f t="shared" si="3"/>
        <v>51</v>
      </c>
    </row>
    <row r="114" spans="12:12" ht="14.25">
      <c r="L114" s="435">
        <f>AVERAGE(L18:L112)</f>
        <v>0.31656077095911078</v>
      </c>
    </row>
  </sheetData>
  <mergeCells count="9">
    <mergeCell ref="B10:D10"/>
    <mergeCell ref="A11:A13"/>
    <mergeCell ref="B11:D13"/>
    <mergeCell ref="B1:D1"/>
    <mergeCell ref="B2:D2"/>
    <mergeCell ref="A3:A7"/>
    <mergeCell ref="B3:D7"/>
    <mergeCell ref="B8:D8"/>
    <mergeCell ref="B9:D9"/>
  </mergeCells>
  <hyperlinks>
    <hyperlink ref="B9:D9" r:id="rId1" display="Tennesee Department of Transportation" xr:uid="{BF809D64-D978-4044-AFFA-00264B96B0C8}"/>
  </hyperlinks>
  <pageMargins left="0.7" right="0.7" top="0.75" bottom="0.75" header="0.3" footer="0.3"/>
  <ignoredErrors>
    <ignoredError sqref="L18:L112" formulaRange="1"/>
  </ignoredErrors>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6C20-85BB-48F2-BBF0-C3D07F6ED518}">
  <sheetPr>
    <tabColor rgb="FF339966"/>
  </sheetPr>
  <dimension ref="A1:M114"/>
  <sheetViews>
    <sheetView workbookViewId="0">
      <selection activeCell="E48" sqref="E48"/>
    </sheetView>
  </sheetViews>
  <sheetFormatPr defaultRowHeight="12.75"/>
  <cols>
    <col min="1" max="1" width="18" customWidth="1"/>
    <col min="2" max="2" width="26.5703125" customWidth="1"/>
    <col min="3" max="3" width="8.85546875" customWidth="1"/>
    <col min="4" max="4" width="2.7109375" customWidth="1"/>
    <col min="5" max="5" width="27.7109375" customWidth="1"/>
    <col min="6" max="6" width="9.85546875" customWidth="1"/>
    <col min="7" max="7" width="3" customWidth="1"/>
    <col min="8" max="8" width="24.42578125" customWidth="1"/>
    <col min="9" max="9" width="10.5703125" customWidth="1"/>
    <col min="10" max="10" width="2.5703125" customWidth="1"/>
    <col min="11" max="11" width="18.5703125" customWidth="1"/>
    <col min="12" max="12" width="6.7109375" customWidth="1"/>
    <col min="13" max="13" width="1.7109375" customWidth="1"/>
  </cols>
  <sheetData>
    <row r="1" spans="1:13" ht="25.5">
      <c r="A1" s="168" t="s">
        <v>189</v>
      </c>
      <c r="B1" s="568" t="s">
        <v>776</v>
      </c>
      <c r="C1" s="569"/>
      <c r="D1" s="570"/>
      <c r="E1" s="568" t="s">
        <v>776</v>
      </c>
      <c r="F1" s="569"/>
      <c r="G1" s="570"/>
      <c r="H1" s="568" t="s">
        <v>776</v>
      </c>
      <c r="I1" s="569"/>
      <c r="J1" s="570"/>
      <c r="K1" s="568" t="s">
        <v>776</v>
      </c>
      <c r="L1" s="569"/>
      <c r="M1" s="570"/>
    </row>
    <row r="2" spans="1:13">
      <c r="A2" s="168" t="s">
        <v>194</v>
      </c>
      <c r="B2" s="538" t="s">
        <v>162</v>
      </c>
      <c r="C2" s="566"/>
      <c r="D2" s="567"/>
      <c r="E2" s="538" t="s">
        <v>165</v>
      </c>
      <c r="F2" s="566"/>
      <c r="G2" s="567"/>
      <c r="H2" s="538" t="s">
        <v>167</v>
      </c>
      <c r="I2" s="566"/>
      <c r="J2" s="567"/>
      <c r="K2" s="538" t="s">
        <v>170</v>
      </c>
      <c r="L2" s="566"/>
      <c r="M2" s="567"/>
    </row>
    <row r="3" spans="1:13">
      <c r="A3" s="579" t="s">
        <v>196</v>
      </c>
      <c r="B3" s="514" t="s">
        <v>163</v>
      </c>
      <c r="C3" s="515"/>
      <c r="D3" s="516"/>
      <c r="E3" s="514" t="s">
        <v>166</v>
      </c>
      <c r="F3" s="515"/>
      <c r="G3" s="516"/>
      <c r="H3" s="514" t="s">
        <v>168</v>
      </c>
      <c r="I3" s="515"/>
      <c r="J3" s="516"/>
      <c r="K3" s="514" t="s">
        <v>790</v>
      </c>
      <c r="L3" s="515"/>
      <c r="M3" s="516"/>
    </row>
    <row r="4" spans="1:13">
      <c r="A4" s="580"/>
      <c r="B4" s="517"/>
      <c r="C4" s="518"/>
      <c r="D4" s="519"/>
      <c r="E4" s="517"/>
      <c r="F4" s="518"/>
      <c r="G4" s="519"/>
      <c r="H4" s="517"/>
      <c r="I4" s="518"/>
      <c r="J4" s="519"/>
      <c r="K4" s="517"/>
      <c r="L4" s="518"/>
      <c r="M4" s="519"/>
    </row>
    <row r="5" spans="1:13">
      <c r="A5" s="580"/>
      <c r="B5" s="517"/>
      <c r="C5" s="518"/>
      <c r="D5" s="519"/>
      <c r="E5" s="517"/>
      <c r="F5" s="518"/>
      <c r="G5" s="519"/>
      <c r="H5" s="517"/>
      <c r="I5" s="518"/>
      <c r="J5" s="519"/>
      <c r="K5" s="517"/>
      <c r="L5" s="518"/>
      <c r="M5" s="519"/>
    </row>
    <row r="6" spans="1:13" ht="23.25" customHeight="1">
      <c r="A6" s="580"/>
      <c r="B6" s="517"/>
      <c r="C6" s="518"/>
      <c r="D6" s="519"/>
      <c r="E6" s="517"/>
      <c r="F6" s="518"/>
      <c r="G6" s="519"/>
      <c r="H6" s="517"/>
      <c r="I6" s="518"/>
      <c r="J6" s="519"/>
      <c r="K6" s="517"/>
      <c r="L6" s="518"/>
      <c r="M6" s="519"/>
    </row>
    <row r="7" spans="1:13" ht="23.25" customHeight="1">
      <c r="A7" s="581"/>
      <c r="B7" s="520"/>
      <c r="C7" s="521"/>
      <c r="D7" s="522"/>
      <c r="E7" s="520"/>
      <c r="F7" s="521"/>
      <c r="G7" s="522"/>
      <c r="H7" s="520"/>
      <c r="I7" s="521"/>
      <c r="J7" s="522"/>
      <c r="K7" s="520"/>
      <c r="L7" s="521"/>
      <c r="M7" s="522"/>
    </row>
    <row r="8" spans="1:13" ht="25.5">
      <c r="A8" s="169" t="s">
        <v>198</v>
      </c>
      <c r="B8" s="535" t="s">
        <v>199</v>
      </c>
      <c r="C8" s="590"/>
      <c r="D8" s="591"/>
      <c r="E8" s="535" t="s">
        <v>199</v>
      </c>
      <c r="F8" s="590"/>
      <c r="G8" s="591"/>
      <c r="H8" s="535" t="s">
        <v>726</v>
      </c>
      <c r="I8" s="590"/>
      <c r="J8" s="591"/>
      <c r="K8" s="535" t="s">
        <v>199</v>
      </c>
      <c r="L8" s="590"/>
      <c r="M8" s="591"/>
    </row>
    <row r="9" spans="1:13" ht="26.25" customHeight="1">
      <c r="A9" s="323" t="s">
        <v>200</v>
      </c>
      <c r="B9" s="583" t="s">
        <v>164</v>
      </c>
      <c r="C9" s="584"/>
      <c r="D9" s="585"/>
      <c r="E9" s="583" t="s">
        <v>164</v>
      </c>
      <c r="F9" s="584"/>
      <c r="G9" s="585"/>
      <c r="H9" s="583" t="s">
        <v>164</v>
      </c>
      <c r="I9" s="584"/>
      <c r="J9" s="585"/>
      <c r="K9" s="583" t="s">
        <v>164</v>
      </c>
      <c r="L9" s="584"/>
      <c r="M9" s="585"/>
    </row>
    <row r="10" spans="1:13">
      <c r="A10" s="338" t="s">
        <v>314</v>
      </c>
      <c r="B10" s="582">
        <v>2023</v>
      </c>
      <c r="C10" s="536"/>
      <c r="D10" s="537"/>
      <c r="E10" s="582">
        <v>2023</v>
      </c>
      <c r="F10" s="536"/>
      <c r="G10" s="537"/>
      <c r="H10" s="582">
        <v>2023</v>
      </c>
      <c r="I10" s="536"/>
      <c r="J10" s="537"/>
      <c r="K10" s="582">
        <v>2023</v>
      </c>
      <c r="L10" s="536"/>
      <c r="M10" s="537"/>
    </row>
    <row r="11" spans="1:13">
      <c r="A11" s="511" t="s">
        <v>202</v>
      </c>
      <c r="B11" s="514" t="s">
        <v>791</v>
      </c>
      <c r="C11" s="515"/>
      <c r="D11" s="516"/>
      <c r="E11" s="514" t="s">
        <v>791</v>
      </c>
      <c r="F11" s="515"/>
      <c r="G11" s="516"/>
      <c r="H11" s="514" t="s">
        <v>791</v>
      </c>
      <c r="I11" s="515"/>
      <c r="J11" s="516"/>
      <c r="K11" s="514" t="s">
        <v>791</v>
      </c>
      <c r="L11" s="515"/>
      <c r="M11" s="516"/>
    </row>
    <row r="12" spans="1:13">
      <c r="A12" s="578"/>
      <c r="B12" s="517"/>
      <c r="C12" s="518"/>
      <c r="D12" s="519"/>
      <c r="E12" s="517"/>
      <c r="F12" s="518"/>
      <c r="G12" s="519"/>
      <c r="H12" s="517"/>
      <c r="I12" s="518"/>
      <c r="J12" s="519"/>
      <c r="K12" s="517"/>
      <c r="L12" s="518"/>
      <c r="M12" s="519"/>
    </row>
    <row r="13" spans="1:13">
      <c r="A13" s="513"/>
      <c r="B13" s="520"/>
      <c r="C13" s="521"/>
      <c r="D13" s="522"/>
      <c r="E13" s="520"/>
      <c r="F13" s="521"/>
      <c r="G13" s="522"/>
      <c r="H13" s="520"/>
      <c r="I13" s="521"/>
      <c r="J13" s="522"/>
      <c r="K13" s="520"/>
      <c r="L13" s="521"/>
      <c r="M13" s="522"/>
    </row>
    <row r="16" spans="1:13" ht="71.25">
      <c r="B16" s="432" t="s">
        <v>792</v>
      </c>
      <c r="C16" s="495" t="s">
        <v>927</v>
      </c>
      <c r="D16" s="106"/>
      <c r="E16" s="432" t="s">
        <v>793</v>
      </c>
      <c r="F16" s="455" t="s">
        <v>927</v>
      </c>
      <c r="G16" s="106"/>
      <c r="H16" s="432" t="s">
        <v>794</v>
      </c>
      <c r="I16" s="492" t="s">
        <v>927</v>
      </c>
      <c r="J16" s="106"/>
      <c r="K16" s="432" t="s">
        <v>795</v>
      </c>
      <c r="L16" s="440" t="s">
        <v>927</v>
      </c>
    </row>
    <row r="17" spans="1:12">
      <c r="A17" t="s">
        <v>364</v>
      </c>
      <c r="B17">
        <v>3.3</v>
      </c>
      <c r="D17" s="106"/>
      <c r="E17">
        <v>4</v>
      </c>
      <c r="F17">
        <f>RANK(E17,$E$17:$E$111)</f>
        <v>70</v>
      </c>
      <c r="G17" s="106"/>
      <c r="H17">
        <v>2</v>
      </c>
      <c r="J17" s="106"/>
      <c r="K17">
        <v>95.6</v>
      </c>
      <c r="L17">
        <f>RANK(K17,$K$17:$K$111)</f>
        <v>17</v>
      </c>
    </row>
    <row r="18" spans="1:12">
      <c r="A18" t="s">
        <v>365</v>
      </c>
      <c r="B18">
        <v>4.0999999999999996</v>
      </c>
      <c r="D18" s="106"/>
      <c r="E18">
        <v>21.7</v>
      </c>
      <c r="F18">
        <f t="shared" ref="F18:F81" si="0">RANK(E18,$E$17:$E$111)</f>
        <v>45</v>
      </c>
      <c r="G18" s="106"/>
      <c r="H18">
        <v>2</v>
      </c>
      <c r="J18" s="106"/>
      <c r="K18">
        <v>92.9</v>
      </c>
      <c r="L18">
        <f t="shared" ref="L18:L81" si="1">RANK(K18,$K$17:$K$111)</f>
        <v>27</v>
      </c>
    </row>
    <row r="19" spans="1:12">
      <c r="A19" t="s">
        <v>366</v>
      </c>
      <c r="B19">
        <v>28.7</v>
      </c>
      <c r="D19" s="106"/>
      <c r="E19">
        <v>0</v>
      </c>
      <c r="F19">
        <f t="shared" si="0"/>
        <v>84</v>
      </c>
      <c r="G19" s="106"/>
      <c r="H19">
        <v>1</v>
      </c>
      <c r="J19" s="106"/>
      <c r="K19">
        <v>63.7</v>
      </c>
      <c r="L19">
        <f t="shared" si="1"/>
        <v>79</v>
      </c>
    </row>
    <row r="20" spans="1:12">
      <c r="A20" t="s">
        <v>367</v>
      </c>
      <c r="B20">
        <v>56.2</v>
      </c>
      <c r="D20" s="106"/>
      <c r="E20">
        <v>43.6</v>
      </c>
      <c r="F20">
        <f t="shared" si="0"/>
        <v>36</v>
      </c>
      <c r="G20" s="106"/>
      <c r="H20">
        <v>0</v>
      </c>
      <c r="J20" s="106"/>
      <c r="K20">
        <v>43.8</v>
      </c>
      <c r="L20">
        <f t="shared" si="1"/>
        <v>90</v>
      </c>
    </row>
    <row r="21" spans="1:12">
      <c r="A21" t="s">
        <v>368</v>
      </c>
      <c r="B21">
        <v>1.6</v>
      </c>
      <c r="D21" s="106"/>
      <c r="E21">
        <v>32</v>
      </c>
      <c r="F21">
        <f t="shared" si="0"/>
        <v>38</v>
      </c>
      <c r="G21" s="106"/>
      <c r="H21">
        <v>2</v>
      </c>
      <c r="J21" s="106"/>
      <c r="K21">
        <v>95.6</v>
      </c>
      <c r="L21">
        <f t="shared" si="1"/>
        <v>17</v>
      </c>
    </row>
    <row r="22" spans="1:12">
      <c r="A22" t="s">
        <v>369</v>
      </c>
      <c r="B22">
        <v>2.2999999999999998</v>
      </c>
      <c r="D22" s="106"/>
      <c r="E22">
        <v>56.5</v>
      </c>
      <c r="F22">
        <f t="shared" si="0"/>
        <v>30</v>
      </c>
      <c r="G22" s="106"/>
      <c r="H22">
        <v>2</v>
      </c>
      <c r="J22" s="106"/>
      <c r="K22">
        <v>93.6</v>
      </c>
      <c r="L22">
        <f t="shared" si="1"/>
        <v>23</v>
      </c>
    </row>
    <row r="23" spans="1:12">
      <c r="A23" t="s">
        <v>370</v>
      </c>
      <c r="B23">
        <v>14.6</v>
      </c>
      <c r="D23" s="106"/>
      <c r="E23">
        <v>20.5</v>
      </c>
      <c r="F23">
        <f t="shared" si="0"/>
        <v>46</v>
      </c>
      <c r="G23" s="106"/>
      <c r="H23">
        <v>2</v>
      </c>
      <c r="J23" s="106"/>
      <c r="K23">
        <v>74.7</v>
      </c>
      <c r="L23">
        <f t="shared" si="1"/>
        <v>64</v>
      </c>
    </row>
    <row r="24" spans="1:12">
      <c r="A24" t="s">
        <v>371</v>
      </c>
      <c r="B24">
        <v>0.3</v>
      </c>
      <c r="D24" s="106"/>
      <c r="E24">
        <v>0</v>
      </c>
      <c r="F24">
        <f t="shared" si="0"/>
        <v>84</v>
      </c>
      <c r="G24" s="106"/>
      <c r="H24">
        <v>1</v>
      </c>
      <c r="J24" s="106"/>
      <c r="K24">
        <v>99.6</v>
      </c>
      <c r="L24">
        <f t="shared" si="1"/>
        <v>5</v>
      </c>
    </row>
    <row r="25" spans="1:12">
      <c r="A25" t="s">
        <v>372</v>
      </c>
      <c r="B25">
        <v>30.7</v>
      </c>
      <c r="D25" s="106"/>
      <c r="E25">
        <v>0</v>
      </c>
      <c r="F25">
        <f t="shared" si="0"/>
        <v>84</v>
      </c>
      <c r="G25" s="106"/>
      <c r="H25">
        <v>1</v>
      </c>
      <c r="J25" s="106"/>
      <c r="K25">
        <v>63.6</v>
      </c>
      <c r="L25">
        <f t="shared" si="1"/>
        <v>80</v>
      </c>
    </row>
    <row r="26" spans="1:12">
      <c r="A26" t="s">
        <v>373</v>
      </c>
      <c r="B26">
        <v>3.4</v>
      </c>
      <c r="D26" s="106"/>
      <c r="E26">
        <v>0.8</v>
      </c>
      <c r="F26">
        <f t="shared" si="0"/>
        <v>80</v>
      </c>
      <c r="G26" s="106"/>
      <c r="H26">
        <v>1</v>
      </c>
      <c r="J26" s="106"/>
      <c r="K26">
        <v>91.9</v>
      </c>
      <c r="L26">
        <f t="shared" si="1"/>
        <v>31</v>
      </c>
    </row>
    <row r="27" spans="1:12">
      <c r="A27" t="s">
        <v>374</v>
      </c>
      <c r="B27">
        <v>6.2</v>
      </c>
      <c r="D27" s="106"/>
      <c r="E27">
        <v>4.3</v>
      </c>
      <c r="F27">
        <f t="shared" si="0"/>
        <v>68</v>
      </c>
      <c r="G27" s="106"/>
      <c r="H27">
        <v>2</v>
      </c>
      <c r="J27" s="106"/>
      <c r="K27">
        <v>92.6</v>
      </c>
      <c r="L27">
        <f t="shared" si="1"/>
        <v>30</v>
      </c>
    </row>
    <row r="28" spans="1:12">
      <c r="A28" t="s">
        <v>375</v>
      </c>
      <c r="B28">
        <v>49.8</v>
      </c>
      <c r="D28" s="106"/>
      <c r="E28">
        <v>31.4</v>
      </c>
      <c r="F28">
        <f t="shared" si="0"/>
        <v>39</v>
      </c>
      <c r="G28" s="106"/>
      <c r="H28">
        <v>1</v>
      </c>
      <c r="J28" s="106"/>
      <c r="K28">
        <v>25.4</v>
      </c>
      <c r="L28">
        <f t="shared" si="1"/>
        <v>95</v>
      </c>
    </row>
    <row r="29" spans="1:12">
      <c r="A29" t="s">
        <v>376</v>
      </c>
      <c r="B29">
        <v>4.2</v>
      </c>
      <c r="D29" s="106"/>
      <c r="E29">
        <v>93.4</v>
      </c>
      <c r="F29">
        <f t="shared" si="0"/>
        <v>9</v>
      </c>
      <c r="G29" s="106"/>
      <c r="H29">
        <v>2</v>
      </c>
      <c r="J29" s="106"/>
      <c r="K29">
        <v>94.8</v>
      </c>
      <c r="L29">
        <f t="shared" si="1"/>
        <v>21</v>
      </c>
    </row>
    <row r="30" spans="1:12">
      <c r="A30" t="s">
        <v>377</v>
      </c>
      <c r="B30">
        <v>3.9</v>
      </c>
      <c r="D30" s="106"/>
      <c r="E30">
        <v>96.1</v>
      </c>
      <c r="F30">
        <f t="shared" si="0"/>
        <v>6</v>
      </c>
      <c r="G30" s="106"/>
      <c r="H30">
        <v>1</v>
      </c>
      <c r="J30" s="106"/>
      <c r="K30">
        <v>96.1</v>
      </c>
      <c r="L30">
        <f t="shared" si="1"/>
        <v>13</v>
      </c>
    </row>
    <row r="31" spans="1:12">
      <c r="A31" t="s">
        <v>378</v>
      </c>
      <c r="B31">
        <v>18</v>
      </c>
      <c r="D31" s="106"/>
      <c r="E31">
        <v>56.4</v>
      </c>
      <c r="F31">
        <f t="shared" si="0"/>
        <v>31</v>
      </c>
      <c r="G31" s="106"/>
      <c r="H31">
        <v>2</v>
      </c>
      <c r="J31" s="106"/>
      <c r="K31">
        <v>73.599999999999994</v>
      </c>
      <c r="L31">
        <f t="shared" si="1"/>
        <v>67</v>
      </c>
    </row>
    <row r="32" spans="1:12">
      <c r="A32" t="s">
        <v>379</v>
      </c>
      <c r="B32">
        <v>5.5</v>
      </c>
      <c r="D32" s="106"/>
      <c r="E32">
        <v>54.1</v>
      </c>
      <c r="F32">
        <f t="shared" si="0"/>
        <v>32</v>
      </c>
      <c r="G32" s="106"/>
      <c r="H32">
        <v>2</v>
      </c>
      <c r="J32" s="106"/>
      <c r="K32">
        <v>88.6</v>
      </c>
      <c r="L32">
        <f t="shared" si="1"/>
        <v>38</v>
      </c>
    </row>
    <row r="33" spans="1:12">
      <c r="A33" t="s">
        <v>380</v>
      </c>
      <c r="B33">
        <v>15.2</v>
      </c>
      <c r="D33" s="106"/>
      <c r="E33">
        <v>5.5</v>
      </c>
      <c r="F33">
        <f t="shared" si="0"/>
        <v>66</v>
      </c>
      <c r="G33" s="106"/>
      <c r="H33">
        <v>1</v>
      </c>
      <c r="J33" s="106"/>
      <c r="K33">
        <v>78.099999999999994</v>
      </c>
      <c r="L33">
        <f t="shared" si="1"/>
        <v>59</v>
      </c>
    </row>
    <row r="34" spans="1:12">
      <c r="A34" t="s">
        <v>381</v>
      </c>
      <c r="B34">
        <v>33.1</v>
      </c>
      <c r="D34" s="106"/>
      <c r="E34">
        <v>19.600000000000001</v>
      </c>
      <c r="F34">
        <f t="shared" si="0"/>
        <v>48</v>
      </c>
      <c r="G34" s="106"/>
      <c r="H34">
        <v>1</v>
      </c>
      <c r="J34" s="106"/>
      <c r="K34">
        <v>47.4</v>
      </c>
      <c r="L34">
        <f t="shared" si="1"/>
        <v>89</v>
      </c>
    </row>
    <row r="35" spans="1:12">
      <c r="A35" t="s">
        <v>382</v>
      </c>
      <c r="B35">
        <v>2.6</v>
      </c>
      <c r="D35" s="106"/>
      <c r="E35">
        <v>71.2</v>
      </c>
      <c r="F35">
        <f t="shared" si="0"/>
        <v>18</v>
      </c>
      <c r="G35" s="106"/>
      <c r="H35">
        <v>2</v>
      </c>
      <c r="J35" s="106"/>
      <c r="K35">
        <v>97.2</v>
      </c>
      <c r="L35">
        <f t="shared" si="1"/>
        <v>10</v>
      </c>
    </row>
    <row r="36" spans="1:12">
      <c r="A36" t="s">
        <v>383</v>
      </c>
      <c r="B36">
        <v>31.4</v>
      </c>
      <c r="D36" s="106"/>
      <c r="E36">
        <v>0</v>
      </c>
      <c r="F36">
        <f t="shared" si="0"/>
        <v>84</v>
      </c>
      <c r="G36" s="106"/>
      <c r="H36">
        <v>1</v>
      </c>
      <c r="J36" s="106"/>
      <c r="K36">
        <v>68.599999999999994</v>
      </c>
      <c r="L36">
        <f t="shared" si="1"/>
        <v>73</v>
      </c>
    </row>
    <row r="37" spans="1:12">
      <c r="A37" t="s">
        <v>384</v>
      </c>
      <c r="B37">
        <v>0.7</v>
      </c>
      <c r="D37" s="106"/>
      <c r="E37">
        <v>6.6</v>
      </c>
      <c r="F37">
        <f t="shared" si="0"/>
        <v>63</v>
      </c>
      <c r="G37" s="106"/>
      <c r="H37">
        <v>2</v>
      </c>
      <c r="J37" s="106"/>
      <c r="K37">
        <v>99.2</v>
      </c>
      <c r="L37">
        <f t="shared" si="1"/>
        <v>6</v>
      </c>
    </row>
    <row r="38" spans="1:12">
      <c r="A38" t="s">
        <v>385</v>
      </c>
      <c r="B38">
        <v>21.3</v>
      </c>
      <c r="D38" s="106"/>
      <c r="E38">
        <v>2.1</v>
      </c>
      <c r="F38">
        <f t="shared" si="0"/>
        <v>72</v>
      </c>
      <c r="G38" s="106"/>
      <c r="H38">
        <v>1</v>
      </c>
      <c r="J38" s="106"/>
      <c r="K38">
        <v>69.7</v>
      </c>
      <c r="L38">
        <f t="shared" si="1"/>
        <v>71</v>
      </c>
    </row>
    <row r="39" spans="1:12">
      <c r="A39" t="s">
        <v>386</v>
      </c>
      <c r="B39">
        <v>9.1999999999999993</v>
      </c>
      <c r="D39" s="106"/>
      <c r="E39">
        <v>79.2</v>
      </c>
      <c r="F39">
        <f t="shared" si="0"/>
        <v>15</v>
      </c>
      <c r="G39" s="106"/>
      <c r="H39">
        <v>2</v>
      </c>
      <c r="J39" s="106"/>
      <c r="K39">
        <v>80.2</v>
      </c>
      <c r="L39">
        <f t="shared" si="1"/>
        <v>54</v>
      </c>
    </row>
    <row r="40" spans="1:12">
      <c r="A40" t="s">
        <v>387</v>
      </c>
      <c r="B40">
        <v>19.8</v>
      </c>
      <c r="D40" s="106"/>
      <c r="E40">
        <v>15.7</v>
      </c>
      <c r="F40">
        <f t="shared" si="0"/>
        <v>54</v>
      </c>
      <c r="G40" s="106"/>
      <c r="H40">
        <v>2</v>
      </c>
      <c r="J40" s="106"/>
      <c r="K40">
        <v>75.3</v>
      </c>
      <c r="L40">
        <f t="shared" si="1"/>
        <v>63</v>
      </c>
    </row>
    <row r="41" spans="1:12">
      <c r="A41" t="s">
        <v>388</v>
      </c>
      <c r="B41">
        <v>1.2</v>
      </c>
      <c r="D41" s="106"/>
      <c r="E41">
        <v>98.7</v>
      </c>
      <c r="F41">
        <f t="shared" si="0"/>
        <v>5</v>
      </c>
      <c r="G41" s="106"/>
      <c r="H41">
        <v>1</v>
      </c>
      <c r="J41" s="106"/>
      <c r="K41">
        <v>98.8</v>
      </c>
      <c r="L41">
        <f t="shared" si="1"/>
        <v>7</v>
      </c>
    </row>
    <row r="42" spans="1:12">
      <c r="A42" t="s">
        <v>389</v>
      </c>
      <c r="B42">
        <v>2.5</v>
      </c>
      <c r="D42" s="106"/>
      <c r="E42">
        <v>9.4</v>
      </c>
      <c r="F42">
        <f t="shared" si="0"/>
        <v>61</v>
      </c>
      <c r="G42" s="106"/>
      <c r="H42">
        <v>2</v>
      </c>
      <c r="J42" s="106"/>
      <c r="K42">
        <v>96.5</v>
      </c>
      <c r="L42">
        <f t="shared" si="1"/>
        <v>11</v>
      </c>
    </row>
    <row r="43" spans="1:12">
      <c r="A43" t="s">
        <v>390</v>
      </c>
      <c r="B43">
        <v>20.399999999999999</v>
      </c>
      <c r="D43" s="106"/>
      <c r="E43">
        <v>44.5</v>
      </c>
      <c r="F43">
        <f t="shared" si="0"/>
        <v>35</v>
      </c>
      <c r="G43" s="106"/>
      <c r="H43">
        <v>1</v>
      </c>
      <c r="J43" s="106"/>
      <c r="K43">
        <v>73.900000000000006</v>
      </c>
      <c r="L43">
        <f t="shared" si="1"/>
        <v>65</v>
      </c>
    </row>
    <row r="44" spans="1:12">
      <c r="A44" t="s">
        <v>391</v>
      </c>
      <c r="B44">
        <v>13</v>
      </c>
      <c r="D44" s="106"/>
      <c r="E44">
        <v>6.4</v>
      </c>
      <c r="F44">
        <f t="shared" si="0"/>
        <v>65</v>
      </c>
      <c r="G44" s="106"/>
      <c r="H44">
        <v>2</v>
      </c>
      <c r="J44" s="106"/>
      <c r="K44">
        <v>82.4</v>
      </c>
      <c r="L44">
        <f t="shared" si="1"/>
        <v>50</v>
      </c>
    </row>
    <row r="45" spans="1:12">
      <c r="A45" t="s">
        <v>392</v>
      </c>
      <c r="B45">
        <v>32.6</v>
      </c>
      <c r="D45" s="106"/>
      <c r="E45">
        <v>0</v>
      </c>
      <c r="F45">
        <f t="shared" si="0"/>
        <v>84</v>
      </c>
      <c r="G45" s="106"/>
      <c r="H45">
        <v>1</v>
      </c>
      <c r="J45" s="106"/>
      <c r="K45">
        <v>67.400000000000006</v>
      </c>
      <c r="L45">
        <f t="shared" si="1"/>
        <v>75</v>
      </c>
    </row>
    <row r="46" spans="1:12">
      <c r="A46" t="s">
        <v>393</v>
      </c>
      <c r="B46">
        <v>3.6</v>
      </c>
      <c r="D46" s="106"/>
      <c r="E46">
        <v>0</v>
      </c>
      <c r="F46">
        <f t="shared" si="0"/>
        <v>84</v>
      </c>
      <c r="G46" s="106"/>
      <c r="H46">
        <v>1</v>
      </c>
      <c r="J46" s="106"/>
      <c r="K46">
        <v>95.6</v>
      </c>
      <c r="L46">
        <f t="shared" si="1"/>
        <v>17</v>
      </c>
    </row>
    <row r="47" spans="1:12">
      <c r="A47" t="s">
        <v>394</v>
      </c>
      <c r="B47">
        <v>12.5</v>
      </c>
      <c r="D47" s="106"/>
      <c r="E47">
        <v>57.6</v>
      </c>
      <c r="F47">
        <f t="shared" si="0"/>
        <v>28</v>
      </c>
      <c r="G47" s="106"/>
      <c r="H47">
        <v>1</v>
      </c>
      <c r="J47" s="106"/>
      <c r="K47">
        <v>87.5</v>
      </c>
      <c r="L47">
        <f t="shared" si="1"/>
        <v>40</v>
      </c>
    </row>
    <row r="48" spans="1:12">
      <c r="A48" t="s">
        <v>395</v>
      </c>
      <c r="B48">
        <v>0</v>
      </c>
      <c r="D48" s="106"/>
      <c r="E48">
        <v>100</v>
      </c>
      <c r="F48">
        <f t="shared" si="0"/>
        <v>1</v>
      </c>
      <c r="G48" s="106"/>
      <c r="H48">
        <v>3</v>
      </c>
      <c r="J48" s="106"/>
      <c r="K48">
        <v>100</v>
      </c>
      <c r="L48">
        <f t="shared" si="1"/>
        <v>1</v>
      </c>
    </row>
    <row r="49" spans="1:12">
      <c r="A49" t="s">
        <v>396</v>
      </c>
      <c r="B49">
        <v>1.2</v>
      </c>
      <c r="D49" s="106"/>
      <c r="E49">
        <v>95</v>
      </c>
      <c r="F49">
        <f t="shared" si="0"/>
        <v>7</v>
      </c>
      <c r="G49" s="106"/>
      <c r="H49">
        <v>3</v>
      </c>
      <c r="J49" s="106"/>
      <c r="K49">
        <v>95.9</v>
      </c>
      <c r="L49">
        <f t="shared" si="1"/>
        <v>14</v>
      </c>
    </row>
    <row r="50" spans="1:12">
      <c r="A50" t="s">
        <v>397</v>
      </c>
      <c r="B50">
        <v>29.1</v>
      </c>
      <c r="D50" s="106"/>
      <c r="E50">
        <v>61.2</v>
      </c>
      <c r="F50">
        <f t="shared" si="0"/>
        <v>25</v>
      </c>
      <c r="G50" s="106"/>
      <c r="H50">
        <v>1</v>
      </c>
      <c r="J50" s="106"/>
      <c r="K50">
        <v>70.900000000000006</v>
      </c>
      <c r="L50">
        <f t="shared" si="1"/>
        <v>68</v>
      </c>
    </row>
    <row r="51" spans="1:12">
      <c r="A51" t="s">
        <v>398</v>
      </c>
      <c r="B51">
        <v>45.4</v>
      </c>
      <c r="D51" s="106"/>
      <c r="E51">
        <v>1.9</v>
      </c>
      <c r="F51">
        <f t="shared" si="0"/>
        <v>75</v>
      </c>
      <c r="G51" s="106"/>
      <c r="H51">
        <v>1</v>
      </c>
      <c r="J51" s="106"/>
      <c r="K51">
        <v>43.6</v>
      </c>
      <c r="L51">
        <f t="shared" si="1"/>
        <v>91</v>
      </c>
    </row>
    <row r="52" spans="1:12">
      <c r="A52" t="s">
        <v>399</v>
      </c>
      <c r="B52">
        <v>36.4</v>
      </c>
      <c r="D52" s="106"/>
      <c r="E52">
        <v>0</v>
      </c>
      <c r="F52">
        <f t="shared" si="0"/>
        <v>84</v>
      </c>
      <c r="G52" s="106"/>
      <c r="H52">
        <v>1</v>
      </c>
      <c r="J52" s="106"/>
      <c r="K52">
        <v>47.5</v>
      </c>
      <c r="L52">
        <f t="shared" si="1"/>
        <v>88</v>
      </c>
    </row>
    <row r="53" spans="1:12">
      <c r="A53" t="s">
        <v>400</v>
      </c>
      <c r="B53">
        <v>25.3</v>
      </c>
      <c r="D53" s="106"/>
      <c r="E53">
        <v>6.5</v>
      </c>
      <c r="F53">
        <f t="shared" si="0"/>
        <v>64</v>
      </c>
      <c r="G53" s="106"/>
      <c r="H53">
        <v>1</v>
      </c>
      <c r="J53" s="106"/>
      <c r="K53">
        <v>57.5</v>
      </c>
      <c r="L53">
        <f t="shared" si="1"/>
        <v>84</v>
      </c>
    </row>
    <row r="54" spans="1:12">
      <c r="A54" t="s">
        <v>401</v>
      </c>
      <c r="B54">
        <v>34.299999999999997</v>
      </c>
      <c r="D54" s="106"/>
      <c r="E54">
        <v>10</v>
      </c>
      <c r="F54">
        <f t="shared" si="0"/>
        <v>59</v>
      </c>
      <c r="G54" s="106"/>
      <c r="H54">
        <v>1</v>
      </c>
      <c r="J54" s="106"/>
      <c r="K54">
        <v>32.799999999999997</v>
      </c>
      <c r="L54">
        <f t="shared" si="1"/>
        <v>94</v>
      </c>
    </row>
    <row r="55" spans="1:12">
      <c r="A55" t="s">
        <v>402</v>
      </c>
      <c r="B55">
        <v>34.4</v>
      </c>
      <c r="D55" s="106"/>
      <c r="E55">
        <v>0</v>
      </c>
      <c r="F55">
        <f t="shared" si="0"/>
        <v>84</v>
      </c>
      <c r="G55" s="106"/>
      <c r="H55">
        <v>1</v>
      </c>
      <c r="J55" s="106"/>
      <c r="K55">
        <v>55.1</v>
      </c>
      <c r="L55">
        <f t="shared" si="1"/>
        <v>87</v>
      </c>
    </row>
    <row r="56" spans="1:12">
      <c r="A56" t="s">
        <v>403</v>
      </c>
      <c r="B56">
        <v>13.5</v>
      </c>
      <c r="D56" s="106"/>
      <c r="E56">
        <v>20.3</v>
      </c>
      <c r="F56">
        <f t="shared" si="0"/>
        <v>47</v>
      </c>
      <c r="G56" s="106"/>
      <c r="H56">
        <v>1</v>
      </c>
      <c r="J56" s="106"/>
      <c r="K56">
        <v>79.900000000000006</v>
      </c>
      <c r="L56">
        <f t="shared" si="1"/>
        <v>55</v>
      </c>
    </row>
    <row r="57" spans="1:12">
      <c r="A57" t="s">
        <v>404</v>
      </c>
      <c r="B57">
        <v>38.5</v>
      </c>
      <c r="D57" s="106"/>
      <c r="E57">
        <v>0.3</v>
      </c>
      <c r="F57">
        <f t="shared" si="0"/>
        <v>83</v>
      </c>
      <c r="G57" s="106"/>
      <c r="H57">
        <v>1</v>
      </c>
      <c r="J57" s="106"/>
      <c r="K57">
        <v>61.5</v>
      </c>
      <c r="L57">
        <f t="shared" si="1"/>
        <v>82</v>
      </c>
    </row>
    <row r="58" spans="1:12">
      <c r="A58" t="s">
        <v>405</v>
      </c>
      <c r="B58">
        <v>23.5</v>
      </c>
      <c r="D58" s="106"/>
      <c r="E58">
        <v>0</v>
      </c>
      <c r="F58">
        <f t="shared" si="0"/>
        <v>84</v>
      </c>
      <c r="G58" s="106"/>
      <c r="H58">
        <v>1</v>
      </c>
      <c r="J58" s="106"/>
      <c r="K58">
        <v>76.5</v>
      </c>
      <c r="L58">
        <f t="shared" si="1"/>
        <v>62</v>
      </c>
    </row>
    <row r="59" spans="1:12">
      <c r="A59" t="s">
        <v>406</v>
      </c>
      <c r="B59">
        <v>51.7</v>
      </c>
      <c r="D59" s="106"/>
      <c r="E59">
        <v>0</v>
      </c>
      <c r="F59">
        <f t="shared" si="0"/>
        <v>84</v>
      </c>
      <c r="G59" s="106"/>
      <c r="H59">
        <v>0</v>
      </c>
      <c r="J59" s="106"/>
      <c r="K59">
        <v>38.799999999999997</v>
      </c>
      <c r="L59">
        <f t="shared" si="1"/>
        <v>93</v>
      </c>
    </row>
    <row r="60" spans="1:12">
      <c r="A60" t="s">
        <v>407</v>
      </c>
      <c r="B60">
        <v>9.3000000000000007</v>
      </c>
      <c r="D60" s="106"/>
      <c r="E60">
        <v>85.9</v>
      </c>
      <c r="F60">
        <f t="shared" si="0"/>
        <v>12</v>
      </c>
      <c r="G60" s="106"/>
      <c r="H60">
        <v>1</v>
      </c>
      <c r="J60" s="106"/>
      <c r="K60">
        <v>90.7</v>
      </c>
      <c r="L60">
        <f t="shared" si="1"/>
        <v>33</v>
      </c>
    </row>
    <row r="61" spans="1:12">
      <c r="A61" t="s">
        <v>408</v>
      </c>
      <c r="B61">
        <v>16.5</v>
      </c>
      <c r="D61" s="106"/>
      <c r="E61">
        <v>9.9</v>
      </c>
      <c r="F61">
        <f t="shared" si="0"/>
        <v>60</v>
      </c>
      <c r="G61" s="106"/>
      <c r="H61">
        <v>1</v>
      </c>
      <c r="J61" s="106"/>
      <c r="K61">
        <v>73.900000000000006</v>
      </c>
      <c r="L61">
        <f t="shared" si="1"/>
        <v>65</v>
      </c>
    </row>
    <row r="62" spans="1:12">
      <c r="A62" t="s">
        <v>409</v>
      </c>
      <c r="B62">
        <v>6.2</v>
      </c>
      <c r="D62" s="106"/>
      <c r="E62">
        <v>26.4</v>
      </c>
      <c r="F62">
        <f t="shared" si="0"/>
        <v>41</v>
      </c>
      <c r="G62" s="106"/>
      <c r="H62">
        <v>1</v>
      </c>
      <c r="J62" s="106"/>
      <c r="K62">
        <v>92.7</v>
      </c>
      <c r="L62">
        <f t="shared" si="1"/>
        <v>29</v>
      </c>
    </row>
    <row r="63" spans="1:12">
      <c r="A63" t="s">
        <v>410</v>
      </c>
      <c r="B63">
        <v>1.8</v>
      </c>
      <c r="D63" s="106"/>
      <c r="E63">
        <v>62.4</v>
      </c>
      <c r="F63">
        <f t="shared" si="0"/>
        <v>24</v>
      </c>
      <c r="G63" s="106"/>
      <c r="H63">
        <v>2</v>
      </c>
      <c r="J63" s="106"/>
      <c r="K63">
        <v>95.7</v>
      </c>
      <c r="L63">
        <f t="shared" si="1"/>
        <v>16</v>
      </c>
    </row>
    <row r="64" spans="1:12">
      <c r="A64" t="s">
        <v>411</v>
      </c>
      <c r="B64">
        <v>36.200000000000003</v>
      </c>
      <c r="D64" s="106"/>
      <c r="E64">
        <v>0</v>
      </c>
      <c r="F64">
        <f t="shared" si="0"/>
        <v>84</v>
      </c>
      <c r="G64" s="106"/>
      <c r="H64">
        <v>1</v>
      </c>
      <c r="J64" s="106"/>
      <c r="K64">
        <v>63.8</v>
      </c>
      <c r="L64">
        <f t="shared" si="1"/>
        <v>78</v>
      </c>
    </row>
    <row r="65" spans="1:12">
      <c r="A65" t="s">
        <v>412</v>
      </c>
      <c r="B65">
        <v>21.4</v>
      </c>
      <c r="D65" s="106"/>
      <c r="E65">
        <v>2.2999999999999998</v>
      </c>
      <c r="F65">
        <f t="shared" si="0"/>
        <v>71</v>
      </c>
      <c r="G65" s="106"/>
      <c r="H65">
        <v>1</v>
      </c>
      <c r="J65" s="106"/>
      <c r="K65">
        <v>63.6</v>
      </c>
      <c r="L65">
        <f t="shared" si="1"/>
        <v>80</v>
      </c>
    </row>
    <row r="66" spans="1:12">
      <c r="A66" t="s">
        <v>413</v>
      </c>
      <c r="B66">
        <v>8.1</v>
      </c>
      <c r="D66" s="106"/>
      <c r="E66">
        <v>2.1</v>
      </c>
      <c r="F66">
        <f t="shared" si="0"/>
        <v>72</v>
      </c>
      <c r="G66" s="106"/>
      <c r="H66">
        <v>2</v>
      </c>
      <c r="J66" s="106"/>
      <c r="K66">
        <v>89.4</v>
      </c>
      <c r="L66">
        <f t="shared" si="1"/>
        <v>36</v>
      </c>
    </row>
    <row r="67" spans="1:12">
      <c r="A67" t="s">
        <v>414</v>
      </c>
      <c r="B67">
        <v>11.4</v>
      </c>
      <c r="D67" s="106"/>
      <c r="E67">
        <v>14.1</v>
      </c>
      <c r="F67">
        <f t="shared" si="0"/>
        <v>56</v>
      </c>
      <c r="G67" s="106"/>
      <c r="H67">
        <v>2</v>
      </c>
      <c r="J67" s="106"/>
      <c r="K67">
        <v>83.8</v>
      </c>
      <c r="L67">
        <f t="shared" si="1"/>
        <v>46</v>
      </c>
    </row>
    <row r="68" spans="1:12">
      <c r="A68" t="s">
        <v>415</v>
      </c>
      <c r="B68">
        <v>3.7</v>
      </c>
      <c r="D68" s="106"/>
      <c r="E68">
        <v>36</v>
      </c>
      <c r="F68">
        <f t="shared" si="0"/>
        <v>37</v>
      </c>
      <c r="G68" s="106"/>
      <c r="H68">
        <v>2</v>
      </c>
      <c r="J68" s="106"/>
      <c r="K68">
        <v>94.9</v>
      </c>
      <c r="L68">
        <f t="shared" si="1"/>
        <v>20</v>
      </c>
    </row>
    <row r="69" spans="1:12">
      <c r="A69" t="s">
        <v>416</v>
      </c>
      <c r="B69">
        <v>6.9</v>
      </c>
      <c r="D69" s="106"/>
      <c r="E69">
        <v>17.7</v>
      </c>
      <c r="F69">
        <f t="shared" si="0"/>
        <v>51</v>
      </c>
      <c r="G69" s="106"/>
      <c r="H69">
        <v>2</v>
      </c>
      <c r="J69" s="106"/>
      <c r="K69">
        <v>84.4</v>
      </c>
      <c r="L69">
        <f t="shared" si="1"/>
        <v>45</v>
      </c>
    </row>
    <row r="70" spans="1:12">
      <c r="A70" t="s">
        <v>417</v>
      </c>
      <c r="B70">
        <v>19.899999999999999</v>
      </c>
      <c r="D70" s="106"/>
      <c r="E70">
        <v>15.1</v>
      </c>
      <c r="F70">
        <f t="shared" si="0"/>
        <v>55</v>
      </c>
      <c r="G70" s="106"/>
      <c r="H70">
        <v>1</v>
      </c>
      <c r="J70" s="106"/>
      <c r="K70">
        <v>67.8</v>
      </c>
      <c r="L70">
        <f t="shared" si="1"/>
        <v>74</v>
      </c>
    </row>
    <row r="71" spans="1:12">
      <c r="A71" t="s">
        <v>418</v>
      </c>
      <c r="B71">
        <v>49.3</v>
      </c>
      <c r="D71" s="106"/>
      <c r="E71">
        <v>1.2</v>
      </c>
      <c r="F71">
        <f t="shared" si="0"/>
        <v>79</v>
      </c>
      <c r="G71" s="106"/>
      <c r="H71">
        <v>1</v>
      </c>
      <c r="J71" s="106"/>
      <c r="K71">
        <v>42.7</v>
      </c>
      <c r="L71">
        <f t="shared" si="1"/>
        <v>92</v>
      </c>
    </row>
    <row r="72" spans="1:12">
      <c r="A72" t="s">
        <v>419</v>
      </c>
      <c r="B72">
        <v>5.0999999999999996</v>
      </c>
      <c r="D72" s="106"/>
      <c r="E72">
        <v>94.6</v>
      </c>
      <c r="F72">
        <f t="shared" si="0"/>
        <v>8</v>
      </c>
      <c r="G72" s="106"/>
      <c r="H72">
        <v>1</v>
      </c>
      <c r="J72" s="106"/>
      <c r="K72">
        <v>93.6</v>
      </c>
      <c r="L72">
        <f t="shared" si="1"/>
        <v>23</v>
      </c>
    </row>
    <row r="73" spans="1:12">
      <c r="A73" t="s">
        <v>420</v>
      </c>
      <c r="B73">
        <v>5.0999999999999996</v>
      </c>
      <c r="D73" s="106"/>
      <c r="E73">
        <v>83.6</v>
      </c>
      <c r="F73">
        <f t="shared" si="0"/>
        <v>13</v>
      </c>
      <c r="G73" s="106"/>
      <c r="H73">
        <v>2</v>
      </c>
      <c r="J73" s="106"/>
      <c r="K73">
        <v>80.900000000000006</v>
      </c>
      <c r="L73">
        <f t="shared" si="1"/>
        <v>52</v>
      </c>
    </row>
    <row r="74" spans="1:12">
      <c r="A74" t="s">
        <v>421</v>
      </c>
      <c r="B74">
        <v>11.5</v>
      </c>
      <c r="D74" s="106"/>
      <c r="E74">
        <v>59.2</v>
      </c>
      <c r="F74">
        <f t="shared" si="0"/>
        <v>26</v>
      </c>
      <c r="G74" s="106"/>
      <c r="H74">
        <v>2</v>
      </c>
      <c r="J74" s="106"/>
      <c r="K74">
        <v>85.1</v>
      </c>
      <c r="L74">
        <f t="shared" si="1"/>
        <v>43</v>
      </c>
    </row>
    <row r="75" spans="1:12">
      <c r="A75" t="s">
        <v>422</v>
      </c>
      <c r="B75">
        <v>13.7</v>
      </c>
      <c r="D75" s="106"/>
      <c r="E75">
        <v>16.899999999999999</v>
      </c>
      <c r="F75">
        <f t="shared" si="0"/>
        <v>52</v>
      </c>
      <c r="G75" s="106"/>
      <c r="H75">
        <v>2</v>
      </c>
      <c r="J75" s="106"/>
      <c r="K75">
        <v>79.8</v>
      </c>
      <c r="L75">
        <f t="shared" si="1"/>
        <v>56</v>
      </c>
    </row>
    <row r="76" spans="1:12">
      <c r="A76" t="s">
        <v>423</v>
      </c>
      <c r="B76">
        <v>7.7</v>
      </c>
      <c r="D76" s="106"/>
      <c r="E76">
        <v>26.6</v>
      </c>
      <c r="F76">
        <f t="shared" si="0"/>
        <v>40</v>
      </c>
      <c r="G76" s="106"/>
      <c r="H76">
        <v>2</v>
      </c>
      <c r="J76" s="106"/>
      <c r="K76">
        <v>82.7</v>
      </c>
      <c r="L76">
        <f t="shared" si="1"/>
        <v>49</v>
      </c>
    </row>
    <row r="77" spans="1:12">
      <c r="A77" t="s">
        <v>424</v>
      </c>
      <c r="B77">
        <v>43.4</v>
      </c>
      <c r="D77" s="106"/>
      <c r="E77">
        <v>4.3</v>
      </c>
      <c r="F77">
        <f t="shared" si="0"/>
        <v>68</v>
      </c>
      <c r="G77" s="106"/>
      <c r="H77">
        <v>1</v>
      </c>
      <c r="J77" s="106"/>
      <c r="K77">
        <v>56.6</v>
      </c>
      <c r="L77">
        <f t="shared" si="1"/>
        <v>85</v>
      </c>
    </row>
    <row r="78" spans="1:12">
      <c r="A78" t="s">
        <v>425</v>
      </c>
      <c r="B78">
        <v>14.8</v>
      </c>
      <c r="D78" s="106"/>
      <c r="E78">
        <v>2.1</v>
      </c>
      <c r="F78">
        <f t="shared" si="0"/>
        <v>72</v>
      </c>
      <c r="G78" s="106"/>
      <c r="H78">
        <v>1</v>
      </c>
      <c r="J78" s="106"/>
      <c r="K78">
        <v>80.900000000000006</v>
      </c>
      <c r="L78">
        <f t="shared" si="1"/>
        <v>52</v>
      </c>
    </row>
    <row r="79" spans="1:12">
      <c r="A79" t="s">
        <v>426</v>
      </c>
      <c r="B79">
        <v>7.9</v>
      </c>
      <c r="D79" s="106"/>
      <c r="E79">
        <v>48.2</v>
      </c>
      <c r="F79">
        <f t="shared" si="0"/>
        <v>34</v>
      </c>
      <c r="G79" s="106"/>
      <c r="H79">
        <v>2</v>
      </c>
      <c r="J79" s="106"/>
      <c r="K79">
        <v>76.900000000000006</v>
      </c>
      <c r="L79">
        <f t="shared" si="1"/>
        <v>60</v>
      </c>
    </row>
    <row r="80" spans="1:12">
      <c r="A80" t="s">
        <v>427</v>
      </c>
      <c r="B80">
        <v>1.5</v>
      </c>
      <c r="D80" s="106"/>
      <c r="E80">
        <v>1.5</v>
      </c>
      <c r="F80">
        <f t="shared" si="0"/>
        <v>77</v>
      </c>
      <c r="G80" s="106"/>
      <c r="H80">
        <v>1</v>
      </c>
      <c r="J80" s="106"/>
      <c r="K80">
        <v>98.5</v>
      </c>
      <c r="L80">
        <f t="shared" si="1"/>
        <v>8</v>
      </c>
    </row>
    <row r="81" spans="1:12">
      <c r="A81" t="s">
        <v>428</v>
      </c>
      <c r="B81">
        <v>0</v>
      </c>
      <c r="D81" s="106"/>
      <c r="E81">
        <v>100</v>
      </c>
      <c r="F81">
        <f t="shared" si="0"/>
        <v>1</v>
      </c>
      <c r="G81" s="106"/>
      <c r="H81">
        <v>1</v>
      </c>
      <c r="J81" s="106"/>
      <c r="K81">
        <v>100</v>
      </c>
      <c r="L81">
        <f t="shared" si="1"/>
        <v>1</v>
      </c>
    </row>
    <row r="82" spans="1:12">
      <c r="A82" t="s">
        <v>429</v>
      </c>
      <c r="B82">
        <v>27</v>
      </c>
      <c r="D82" s="106"/>
      <c r="E82">
        <v>7.4</v>
      </c>
      <c r="F82">
        <f t="shared" ref="F82:F111" si="2">RANK(E82,$E$17:$E$111)</f>
        <v>62</v>
      </c>
      <c r="G82" s="106"/>
      <c r="H82">
        <v>1</v>
      </c>
      <c r="J82" s="106"/>
      <c r="K82">
        <v>57.7</v>
      </c>
      <c r="L82">
        <f t="shared" ref="L82:L111" si="3">RANK(K82,$K$17:$K$111)</f>
        <v>83</v>
      </c>
    </row>
    <row r="83" spans="1:12">
      <c r="A83" t="s">
        <v>430</v>
      </c>
      <c r="B83">
        <v>15.3</v>
      </c>
      <c r="D83" s="106"/>
      <c r="E83">
        <v>76.3</v>
      </c>
      <c r="F83">
        <f t="shared" si="2"/>
        <v>16</v>
      </c>
      <c r="G83" s="106"/>
      <c r="H83">
        <v>1</v>
      </c>
      <c r="J83" s="106"/>
      <c r="K83">
        <v>82</v>
      </c>
      <c r="L83">
        <f t="shared" si="3"/>
        <v>51</v>
      </c>
    </row>
    <row r="84" spans="1:12">
      <c r="A84" t="s">
        <v>431</v>
      </c>
      <c r="B84">
        <v>30.8</v>
      </c>
      <c r="D84" s="106"/>
      <c r="E84">
        <v>0</v>
      </c>
      <c r="F84">
        <f t="shared" si="2"/>
        <v>84</v>
      </c>
      <c r="G84" s="106"/>
      <c r="H84">
        <v>1</v>
      </c>
      <c r="J84" s="106"/>
      <c r="K84">
        <v>69.2</v>
      </c>
      <c r="L84">
        <f t="shared" si="3"/>
        <v>72</v>
      </c>
    </row>
    <row r="85" spans="1:12">
      <c r="A85" t="s">
        <v>432</v>
      </c>
      <c r="B85">
        <v>4.0999999999999996</v>
      </c>
      <c r="D85" s="106"/>
      <c r="E85">
        <v>91</v>
      </c>
      <c r="F85">
        <f t="shared" si="2"/>
        <v>10</v>
      </c>
      <c r="G85" s="106"/>
      <c r="H85">
        <v>1</v>
      </c>
      <c r="J85" s="106"/>
      <c r="K85">
        <v>95.9</v>
      </c>
      <c r="L85">
        <f t="shared" si="3"/>
        <v>14</v>
      </c>
    </row>
    <row r="86" spans="1:12">
      <c r="A86" t="s">
        <v>433</v>
      </c>
      <c r="B86">
        <v>16.5</v>
      </c>
      <c r="D86" s="106"/>
      <c r="E86">
        <v>1.9</v>
      </c>
      <c r="F86">
        <f t="shared" si="2"/>
        <v>75</v>
      </c>
      <c r="G86" s="106"/>
      <c r="H86">
        <v>1</v>
      </c>
      <c r="J86" s="106"/>
      <c r="K86">
        <v>83.5</v>
      </c>
      <c r="L86">
        <f t="shared" si="3"/>
        <v>47</v>
      </c>
    </row>
    <row r="87" spans="1:12">
      <c r="A87" t="s">
        <v>434</v>
      </c>
      <c r="B87">
        <v>4.8</v>
      </c>
      <c r="D87" s="106"/>
      <c r="E87">
        <v>25.4</v>
      </c>
      <c r="F87">
        <f t="shared" si="2"/>
        <v>42</v>
      </c>
      <c r="G87" s="106"/>
      <c r="H87">
        <v>1</v>
      </c>
      <c r="J87" s="106"/>
      <c r="K87">
        <v>88.2</v>
      </c>
      <c r="L87">
        <f t="shared" si="3"/>
        <v>39</v>
      </c>
    </row>
    <row r="88" spans="1:12">
      <c r="A88" t="s">
        <v>435</v>
      </c>
      <c r="B88">
        <v>16</v>
      </c>
      <c r="D88" s="106"/>
      <c r="E88">
        <v>11.4</v>
      </c>
      <c r="F88">
        <f t="shared" si="2"/>
        <v>58</v>
      </c>
      <c r="G88" s="106"/>
      <c r="H88">
        <v>1</v>
      </c>
      <c r="J88" s="106"/>
      <c r="K88">
        <v>76.8</v>
      </c>
      <c r="L88">
        <f t="shared" si="3"/>
        <v>61</v>
      </c>
    </row>
    <row r="89" spans="1:12">
      <c r="A89" t="s">
        <v>436</v>
      </c>
      <c r="B89">
        <v>7.5</v>
      </c>
      <c r="D89" s="106"/>
      <c r="E89">
        <v>1.5</v>
      </c>
      <c r="F89">
        <f t="shared" si="2"/>
        <v>77</v>
      </c>
      <c r="G89" s="106"/>
      <c r="H89">
        <v>1</v>
      </c>
      <c r="J89" s="106"/>
      <c r="K89">
        <v>86.3</v>
      </c>
      <c r="L89">
        <f t="shared" si="3"/>
        <v>41</v>
      </c>
    </row>
    <row r="90" spans="1:12">
      <c r="A90" t="s">
        <v>437</v>
      </c>
      <c r="B90">
        <v>16.399999999999999</v>
      </c>
      <c r="D90" s="106"/>
      <c r="E90">
        <v>18</v>
      </c>
      <c r="F90">
        <f t="shared" si="2"/>
        <v>50</v>
      </c>
      <c r="G90" s="106"/>
      <c r="H90">
        <v>2</v>
      </c>
      <c r="J90" s="106"/>
      <c r="K90">
        <v>70.7</v>
      </c>
      <c r="L90">
        <f t="shared" si="3"/>
        <v>69</v>
      </c>
    </row>
    <row r="91" spans="1:12">
      <c r="A91" t="s">
        <v>438</v>
      </c>
      <c r="B91">
        <v>3.6</v>
      </c>
      <c r="D91" s="106"/>
      <c r="E91">
        <v>74.5</v>
      </c>
      <c r="F91">
        <f t="shared" si="2"/>
        <v>17</v>
      </c>
      <c r="G91" s="106"/>
      <c r="H91">
        <v>2</v>
      </c>
      <c r="J91" s="106"/>
      <c r="K91">
        <v>91.4</v>
      </c>
      <c r="L91">
        <f t="shared" si="3"/>
        <v>32</v>
      </c>
    </row>
    <row r="92" spans="1:12">
      <c r="A92" t="s">
        <v>439</v>
      </c>
      <c r="B92">
        <v>0.1</v>
      </c>
      <c r="D92" s="106"/>
      <c r="E92">
        <v>99.9</v>
      </c>
      <c r="F92">
        <f t="shared" si="2"/>
        <v>4</v>
      </c>
      <c r="G92" s="106"/>
      <c r="H92">
        <v>1</v>
      </c>
      <c r="J92" s="106"/>
      <c r="K92">
        <v>99.9</v>
      </c>
      <c r="L92">
        <f t="shared" si="3"/>
        <v>4</v>
      </c>
    </row>
    <row r="93" spans="1:12">
      <c r="A93" t="s">
        <v>440</v>
      </c>
      <c r="B93">
        <v>28.6</v>
      </c>
      <c r="D93" s="106"/>
      <c r="E93">
        <v>70.8</v>
      </c>
      <c r="F93">
        <f t="shared" si="2"/>
        <v>19</v>
      </c>
      <c r="G93" s="106"/>
      <c r="H93">
        <v>1</v>
      </c>
      <c r="J93" s="106"/>
      <c r="K93">
        <v>66</v>
      </c>
      <c r="L93">
        <f t="shared" si="3"/>
        <v>76</v>
      </c>
    </row>
    <row r="94" spans="1:12">
      <c r="A94" t="s">
        <v>441</v>
      </c>
      <c r="B94">
        <v>4</v>
      </c>
      <c r="D94" s="106"/>
      <c r="E94">
        <v>16.899999999999999</v>
      </c>
      <c r="F94">
        <f t="shared" si="2"/>
        <v>52</v>
      </c>
      <c r="G94" s="106"/>
      <c r="H94">
        <v>2</v>
      </c>
      <c r="J94" s="106"/>
      <c r="K94">
        <v>93.5</v>
      </c>
      <c r="L94">
        <f t="shared" si="3"/>
        <v>26</v>
      </c>
    </row>
    <row r="95" spans="1:12">
      <c r="A95" t="s">
        <v>442</v>
      </c>
      <c r="B95">
        <v>1.2</v>
      </c>
      <c r="D95" s="106"/>
      <c r="E95">
        <v>22.7</v>
      </c>
      <c r="F95">
        <f t="shared" si="2"/>
        <v>44</v>
      </c>
      <c r="G95" s="106"/>
      <c r="H95">
        <v>2</v>
      </c>
      <c r="J95" s="106"/>
      <c r="K95">
        <v>94.4</v>
      </c>
      <c r="L95">
        <f t="shared" si="3"/>
        <v>22</v>
      </c>
    </row>
    <row r="96" spans="1:12">
      <c r="A96" t="s">
        <v>443</v>
      </c>
      <c r="B96">
        <v>9.1999999999999993</v>
      </c>
      <c r="D96" s="106"/>
      <c r="E96">
        <v>19.2</v>
      </c>
      <c r="F96">
        <f t="shared" si="2"/>
        <v>49</v>
      </c>
      <c r="G96" s="106"/>
      <c r="H96">
        <v>2</v>
      </c>
      <c r="J96" s="106"/>
      <c r="K96">
        <v>89</v>
      </c>
      <c r="L96">
        <f t="shared" si="3"/>
        <v>37</v>
      </c>
    </row>
    <row r="97" spans="1:12">
      <c r="A97" t="s">
        <v>444</v>
      </c>
      <c r="B97">
        <v>36</v>
      </c>
      <c r="D97" s="106"/>
      <c r="E97">
        <v>63.7</v>
      </c>
      <c r="F97">
        <f t="shared" si="2"/>
        <v>22</v>
      </c>
      <c r="G97" s="106"/>
      <c r="H97">
        <v>1</v>
      </c>
      <c r="J97" s="106"/>
      <c r="K97">
        <v>64</v>
      </c>
      <c r="L97">
        <f t="shared" si="3"/>
        <v>77</v>
      </c>
    </row>
    <row r="98" spans="1:12">
      <c r="A98" t="s">
        <v>445</v>
      </c>
      <c r="B98">
        <v>0</v>
      </c>
      <c r="D98" s="106"/>
      <c r="E98">
        <v>100</v>
      </c>
      <c r="F98">
        <f t="shared" si="2"/>
        <v>1</v>
      </c>
      <c r="G98" s="106"/>
      <c r="H98">
        <v>2</v>
      </c>
      <c r="J98" s="106"/>
      <c r="K98">
        <v>100</v>
      </c>
      <c r="L98">
        <f t="shared" si="3"/>
        <v>1</v>
      </c>
    </row>
    <row r="99" spans="1:12">
      <c r="A99" t="s">
        <v>446</v>
      </c>
      <c r="B99">
        <v>2.2000000000000002</v>
      </c>
      <c r="D99" s="106"/>
      <c r="E99">
        <v>65.5</v>
      </c>
      <c r="F99">
        <f t="shared" si="2"/>
        <v>21</v>
      </c>
      <c r="G99" s="106"/>
      <c r="H99">
        <v>2</v>
      </c>
      <c r="J99" s="106"/>
      <c r="K99">
        <v>96.2</v>
      </c>
      <c r="L99">
        <f t="shared" si="3"/>
        <v>12</v>
      </c>
    </row>
    <row r="100" spans="1:12">
      <c r="A100" t="s">
        <v>447</v>
      </c>
      <c r="B100">
        <v>5.7</v>
      </c>
      <c r="D100" s="106"/>
      <c r="E100">
        <v>0.4</v>
      </c>
      <c r="F100">
        <f t="shared" si="2"/>
        <v>82</v>
      </c>
      <c r="G100" s="106"/>
      <c r="H100">
        <v>1</v>
      </c>
      <c r="J100" s="106"/>
      <c r="K100">
        <v>90.1</v>
      </c>
      <c r="L100">
        <f t="shared" si="3"/>
        <v>34</v>
      </c>
    </row>
    <row r="101" spans="1:12">
      <c r="A101" t="s">
        <v>448</v>
      </c>
      <c r="B101">
        <v>14</v>
      </c>
      <c r="D101" s="106"/>
      <c r="E101">
        <v>56.6</v>
      </c>
      <c r="F101">
        <f t="shared" si="2"/>
        <v>29</v>
      </c>
      <c r="G101" s="106"/>
      <c r="H101">
        <v>1</v>
      </c>
      <c r="J101" s="106"/>
      <c r="K101">
        <v>86</v>
      </c>
      <c r="L101">
        <f t="shared" si="3"/>
        <v>42</v>
      </c>
    </row>
    <row r="102" spans="1:12">
      <c r="A102" t="s">
        <v>449</v>
      </c>
      <c r="B102">
        <v>1.1000000000000001</v>
      </c>
      <c r="D102" s="106"/>
      <c r="E102">
        <v>90.7</v>
      </c>
      <c r="F102">
        <f t="shared" si="2"/>
        <v>11</v>
      </c>
      <c r="G102" s="106"/>
      <c r="H102">
        <v>2</v>
      </c>
      <c r="J102" s="106"/>
      <c r="K102">
        <v>97.6</v>
      </c>
      <c r="L102">
        <f t="shared" si="3"/>
        <v>9</v>
      </c>
    </row>
    <row r="103" spans="1:12">
      <c r="A103" t="s">
        <v>450</v>
      </c>
      <c r="B103">
        <v>21.4</v>
      </c>
      <c r="D103" s="106"/>
      <c r="E103">
        <v>0.6</v>
      </c>
      <c r="F103">
        <f t="shared" si="2"/>
        <v>81</v>
      </c>
      <c r="G103" s="106"/>
      <c r="H103">
        <v>1</v>
      </c>
      <c r="J103" s="106"/>
      <c r="K103">
        <v>78.599999999999994</v>
      </c>
      <c r="L103">
        <f t="shared" si="3"/>
        <v>58</v>
      </c>
    </row>
    <row r="104" spans="1:12">
      <c r="A104" t="s">
        <v>451</v>
      </c>
      <c r="B104">
        <v>29.5</v>
      </c>
      <c r="D104" s="106"/>
      <c r="E104">
        <v>69.900000000000006</v>
      </c>
      <c r="F104">
        <f t="shared" si="2"/>
        <v>20</v>
      </c>
      <c r="G104" s="106"/>
      <c r="H104">
        <v>1</v>
      </c>
      <c r="J104" s="106"/>
      <c r="K104">
        <v>70.5</v>
      </c>
      <c r="L104">
        <f t="shared" si="3"/>
        <v>70</v>
      </c>
    </row>
    <row r="105" spans="1:12">
      <c r="A105" t="s">
        <v>452</v>
      </c>
      <c r="B105">
        <v>9.6</v>
      </c>
      <c r="D105" s="106"/>
      <c r="E105">
        <v>63.1</v>
      </c>
      <c r="F105">
        <f t="shared" si="2"/>
        <v>23</v>
      </c>
      <c r="G105" s="106"/>
      <c r="H105">
        <v>2</v>
      </c>
      <c r="J105" s="106"/>
      <c r="K105">
        <v>84.7</v>
      </c>
      <c r="L105">
        <f t="shared" si="3"/>
        <v>44</v>
      </c>
    </row>
    <row r="106" spans="1:12">
      <c r="A106" t="s">
        <v>453</v>
      </c>
      <c r="B106">
        <v>2.2999999999999998</v>
      </c>
      <c r="D106" s="106"/>
      <c r="E106">
        <v>12.4</v>
      </c>
      <c r="F106">
        <f t="shared" si="2"/>
        <v>57</v>
      </c>
      <c r="G106" s="106"/>
      <c r="H106">
        <v>2</v>
      </c>
      <c r="J106" s="106"/>
      <c r="K106">
        <v>93.6</v>
      </c>
      <c r="L106">
        <f t="shared" si="3"/>
        <v>23</v>
      </c>
    </row>
    <row r="107" spans="1:12">
      <c r="A107" t="s">
        <v>454</v>
      </c>
      <c r="B107">
        <v>20.7</v>
      </c>
      <c r="D107" s="106"/>
      <c r="E107">
        <v>4.8</v>
      </c>
      <c r="F107">
        <f t="shared" si="2"/>
        <v>67</v>
      </c>
      <c r="G107" s="106"/>
      <c r="H107">
        <v>1</v>
      </c>
      <c r="J107" s="106"/>
      <c r="K107">
        <v>79.3</v>
      </c>
      <c r="L107">
        <f t="shared" si="3"/>
        <v>57</v>
      </c>
    </row>
    <row r="108" spans="1:12">
      <c r="A108" t="s">
        <v>455</v>
      </c>
      <c r="B108">
        <v>32.200000000000003</v>
      </c>
      <c r="D108" s="106"/>
      <c r="E108">
        <v>25.3</v>
      </c>
      <c r="F108">
        <f t="shared" si="2"/>
        <v>43</v>
      </c>
      <c r="G108" s="106"/>
      <c r="H108">
        <v>1</v>
      </c>
      <c r="J108" s="106"/>
      <c r="K108">
        <v>55.7</v>
      </c>
      <c r="L108">
        <f t="shared" si="3"/>
        <v>86</v>
      </c>
    </row>
    <row r="109" spans="1:12">
      <c r="A109" t="s">
        <v>456</v>
      </c>
      <c r="B109">
        <v>5.6</v>
      </c>
      <c r="D109" s="106"/>
      <c r="E109">
        <v>80.7</v>
      </c>
      <c r="F109">
        <f t="shared" si="2"/>
        <v>14</v>
      </c>
      <c r="G109" s="106"/>
      <c r="H109">
        <v>2</v>
      </c>
      <c r="J109" s="106"/>
      <c r="K109">
        <v>92.9</v>
      </c>
      <c r="L109">
        <f t="shared" si="3"/>
        <v>27</v>
      </c>
    </row>
    <row r="110" spans="1:12">
      <c r="A110" t="s">
        <v>457</v>
      </c>
      <c r="B110">
        <v>6.2</v>
      </c>
      <c r="D110" s="106"/>
      <c r="E110">
        <v>49.6</v>
      </c>
      <c r="F110">
        <f t="shared" si="2"/>
        <v>33</v>
      </c>
      <c r="G110" s="106"/>
      <c r="H110">
        <v>2</v>
      </c>
      <c r="J110" s="106"/>
      <c r="K110">
        <v>83.1</v>
      </c>
      <c r="L110">
        <f t="shared" si="3"/>
        <v>48</v>
      </c>
    </row>
    <row r="111" spans="1:12">
      <c r="A111" t="s">
        <v>458</v>
      </c>
      <c r="B111">
        <v>4.5999999999999996</v>
      </c>
      <c r="D111" s="106"/>
      <c r="E111">
        <v>58.6</v>
      </c>
      <c r="F111">
        <f t="shared" si="2"/>
        <v>27</v>
      </c>
      <c r="G111" s="106"/>
      <c r="H111">
        <v>2</v>
      </c>
      <c r="J111" s="106"/>
      <c r="K111">
        <v>89.6</v>
      </c>
      <c r="L111">
        <f t="shared" si="3"/>
        <v>35</v>
      </c>
    </row>
    <row r="112" spans="1:12">
      <c r="J112" s="106"/>
    </row>
    <row r="113" spans="1:11" ht="14.25">
      <c r="A113" s="44" t="s">
        <v>3</v>
      </c>
      <c r="B113" s="439">
        <f>AVERAGE(B17:B111)</f>
        <v>15.397894736842103</v>
      </c>
      <c r="E113" s="439">
        <f>AVERAGE(E17:E111)</f>
        <v>33.846315789473685</v>
      </c>
      <c r="H113" s="493">
        <f>AVERAGE(H17:H111)</f>
        <v>1.4210526315789473</v>
      </c>
      <c r="J113" s="106"/>
      <c r="K113" s="439">
        <f>AVERAGE(K17:K111)</f>
        <v>79.459999999999994</v>
      </c>
    </row>
    <row r="114" spans="1:11">
      <c r="B114" s="44" t="s">
        <v>796</v>
      </c>
      <c r="E114" s="44" t="s">
        <v>796</v>
      </c>
      <c r="K114" s="44" t="s">
        <v>796</v>
      </c>
    </row>
  </sheetData>
  <mergeCells count="30">
    <mergeCell ref="B10:D10"/>
    <mergeCell ref="A11:A13"/>
    <mergeCell ref="B11:D13"/>
    <mergeCell ref="E1:G1"/>
    <mergeCell ref="E2:G2"/>
    <mergeCell ref="E3:G7"/>
    <mergeCell ref="E8:G8"/>
    <mergeCell ref="E9:G9"/>
    <mergeCell ref="E10:G10"/>
    <mergeCell ref="E11:G13"/>
    <mergeCell ref="B1:D1"/>
    <mergeCell ref="B2:D2"/>
    <mergeCell ref="A3:A7"/>
    <mergeCell ref="B3:D7"/>
    <mergeCell ref="B8:D8"/>
    <mergeCell ref="B9:D9"/>
    <mergeCell ref="H11:J13"/>
    <mergeCell ref="K1:M1"/>
    <mergeCell ref="K2:M2"/>
    <mergeCell ref="K3:M7"/>
    <mergeCell ref="K8:M8"/>
    <mergeCell ref="K9:M9"/>
    <mergeCell ref="K10:M10"/>
    <mergeCell ref="K11:M13"/>
    <mergeCell ref="H1:J1"/>
    <mergeCell ref="H2:J2"/>
    <mergeCell ref="H3:J7"/>
    <mergeCell ref="H8:J8"/>
    <mergeCell ref="H9:J9"/>
    <mergeCell ref="H10:J10"/>
  </mergeCells>
  <hyperlinks>
    <hyperlink ref="B9:D9" r:id="rId1" display="Federal Communications Commission" xr:uid="{97A43BEE-D47B-4A5E-905E-7DEB540E82B1}"/>
    <hyperlink ref="E9:M9" r:id="rId2" display="Federal Communications Commission" xr:uid="{C46A614B-4529-4017-8C9B-FB16FC07F34D}"/>
  </hyperlinks>
  <pageMargins left="0.7" right="0.7" top="0.75" bottom="0.75" header="0.3" footer="0.3"/>
  <legacyDrawing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0B2F-0D51-4D25-B40D-04D34551A643}">
  <sheetPr>
    <tabColor theme="0"/>
  </sheetPr>
  <dimension ref="A1:D114"/>
  <sheetViews>
    <sheetView topLeftCell="A7" workbookViewId="0">
      <selection activeCell="C17" sqref="C17"/>
    </sheetView>
  </sheetViews>
  <sheetFormatPr defaultRowHeight="12.75"/>
  <cols>
    <col min="2" max="2" width="9.140625" customWidth="1"/>
  </cols>
  <sheetData>
    <row r="1" spans="1:4" ht="38.25">
      <c r="A1" s="168" t="s">
        <v>189</v>
      </c>
      <c r="B1" s="568" t="s">
        <v>776</v>
      </c>
      <c r="C1" s="569"/>
      <c r="D1" s="570"/>
    </row>
    <row r="2" spans="1:4" ht="25.5">
      <c r="A2" s="168" t="s">
        <v>194</v>
      </c>
      <c r="B2" s="538" t="s">
        <v>1490</v>
      </c>
      <c r="C2" s="566"/>
      <c r="D2" s="567"/>
    </row>
    <row r="3" spans="1:4">
      <c r="A3" s="579" t="s">
        <v>196</v>
      </c>
      <c r="B3" s="514" t="s">
        <v>1389</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38.25">
      <c r="A8" s="169" t="s">
        <v>198</v>
      </c>
      <c r="B8" s="535" t="s">
        <v>1390</v>
      </c>
      <c r="C8" s="590"/>
      <c r="D8" s="591"/>
    </row>
    <row r="9" spans="1:4" ht="25.5">
      <c r="A9" s="323" t="s">
        <v>200</v>
      </c>
      <c r="B9" s="583" t="s">
        <v>1391</v>
      </c>
      <c r="C9" s="584"/>
      <c r="D9" s="585"/>
    </row>
    <row r="10" spans="1:4">
      <c r="A10" s="338" t="s">
        <v>314</v>
      </c>
      <c r="B10" s="582">
        <v>2021</v>
      </c>
      <c r="C10" s="536"/>
      <c r="D10" s="537"/>
    </row>
    <row r="11" spans="1:4">
      <c r="A11" s="511" t="s">
        <v>202</v>
      </c>
      <c r="B11" s="514"/>
      <c r="C11" s="515"/>
      <c r="D11" s="516"/>
    </row>
    <row r="12" spans="1:4">
      <c r="A12" s="578"/>
      <c r="B12" s="517"/>
      <c r="C12" s="518"/>
      <c r="D12" s="519"/>
    </row>
    <row r="13" spans="1:4">
      <c r="A13" s="513"/>
      <c r="B13" s="520"/>
      <c r="C13" s="521"/>
      <c r="D13" s="522"/>
    </row>
    <row r="17" spans="1:3" ht="71.25">
      <c r="B17" s="432" t="s">
        <v>1392</v>
      </c>
      <c r="C17" s="440" t="s">
        <v>927</v>
      </c>
    </row>
    <row r="18" spans="1:3">
      <c r="A18" t="s">
        <v>1393</v>
      </c>
      <c r="B18">
        <v>156.1</v>
      </c>
      <c r="C18">
        <f>RANK(B18,$B$18:$B$112)</f>
        <v>9</v>
      </c>
    </row>
    <row r="19" spans="1:3">
      <c r="A19" t="s">
        <v>1394</v>
      </c>
      <c r="B19">
        <v>0</v>
      </c>
      <c r="C19" s="44" t="s">
        <v>480</v>
      </c>
    </row>
    <row r="20" spans="1:3">
      <c r="A20" t="s">
        <v>1395</v>
      </c>
      <c r="B20">
        <v>4.8</v>
      </c>
      <c r="C20">
        <f t="shared" ref="C20:C80" si="0">RANK(B20,$B$18:$B$112)</f>
        <v>33</v>
      </c>
    </row>
    <row r="21" spans="1:3">
      <c r="A21" t="s">
        <v>1396</v>
      </c>
      <c r="B21">
        <v>0</v>
      </c>
      <c r="C21" s="44" t="s">
        <v>480</v>
      </c>
    </row>
    <row r="22" spans="1:3">
      <c r="A22" t="s">
        <v>1397</v>
      </c>
      <c r="B22">
        <v>207</v>
      </c>
      <c r="C22">
        <f t="shared" si="0"/>
        <v>4</v>
      </c>
    </row>
    <row r="23" spans="1:3">
      <c r="A23" t="s">
        <v>1398</v>
      </c>
      <c r="B23">
        <v>0</v>
      </c>
      <c r="C23" s="44" t="s">
        <v>480</v>
      </c>
    </row>
    <row r="24" spans="1:3">
      <c r="A24" t="s">
        <v>1399</v>
      </c>
      <c r="B24">
        <v>0</v>
      </c>
      <c r="C24" s="44" t="s">
        <v>480</v>
      </c>
    </row>
    <row r="25" spans="1:3">
      <c r="A25" t="s">
        <v>1400</v>
      </c>
      <c r="B25">
        <v>0</v>
      </c>
      <c r="C25" s="44" t="s">
        <v>480</v>
      </c>
    </row>
    <row r="26" spans="1:3">
      <c r="A26" t="s">
        <v>1401</v>
      </c>
      <c r="B26">
        <v>0</v>
      </c>
      <c r="C26" s="44" t="s">
        <v>480</v>
      </c>
    </row>
    <row r="27" spans="1:3">
      <c r="A27" t="s">
        <v>1402</v>
      </c>
      <c r="B27">
        <v>78.099999999999994</v>
      </c>
      <c r="C27">
        <f t="shared" si="0"/>
        <v>17</v>
      </c>
    </row>
    <row r="28" spans="1:3">
      <c r="A28" t="s">
        <v>1403</v>
      </c>
      <c r="B28">
        <v>0</v>
      </c>
      <c r="C28" s="44" t="s">
        <v>480</v>
      </c>
    </row>
    <row r="29" spans="1:3">
      <c r="A29" t="s">
        <v>1404</v>
      </c>
      <c r="B29">
        <v>0</v>
      </c>
      <c r="C29" s="44" t="s">
        <v>480</v>
      </c>
    </row>
    <row r="30" spans="1:3">
      <c r="A30" t="s">
        <v>1405</v>
      </c>
      <c r="B30">
        <v>0</v>
      </c>
      <c r="C30" s="44" t="s">
        <v>480</v>
      </c>
    </row>
    <row r="31" spans="1:3">
      <c r="A31" t="s">
        <v>1406</v>
      </c>
      <c r="B31">
        <v>62.1</v>
      </c>
      <c r="C31">
        <f t="shared" si="0"/>
        <v>19</v>
      </c>
    </row>
    <row r="32" spans="1:3">
      <c r="A32" t="s">
        <v>1407</v>
      </c>
      <c r="B32">
        <v>0</v>
      </c>
      <c r="C32" s="44" t="s">
        <v>480</v>
      </c>
    </row>
    <row r="33" spans="1:3">
      <c r="A33" t="s">
        <v>1408</v>
      </c>
      <c r="B33">
        <v>0</v>
      </c>
      <c r="C33" s="44" t="s">
        <v>480</v>
      </c>
    </row>
    <row r="34" spans="1:3">
      <c r="A34" t="s">
        <v>1409</v>
      </c>
      <c r="B34">
        <v>0</v>
      </c>
      <c r="C34" s="44" t="s">
        <v>480</v>
      </c>
    </row>
    <row r="35" spans="1:3">
      <c r="A35" t="s">
        <v>1410</v>
      </c>
      <c r="B35">
        <v>0</v>
      </c>
      <c r="C35" s="44" t="s">
        <v>480</v>
      </c>
    </row>
    <row r="36" spans="1:3">
      <c r="A36" t="s">
        <v>1411</v>
      </c>
      <c r="B36">
        <v>31.5</v>
      </c>
      <c r="C36">
        <f t="shared" si="0"/>
        <v>25</v>
      </c>
    </row>
    <row r="37" spans="1:3">
      <c r="A37" t="s">
        <v>1412</v>
      </c>
      <c r="B37">
        <v>0</v>
      </c>
      <c r="C37" s="44" t="s">
        <v>480</v>
      </c>
    </row>
    <row r="38" spans="1:3">
      <c r="A38" t="s">
        <v>1413</v>
      </c>
      <c r="B38">
        <v>154</v>
      </c>
      <c r="C38">
        <f t="shared" si="0"/>
        <v>10</v>
      </c>
    </row>
    <row r="39" spans="1:3">
      <c r="A39" t="s">
        <v>1414</v>
      </c>
      <c r="B39">
        <v>41.4</v>
      </c>
      <c r="C39">
        <f t="shared" si="0"/>
        <v>22</v>
      </c>
    </row>
    <row r="40" spans="1:3">
      <c r="A40" t="s">
        <v>1415</v>
      </c>
      <c r="B40">
        <v>0</v>
      </c>
      <c r="C40" s="44" t="s">
        <v>480</v>
      </c>
    </row>
    <row r="41" spans="1:3">
      <c r="A41" t="s">
        <v>1416</v>
      </c>
      <c r="B41">
        <v>17.3</v>
      </c>
      <c r="C41">
        <f t="shared" si="0"/>
        <v>27</v>
      </c>
    </row>
    <row r="42" spans="1:3">
      <c r="A42" t="s">
        <v>1417</v>
      </c>
      <c r="B42">
        <v>0</v>
      </c>
      <c r="C42" s="44" t="s">
        <v>480</v>
      </c>
    </row>
    <row r="43" spans="1:3">
      <c r="A43" t="s">
        <v>1418</v>
      </c>
      <c r="B43">
        <v>40.200000000000003</v>
      </c>
      <c r="C43">
        <f t="shared" si="0"/>
        <v>23</v>
      </c>
    </row>
    <row r="44" spans="1:3">
      <c r="A44" t="s">
        <v>1419</v>
      </c>
      <c r="B44">
        <v>0</v>
      </c>
      <c r="C44" s="44" t="s">
        <v>480</v>
      </c>
    </row>
    <row r="45" spans="1:3">
      <c r="A45" t="s">
        <v>1420</v>
      </c>
      <c r="B45">
        <v>0</v>
      </c>
      <c r="C45" s="44" t="s">
        <v>480</v>
      </c>
    </row>
    <row r="46" spans="1:3">
      <c r="A46" t="s">
        <v>1421</v>
      </c>
      <c r="B46">
        <v>0</v>
      </c>
      <c r="C46" s="44" t="s">
        <v>480</v>
      </c>
    </row>
    <row r="47" spans="1:3">
      <c r="A47" t="s">
        <v>1422</v>
      </c>
      <c r="B47">
        <v>9.6</v>
      </c>
      <c r="C47">
        <f t="shared" si="0"/>
        <v>30</v>
      </c>
    </row>
    <row r="48" spans="1:3">
      <c r="A48" t="s">
        <v>1423</v>
      </c>
      <c r="B48">
        <v>0</v>
      </c>
      <c r="C48" s="44" t="s">
        <v>480</v>
      </c>
    </row>
    <row r="49" spans="1:3">
      <c r="A49" t="s">
        <v>1424</v>
      </c>
      <c r="B49">
        <v>0</v>
      </c>
      <c r="C49" s="44" t="s">
        <v>480</v>
      </c>
    </row>
    <row r="50" spans="1:3">
      <c r="A50" t="s">
        <v>1425</v>
      </c>
      <c r="B50">
        <v>1767.3999999999999</v>
      </c>
      <c r="C50">
        <f t="shared" si="0"/>
        <v>1</v>
      </c>
    </row>
    <row r="51" spans="1:3">
      <c r="A51" t="s">
        <v>1426</v>
      </c>
      <c r="B51">
        <v>0</v>
      </c>
      <c r="C51" s="44" t="s">
        <v>480</v>
      </c>
    </row>
    <row r="52" spans="1:3">
      <c r="A52" t="s">
        <v>1427</v>
      </c>
      <c r="B52">
        <v>18.3</v>
      </c>
      <c r="C52">
        <f t="shared" si="0"/>
        <v>26</v>
      </c>
    </row>
    <row r="53" spans="1:3">
      <c r="A53" t="s">
        <v>1428</v>
      </c>
      <c r="B53">
        <v>316.8</v>
      </c>
      <c r="C53">
        <f t="shared" si="0"/>
        <v>2</v>
      </c>
    </row>
    <row r="54" spans="1:3">
      <c r="A54" t="s">
        <v>1429</v>
      </c>
      <c r="B54">
        <v>0</v>
      </c>
      <c r="C54" s="44" t="s">
        <v>480</v>
      </c>
    </row>
    <row r="55" spans="1:3">
      <c r="A55" t="s">
        <v>1430</v>
      </c>
      <c r="B55">
        <v>7.2</v>
      </c>
      <c r="C55">
        <f t="shared" si="0"/>
        <v>31</v>
      </c>
    </row>
    <row r="56" spans="1:3">
      <c r="A56" t="s">
        <v>1431</v>
      </c>
      <c r="B56">
        <v>0</v>
      </c>
      <c r="C56" s="44" t="s">
        <v>480</v>
      </c>
    </row>
    <row r="57" spans="1:3">
      <c r="A57" t="s">
        <v>1432</v>
      </c>
      <c r="B57">
        <v>6.8</v>
      </c>
      <c r="C57">
        <f t="shared" si="0"/>
        <v>32</v>
      </c>
    </row>
    <row r="58" spans="1:3">
      <c r="A58" t="s">
        <v>1433</v>
      </c>
      <c r="B58">
        <v>0</v>
      </c>
      <c r="C58" s="44" t="s">
        <v>480</v>
      </c>
    </row>
    <row r="59" spans="1:3">
      <c r="A59" t="s">
        <v>1434</v>
      </c>
      <c r="B59">
        <v>0</v>
      </c>
      <c r="C59" s="44" t="s">
        <v>480</v>
      </c>
    </row>
    <row r="60" spans="1:3">
      <c r="A60" t="s">
        <v>1435</v>
      </c>
      <c r="B60">
        <v>0</v>
      </c>
      <c r="C60" s="44" t="s">
        <v>480</v>
      </c>
    </row>
    <row r="61" spans="1:3">
      <c r="A61" t="s">
        <v>1436</v>
      </c>
      <c r="B61">
        <v>0</v>
      </c>
      <c r="C61" s="44" t="s">
        <v>480</v>
      </c>
    </row>
    <row r="62" spans="1:3">
      <c r="A62" t="s">
        <v>1437</v>
      </c>
      <c r="B62">
        <v>141.6</v>
      </c>
      <c r="C62">
        <f t="shared" si="0"/>
        <v>12</v>
      </c>
    </row>
    <row r="63" spans="1:3">
      <c r="A63" t="s">
        <v>1438</v>
      </c>
      <c r="B63">
        <v>0</v>
      </c>
      <c r="C63" s="44" t="s">
        <v>480</v>
      </c>
    </row>
    <row r="64" spans="1:3">
      <c r="A64" t="s">
        <v>1439</v>
      </c>
      <c r="B64">
        <v>0</v>
      </c>
      <c r="C64" s="44" t="s">
        <v>480</v>
      </c>
    </row>
    <row r="65" spans="1:3">
      <c r="A65" t="s">
        <v>1440</v>
      </c>
      <c r="B65">
        <v>0</v>
      </c>
      <c r="C65" s="44" t="s">
        <v>480</v>
      </c>
    </row>
    <row r="66" spans="1:3">
      <c r="A66" t="s">
        <v>1441</v>
      </c>
      <c r="B66">
        <v>0</v>
      </c>
      <c r="C66" s="44" t="s">
        <v>480</v>
      </c>
    </row>
    <row r="67" spans="1:3">
      <c r="A67" t="s">
        <v>1442</v>
      </c>
      <c r="B67">
        <v>0</v>
      </c>
      <c r="C67" s="44" t="s">
        <v>480</v>
      </c>
    </row>
    <row r="68" spans="1:3">
      <c r="A68" t="s">
        <v>1443</v>
      </c>
      <c r="B68">
        <v>0</v>
      </c>
      <c r="C68" s="44" t="s">
        <v>480</v>
      </c>
    </row>
    <row r="69" spans="1:3">
      <c r="A69" t="s">
        <v>1444</v>
      </c>
      <c r="B69">
        <v>150</v>
      </c>
      <c r="C69">
        <f t="shared" si="0"/>
        <v>11</v>
      </c>
    </row>
    <row r="70" spans="1:3">
      <c r="A70" t="s">
        <v>1445</v>
      </c>
      <c r="B70">
        <v>247.39999999999998</v>
      </c>
      <c r="C70">
        <f t="shared" si="0"/>
        <v>3</v>
      </c>
    </row>
    <row r="71" spans="1:3">
      <c r="A71" t="s">
        <v>1446</v>
      </c>
      <c r="B71">
        <v>63</v>
      </c>
      <c r="C71">
        <f t="shared" si="0"/>
        <v>18</v>
      </c>
    </row>
    <row r="72" spans="1:3">
      <c r="A72" t="s">
        <v>1447</v>
      </c>
      <c r="B72">
        <v>55.6</v>
      </c>
      <c r="C72">
        <f t="shared" si="0"/>
        <v>20</v>
      </c>
    </row>
    <row r="73" spans="1:3">
      <c r="A73" t="s">
        <v>1448</v>
      </c>
      <c r="B73">
        <v>0</v>
      </c>
      <c r="C73" s="44" t="s">
        <v>480</v>
      </c>
    </row>
    <row r="74" spans="1:3">
      <c r="A74" t="s">
        <v>1449</v>
      </c>
      <c r="B74">
        <v>17</v>
      </c>
      <c r="C74">
        <f t="shared" si="0"/>
        <v>28</v>
      </c>
    </row>
    <row r="75" spans="1:3">
      <c r="A75" t="s">
        <v>1450</v>
      </c>
      <c r="B75">
        <v>105.6</v>
      </c>
      <c r="C75">
        <f t="shared" si="0"/>
        <v>15</v>
      </c>
    </row>
    <row r="76" spans="1:3">
      <c r="A76" t="s">
        <v>1451</v>
      </c>
      <c r="B76">
        <v>0</v>
      </c>
      <c r="C76" s="44" t="s">
        <v>480</v>
      </c>
    </row>
    <row r="77" spans="1:3">
      <c r="A77" t="s">
        <v>1452</v>
      </c>
      <c r="B77">
        <v>0</v>
      </c>
      <c r="C77" s="44" t="s">
        <v>480</v>
      </c>
    </row>
    <row r="78" spans="1:3">
      <c r="A78" t="s">
        <v>1453</v>
      </c>
      <c r="B78">
        <v>0</v>
      </c>
      <c r="C78" s="44" t="s">
        <v>480</v>
      </c>
    </row>
    <row r="79" spans="1:3">
      <c r="A79" t="s">
        <v>1454</v>
      </c>
      <c r="B79">
        <v>0</v>
      </c>
      <c r="C79" s="44" t="s">
        <v>480</v>
      </c>
    </row>
    <row r="80" spans="1:3">
      <c r="A80" t="s">
        <v>1455</v>
      </c>
      <c r="B80">
        <v>2.8</v>
      </c>
      <c r="C80">
        <f t="shared" si="0"/>
        <v>34</v>
      </c>
    </row>
    <row r="81" spans="1:3">
      <c r="A81" t="s">
        <v>1456</v>
      </c>
      <c r="B81">
        <v>0</v>
      </c>
      <c r="C81" s="44" t="s">
        <v>480</v>
      </c>
    </row>
    <row r="82" spans="1:3">
      <c r="A82" t="s">
        <v>1457</v>
      </c>
      <c r="B82">
        <v>0</v>
      </c>
      <c r="C82" s="44" t="s">
        <v>480</v>
      </c>
    </row>
    <row r="83" spans="1:3">
      <c r="A83" t="s">
        <v>1458</v>
      </c>
      <c r="B83">
        <v>100</v>
      </c>
      <c r="C83">
        <f t="shared" ref="C83:C107" si="1">RANK(B83,$B$18:$B$112)</f>
        <v>16</v>
      </c>
    </row>
    <row r="84" spans="1:3">
      <c r="A84" t="s">
        <v>1459</v>
      </c>
      <c r="B84">
        <v>0</v>
      </c>
      <c r="C84" s="44" t="s">
        <v>480</v>
      </c>
    </row>
    <row r="85" spans="1:3">
      <c r="A85" t="s">
        <v>1460</v>
      </c>
      <c r="B85">
        <v>0</v>
      </c>
      <c r="C85" s="44" t="s">
        <v>480</v>
      </c>
    </row>
    <row r="86" spans="1:3">
      <c r="A86" t="s">
        <v>1461</v>
      </c>
      <c r="B86">
        <v>0</v>
      </c>
      <c r="C86" s="44" t="s">
        <v>480</v>
      </c>
    </row>
    <row r="87" spans="1:3">
      <c r="A87" t="s">
        <v>1462</v>
      </c>
      <c r="B87">
        <v>158.4</v>
      </c>
      <c r="C87">
        <f t="shared" si="1"/>
        <v>8</v>
      </c>
    </row>
    <row r="88" spans="1:3">
      <c r="A88" t="s">
        <v>1463</v>
      </c>
      <c r="B88">
        <v>0</v>
      </c>
      <c r="C88" s="44" t="s">
        <v>480</v>
      </c>
    </row>
    <row r="89" spans="1:3">
      <c r="A89" t="s">
        <v>1464</v>
      </c>
      <c r="B89">
        <v>196.4</v>
      </c>
      <c r="C89">
        <f t="shared" si="1"/>
        <v>6</v>
      </c>
    </row>
    <row r="90" spans="1:3">
      <c r="A90" t="s">
        <v>1465</v>
      </c>
      <c r="B90">
        <v>0</v>
      </c>
      <c r="C90" s="44" t="s">
        <v>480</v>
      </c>
    </row>
    <row r="91" spans="1:3">
      <c r="A91" t="s">
        <v>1466</v>
      </c>
      <c r="B91">
        <v>0</v>
      </c>
      <c r="C91" s="44" t="s">
        <v>480</v>
      </c>
    </row>
    <row r="92" spans="1:3">
      <c r="A92" t="s">
        <v>1467</v>
      </c>
      <c r="B92">
        <v>0</v>
      </c>
      <c r="C92" s="44" t="s">
        <v>480</v>
      </c>
    </row>
    <row r="93" spans="1:3">
      <c r="A93" t="s">
        <v>1468</v>
      </c>
      <c r="B93">
        <v>0</v>
      </c>
      <c r="C93" s="44" t="s">
        <v>480</v>
      </c>
    </row>
    <row r="94" spans="1:3">
      <c r="A94" t="s">
        <v>1469</v>
      </c>
      <c r="B94">
        <v>0</v>
      </c>
      <c r="C94" s="44" t="s">
        <v>480</v>
      </c>
    </row>
    <row r="95" spans="1:3">
      <c r="A95" t="s">
        <v>1470</v>
      </c>
      <c r="B95">
        <v>177.9</v>
      </c>
      <c r="C95">
        <f t="shared" si="1"/>
        <v>7</v>
      </c>
    </row>
    <row r="96" spans="1:3">
      <c r="A96" t="s">
        <v>1471</v>
      </c>
      <c r="B96">
        <v>55.6</v>
      </c>
      <c r="C96">
        <f t="shared" si="1"/>
        <v>20</v>
      </c>
    </row>
    <row r="97" spans="1:3">
      <c r="A97" t="s">
        <v>1472</v>
      </c>
      <c r="B97">
        <v>106</v>
      </c>
      <c r="C97">
        <f t="shared" si="1"/>
        <v>14</v>
      </c>
    </row>
    <row r="98" spans="1:3">
      <c r="A98" t="s">
        <v>1473</v>
      </c>
      <c r="B98">
        <v>0</v>
      </c>
      <c r="C98" s="44" t="s">
        <v>480</v>
      </c>
    </row>
    <row r="99" spans="1:3">
      <c r="A99" t="s">
        <v>1474</v>
      </c>
      <c r="B99">
        <v>198.50000000000003</v>
      </c>
      <c r="C99">
        <f t="shared" si="1"/>
        <v>5</v>
      </c>
    </row>
    <row r="100" spans="1:3">
      <c r="A100" t="s">
        <v>1475</v>
      </c>
      <c r="B100">
        <v>115.7</v>
      </c>
      <c r="C100">
        <f t="shared" si="1"/>
        <v>13</v>
      </c>
    </row>
    <row r="101" spans="1:3">
      <c r="A101" t="s">
        <v>1476</v>
      </c>
      <c r="B101">
        <v>0</v>
      </c>
      <c r="C101" s="44" t="s">
        <v>480</v>
      </c>
    </row>
    <row r="102" spans="1:3">
      <c r="A102" t="s">
        <v>1477</v>
      </c>
      <c r="B102">
        <v>0</v>
      </c>
      <c r="C102" s="44" t="s">
        <v>480</v>
      </c>
    </row>
    <row r="103" spans="1:3">
      <c r="A103" t="s">
        <v>1478</v>
      </c>
      <c r="B103">
        <v>0</v>
      </c>
      <c r="C103" s="44" t="s">
        <v>480</v>
      </c>
    </row>
    <row r="104" spans="1:3">
      <c r="A104" t="s">
        <v>1479</v>
      </c>
      <c r="B104">
        <v>0</v>
      </c>
      <c r="C104" s="44" t="s">
        <v>480</v>
      </c>
    </row>
    <row r="105" spans="1:3">
      <c r="A105" t="s">
        <v>1480</v>
      </c>
      <c r="B105">
        <v>0</v>
      </c>
      <c r="C105" s="44" t="s">
        <v>480</v>
      </c>
    </row>
    <row r="106" spans="1:3">
      <c r="A106" t="s">
        <v>1481</v>
      </c>
      <c r="B106">
        <v>35.4</v>
      </c>
      <c r="C106">
        <f t="shared" si="1"/>
        <v>24</v>
      </c>
    </row>
    <row r="107" spans="1:3">
      <c r="A107" t="s">
        <v>1482</v>
      </c>
      <c r="B107">
        <v>13.4</v>
      </c>
      <c r="C107">
        <f t="shared" si="1"/>
        <v>29</v>
      </c>
    </row>
    <row r="108" spans="1:3">
      <c r="A108" t="s">
        <v>1483</v>
      </c>
      <c r="B108">
        <v>0</v>
      </c>
      <c r="C108" s="44" t="s">
        <v>480</v>
      </c>
    </row>
    <row r="109" spans="1:3">
      <c r="A109" t="s">
        <v>1484</v>
      </c>
      <c r="B109">
        <v>0</v>
      </c>
      <c r="C109" s="44" t="s">
        <v>480</v>
      </c>
    </row>
    <row r="110" spans="1:3">
      <c r="A110" t="s">
        <v>1485</v>
      </c>
      <c r="B110">
        <v>0</v>
      </c>
      <c r="C110" s="44" t="s">
        <v>480</v>
      </c>
    </row>
    <row r="111" spans="1:3">
      <c r="A111" t="s">
        <v>1486</v>
      </c>
      <c r="B111">
        <v>0</v>
      </c>
      <c r="C111" s="44" t="s">
        <v>480</v>
      </c>
    </row>
    <row r="112" spans="1:3">
      <c r="A112" t="s">
        <v>1487</v>
      </c>
      <c r="B112">
        <v>0</v>
      </c>
      <c r="C112" s="44" t="s">
        <v>480</v>
      </c>
    </row>
    <row r="114" spans="2:2" ht="14.25">
      <c r="B114" s="440">
        <f>AVERAGE(B18:B112)</f>
        <v>51.146315789473682</v>
      </c>
    </row>
  </sheetData>
  <mergeCells count="9">
    <mergeCell ref="B10:D10"/>
    <mergeCell ref="A11:A13"/>
    <mergeCell ref="B11:D13"/>
    <mergeCell ref="B1:D1"/>
    <mergeCell ref="B2:D2"/>
    <mergeCell ref="A3:A7"/>
    <mergeCell ref="B3:D7"/>
    <mergeCell ref="B8:D8"/>
    <mergeCell ref="B9:D9"/>
  </mergeCells>
  <hyperlinks>
    <hyperlink ref="B9:D9" r:id="rId1" display="US Energy Information Administration Atlas" xr:uid="{960FC03D-A806-4652-9D69-FFB1C97739CC}"/>
  </hyperlinks>
  <pageMargins left="0.7" right="0.7" top="0.75" bottom="0.75" header="0.3" footer="0.3"/>
  <pageSetup orientation="portrait"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71B8-03C1-4F4D-A9AC-B86CBC6F97C7}">
  <sheetPr>
    <tabColor theme="2"/>
  </sheetPr>
  <dimension ref="A1:D112"/>
  <sheetViews>
    <sheetView topLeftCell="A6" workbookViewId="0">
      <selection activeCell="B112" sqref="B112"/>
    </sheetView>
  </sheetViews>
  <sheetFormatPr defaultRowHeight="12.75"/>
  <cols>
    <col min="1" max="1" width="20.140625" customWidth="1"/>
    <col min="2" max="2" width="11.28515625" customWidth="1"/>
  </cols>
  <sheetData>
    <row r="1" spans="1:4">
      <c r="A1" s="168" t="s">
        <v>189</v>
      </c>
      <c r="B1" s="568" t="s">
        <v>797</v>
      </c>
      <c r="C1" s="569"/>
      <c r="D1" s="570"/>
    </row>
    <row r="2" spans="1:4">
      <c r="A2" s="168" t="s">
        <v>194</v>
      </c>
      <c r="B2" s="538" t="s">
        <v>81</v>
      </c>
      <c r="C2" s="566"/>
      <c r="D2" s="567"/>
    </row>
    <row r="3" spans="1:4">
      <c r="A3" s="579" t="s">
        <v>196</v>
      </c>
      <c r="B3" s="514" t="s">
        <v>798</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799</v>
      </c>
      <c r="C8" s="590"/>
      <c r="D8" s="591"/>
    </row>
    <row r="9" spans="1:4" ht="35.25" customHeight="1">
      <c r="A9" s="323" t="s">
        <v>200</v>
      </c>
      <c r="B9" s="583" t="s">
        <v>14</v>
      </c>
      <c r="C9" s="584"/>
      <c r="D9" s="585"/>
    </row>
    <row r="10" spans="1:4">
      <c r="A10" s="338" t="s">
        <v>314</v>
      </c>
      <c r="B10" s="582">
        <v>2019</v>
      </c>
      <c r="C10" s="536"/>
      <c r="D10" s="537"/>
    </row>
    <row r="11" spans="1:4">
      <c r="A11" s="511" t="s">
        <v>202</v>
      </c>
      <c r="B11" s="514"/>
      <c r="C11" s="515"/>
      <c r="D11" s="516"/>
    </row>
    <row r="12" spans="1:4">
      <c r="A12" s="578"/>
      <c r="B12" s="517"/>
      <c r="C12" s="518"/>
      <c r="D12" s="519"/>
    </row>
    <row r="13" spans="1:4">
      <c r="A13" s="513"/>
      <c r="B13" s="520"/>
      <c r="C13" s="521"/>
      <c r="D13" s="522"/>
    </row>
    <row r="15" spans="1:4" ht="42.75">
      <c r="B15" s="432" t="s">
        <v>800</v>
      </c>
      <c r="C15" s="440" t="s">
        <v>927</v>
      </c>
    </row>
    <row r="16" spans="1:4">
      <c r="A16" s="258" t="s">
        <v>216</v>
      </c>
      <c r="B16" s="331">
        <v>8.3000000000000007</v>
      </c>
      <c r="C16">
        <f>RANK(B16,$B$16:$B$110,1)</f>
        <v>77</v>
      </c>
    </row>
    <row r="17" spans="1:3">
      <c r="A17" s="258" t="s">
        <v>217</v>
      </c>
      <c r="B17" s="331">
        <v>7.6</v>
      </c>
      <c r="C17">
        <f t="shared" ref="C17:C80" si="0">RANK(B17,$B$16:$B$110,1)</f>
        <v>47</v>
      </c>
    </row>
    <row r="18" spans="1:3">
      <c r="A18" s="258" t="s">
        <v>218</v>
      </c>
      <c r="B18" s="331">
        <v>7.3</v>
      </c>
      <c r="C18">
        <f t="shared" si="0"/>
        <v>28</v>
      </c>
    </row>
    <row r="19" spans="1:3">
      <c r="A19" s="258" t="s">
        <v>219</v>
      </c>
      <c r="B19" s="331">
        <v>7.5</v>
      </c>
      <c r="C19">
        <f t="shared" si="0"/>
        <v>42</v>
      </c>
    </row>
    <row r="20" spans="1:3">
      <c r="A20" s="258" t="s">
        <v>220</v>
      </c>
      <c r="B20" s="331">
        <v>6.6</v>
      </c>
      <c r="C20">
        <f t="shared" si="0"/>
        <v>5</v>
      </c>
    </row>
    <row r="21" spans="1:3">
      <c r="A21" s="258" t="s">
        <v>221</v>
      </c>
      <c r="B21" s="331">
        <v>8.9</v>
      </c>
      <c r="C21">
        <f t="shared" si="0"/>
        <v>87</v>
      </c>
    </row>
    <row r="22" spans="1:3">
      <c r="A22" s="258" t="s">
        <v>223</v>
      </c>
      <c r="B22" s="331">
        <v>7.9</v>
      </c>
      <c r="C22">
        <f t="shared" si="0"/>
        <v>66</v>
      </c>
    </row>
    <row r="23" spans="1:3">
      <c r="A23" s="258" t="s">
        <v>224</v>
      </c>
      <c r="B23" s="331">
        <v>7.3</v>
      </c>
      <c r="C23">
        <f t="shared" si="0"/>
        <v>28</v>
      </c>
    </row>
    <row r="24" spans="1:3">
      <c r="A24" s="258" t="s">
        <v>225</v>
      </c>
      <c r="B24" s="331">
        <v>7.6</v>
      </c>
      <c r="C24">
        <f t="shared" si="0"/>
        <v>47</v>
      </c>
    </row>
    <row r="25" spans="1:3">
      <c r="A25" s="258" t="s">
        <v>226</v>
      </c>
      <c r="B25" s="331">
        <v>7</v>
      </c>
      <c r="C25">
        <f t="shared" si="0"/>
        <v>11</v>
      </c>
    </row>
    <row r="26" spans="1:3">
      <c r="A26" s="258" t="s">
        <v>227</v>
      </c>
      <c r="B26" s="331">
        <v>7.8</v>
      </c>
      <c r="C26">
        <f t="shared" si="0"/>
        <v>56</v>
      </c>
    </row>
    <row r="27" spans="1:3">
      <c r="A27" s="258" t="s">
        <v>228</v>
      </c>
      <c r="B27" s="331">
        <v>7.5</v>
      </c>
      <c r="C27">
        <f t="shared" si="0"/>
        <v>42</v>
      </c>
    </row>
    <row r="28" spans="1:3">
      <c r="A28" s="258" t="s">
        <v>229</v>
      </c>
      <c r="B28" s="331">
        <v>8.6</v>
      </c>
      <c r="C28">
        <f t="shared" si="0"/>
        <v>85</v>
      </c>
    </row>
    <row r="29" spans="1:3">
      <c r="A29" s="258" t="s">
        <v>230</v>
      </c>
      <c r="B29" s="331">
        <v>7.3</v>
      </c>
      <c r="C29">
        <f t="shared" si="0"/>
        <v>28</v>
      </c>
    </row>
    <row r="30" spans="1:3">
      <c r="A30" s="258" t="s">
        <v>231</v>
      </c>
      <c r="B30" s="331">
        <v>7.8</v>
      </c>
      <c r="C30">
        <f t="shared" si="0"/>
        <v>56</v>
      </c>
    </row>
    <row r="31" spans="1:3">
      <c r="A31" s="258" t="s">
        <v>232</v>
      </c>
      <c r="B31" s="331">
        <v>7.6</v>
      </c>
      <c r="C31">
        <f t="shared" si="0"/>
        <v>47</v>
      </c>
    </row>
    <row r="32" spans="1:3">
      <c r="A32" s="258" t="s">
        <v>233</v>
      </c>
      <c r="B32" s="331">
        <v>7.6</v>
      </c>
      <c r="C32">
        <f t="shared" si="0"/>
        <v>47</v>
      </c>
    </row>
    <row r="33" spans="1:3">
      <c r="A33" s="258" t="s">
        <v>234</v>
      </c>
      <c r="B33" s="331">
        <v>7.3</v>
      </c>
      <c r="C33">
        <f t="shared" si="0"/>
        <v>28</v>
      </c>
    </row>
    <row r="34" spans="1:3">
      <c r="A34" s="258" t="s">
        <v>235</v>
      </c>
      <c r="B34" s="331">
        <v>9.1999999999999993</v>
      </c>
      <c r="C34">
        <f t="shared" si="0"/>
        <v>91</v>
      </c>
    </row>
    <row r="35" spans="1:3">
      <c r="A35" s="258" t="s">
        <v>236</v>
      </c>
      <c r="B35" s="331">
        <v>7.2</v>
      </c>
      <c r="C35">
        <f t="shared" si="0"/>
        <v>21</v>
      </c>
    </row>
    <row r="36" spans="1:3">
      <c r="A36" s="258" t="s">
        <v>237</v>
      </c>
      <c r="B36" s="331">
        <v>7.2</v>
      </c>
      <c r="C36">
        <f t="shared" si="0"/>
        <v>21</v>
      </c>
    </row>
    <row r="37" spans="1:3">
      <c r="A37" s="258" t="s">
        <v>238</v>
      </c>
      <c r="B37" s="331">
        <v>7.4</v>
      </c>
      <c r="C37">
        <f t="shared" si="0"/>
        <v>34</v>
      </c>
    </row>
    <row r="38" spans="1:3">
      <c r="A38" s="258" t="s">
        <v>239</v>
      </c>
      <c r="B38" s="331">
        <v>6.7</v>
      </c>
      <c r="C38">
        <f t="shared" si="0"/>
        <v>6</v>
      </c>
    </row>
    <row r="39" spans="1:3">
      <c r="A39" s="258" t="s">
        <v>240</v>
      </c>
      <c r="B39" s="331">
        <v>8.5</v>
      </c>
      <c r="C39">
        <f t="shared" si="0"/>
        <v>84</v>
      </c>
    </row>
    <row r="40" spans="1:3">
      <c r="A40" s="258" t="s">
        <v>241</v>
      </c>
      <c r="B40" s="331">
        <v>7</v>
      </c>
      <c r="C40">
        <f t="shared" si="0"/>
        <v>11</v>
      </c>
    </row>
    <row r="41" spans="1:3">
      <c r="A41" s="258" t="s">
        <v>242</v>
      </c>
      <c r="B41" s="331">
        <v>7.8</v>
      </c>
      <c r="C41">
        <f t="shared" si="0"/>
        <v>56</v>
      </c>
    </row>
    <row r="42" spans="1:3">
      <c r="A42" s="258" t="s">
        <v>243</v>
      </c>
      <c r="B42" s="331">
        <v>7.7</v>
      </c>
      <c r="C42">
        <f t="shared" si="0"/>
        <v>53</v>
      </c>
    </row>
    <row r="43" spans="1:3">
      <c r="A43" s="258" t="s">
        <v>244</v>
      </c>
      <c r="B43" s="331">
        <v>7.6</v>
      </c>
      <c r="C43">
        <f t="shared" si="0"/>
        <v>47</v>
      </c>
    </row>
    <row r="44" spans="1:3">
      <c r="A44" s="258" t="s">
        <v>245</v>
      </c>
      <c r="B44" s="331">
        <v>9.8000000000000007</v>
      </c>
      <c r="C44">
        <f t="shared" si="0"/>
        <v>93</v>
      </c>
    </row>
    <row r="45" spans="1:3">
      <c r="A45" s="258" t="s">
        <v>246</v>
      </c>
      <c r="B45" s="331">
        <v>7.9</v>
      </c>
      <c r="C45">
        <f t="shared" si="0"/>
        <v>66</v>
      </c>
    </row>
    <row r="46" spans="1:3">
      <c r="A46" s="258" t="s">
        <v>247</v>
      </c>
      <c r="B46" s="331">
        <v>7.4</v>
      </c>
      <c r="C46">
        <f t="shared" si="0"/>
        <v>34</v>
      </c>
    </row>
    <row r="47" spans="1:3">
      <c r="A47" s="258" t="s">
        <v>248</v>
      </c>
      <c r="B47" s="331">
        <v>9.8000000000000007</v>
      </c>
      <c r="C47">
        <f t="shared" si="0"/>
        <v>93</v>
      </c>
    </row>
    <row r="48" spans="1:3">
      <c r="A48" s="258" t="s">
        <v>249</v>
      </c>
      <c r="B48" s="331">
        <v>9.1</v>
      </c>
      <c r="C48">
        <f t="shared" si="0"/>
        <v>90</v>
      </c>
    </row>
    <row r="49" spans="1:3">
      <c r="A49" s="258" t="s">
        <v>250</v>
      </c>
      <c r="B49" s="331">
        <v>7.8</v>
      </c>
      <c r="C49">
        <f t="shared" si="0"/>
        <v>56</v>
      </c>
    </row>
    <row r="50" spans="1:3">
      <c r="A50" s="258" t="s">
        <v>251</v>
      </c>
      <c r="B50" s="331">
        <v>8</v>
      </c>
      <c r="C50">
        <f t="shared" si="0"/>
        <v>73</v>
      </c>
    </row>
    <row r="51" spans="1:3">
      <c r="A51" s="258" t="s">
        <v>252</v>
      </c>
      <c r="B51" s="331">
        <v>7.7</v>
      </c>
      <c r="C51">
        <f t="shared" si="0"/>
        <v>53</v>
      </c>
    </row>
    <row r="52" spans="1:3">
      <c r="A52" s="258" t="s">
        <v>253</v>
      </c>
      <c r="B52" s="331">
        <v>8.3000000000000007</v>
      </c>
      <c r="C52">
        <f t="shared" si="0"/>
        <v>77</v>
      </c>
    </row>
    <row r="53" spans="1:3">
      <c r="A53" s="258" t="s">
        <v>254</v>
      </c>
      <c r="B53" s="331">
        <v>7.8</v>
      </c>
      <c r="C53">
        <f t="shared" si="0"/>
        <v>56</v>
      </c>
    </row>
    <row r="54" spans="1:3">
      <c r="A54" s="258" t="s">
        <v>255</v>
      </c>
      <c r="B54" s="331">
        <v>7.4</v>
      </c>
      <c r="C54">
        <f t="shared" si="0"/>
        <v>34</v>
      </c>
    </row>
    <row r="55" spans="1:3">
      <c r="A55" s="258" t="s">
        <v>256</v>
      </c>
      <c r="B55" s="331">
        <v>7.8</v>
      </c>
      <c r="C55">
        <f t="shared" si="0"/>
        <v>56</v>
      </c>
    </row>
    <row r="56" spans="1:3">
      <c r="A56" s="258" t="s">
        <v>257</v>
      </c>
      <c r="B56" s="331">
        <v>7</v>
      </c>
      <c r="C56">
        <f t="shared" si="0"/>
        <v>11</v>
      </c>
    </row>
    <row r="57" spans="1:3">
      <c r="A57" s="258" t="s">
        <v>258</v>
      </c>
      <c r="B57" s="331">
        <v>7.2</v>
      </c>
      <c r="C57">
        <f t="shared" si="0"/>
        <v>21</v>
      </c>
    </row>
    <row r="58" spans="1:3">
      <c r="A58" s="258" t="s">
        <v>259</v>
      </c>
      <c r="B58" s="331">
        <v>7.2</v>
      </c>
      <c r="C58">
        <f t="shared" si="0"/>
        <v>21</v>
      </c>
    </row>
    <row r="59" spans="1:3">
      <c r="A59" s="258" t="s">
        <v>260</v>
      </c>
      <c r="B59" s="331">
        <v>7.1</v>
      </c>
      <c r="C59">
        <f t="shared" si="0"/>
        <v>18</v>
      </c>
    </row>
    <row r="60" spans="1:3">
      <c r="A60" s="258" t="s">
        <v>261</v>
      </c>
      <c r="B60" s="331">
        <v>9.8000000000000007</v>
      </c>
      <c r="C60">
        <f t="shared" si="0"/>
        <v>93</v>
      </c>
    </row>
    <row r="61" spans="1:3">
      <c r="A61" s="258" t="s">
        <v>262</v>
      </c>
      <c r="B61" s="331">
        <v>6.5</v>
      </c>
      <c r="C61">
        <f t="shared" si="0"/>
        <v>3</v>
      </c>
    </row>
    <row r="62" spans="1:3">
      <c r="A62" s="258" t="s">
        <v>263</v>
      </c>
      <c r="B62" s="331">
        <v>9</v>
      </c>
      <c r="C62">
        <f t="shared" si="0"/>
        <v>89</v>
      </c>
    </row>
    <row r="63" spans="1:3">
      <c r="A63" s="258" t="s">
        <v>264</v>
      </c>
      <c r="B63" s="331">
        <v>7.7</v>
      </c>
      <c r="C63">
        <f t="shared" si="0"/>
        <v>53</v>
      </c>
    </row>
    <row r="64" spans="1:3">
      <c r="A64" s="258" t="s">
        <v>265</v>
      </c>
      <c r="B64" s="331">
        <v>7.9</v>
      </c>
      <c r="C64">
        <f t="shared" si="0"/>
        <v>66</v>
      </c>
    </row>
    <row r="65" spans="1:3">
      <c r="A65" s="258" t="s">
        <v>266</v>
      </c>
      <c r="B65" s="331">
        <v>6.9</v>
      </c>
      <c r="C65">
        <f t="shared" si="0"/>
        <v>8</v>
      </c>
    </row>
    <row r="66" spans="1:3">
      <c r="A66" s="258" t="s">
        <v>267</v>
      </c>
      <c r="B66" s="331">
        <v>6.8</v>
      </c>
      <c r="C66">
        <f t="shared" si="0"/>
        <v>7</v>
      </c>
    </row>
    <row r="67" spans="1:3">
      <c r="A67" s="258" t="s">
        <v>268</v>
      </c>
      <c r="B67" s="331">
        <v>7.8</v>
      </c>
      <c r="C67">
        <f t="shared" si="0"/>
        <v>56</v>
      </c>
    </row>
    <row r="68" spans="1:3">
      <c r="A68" s="258" t="s">
        <v>269</v>
      </c>
      <c r="B68" s="331">
        <v>7.2</v>
      </c>
      <c r="C68">
        <f t="shared" si="0"/>
        <v>21</v>
      </c>
    </row>
    <row r="69" spans="1:3">
      <c r="A69" s="258" t="s">
        <v>270</v>
      </c>
      <c r="B69" s="331">
        <v>7.4</v>
      </c>
      <c r="C69">
        <f t="shared" si="0"/>
        <v>34</v>
      </c>
    </row>
    <row r="70" spans="1:3">
      <c r="A70" s="258" t="s">
        <v>271</v>
      </c>
      <c r="B70" s="331">
        <v>8</v>
      </c>
      <c r="C70">
        <f t="shared" si="0"/>
        <v>73</v>
      </c>
    </row>
    <row r="71" spans="1:3">
      <c r="A71" s="258" t="s">
        <v>272</v>
      </c>
      <c r="B71" s="331">
        <v>7.5</v>
      </c>
      <c r="C71">
        <f t="shared" si="0"/>
        <v>42</v>
      </c>
    </row>
    <row r="72" spans="1:3">
      <c r="A72" s="258" t="s">
        <v>273</v>
      </c>
      <c r="B72" s="331">
        <v>7.5</v>
      </c>
      <c r="C72">
        <f t="shared" si="0"/>
        <v>42</v>
      </c>
    </row>
    <row r="73" spans="1:3">
      <c r="A73" s="258" t="s">
        <v>274</v>
      </c>
      <c r="B73" s="331">
        <v>8.4</v>
      </c>
      <c r="C73">
        <f t="shared" si="0"/>
        <v>79</v>
      </c>
    </row>
    <row r="74" spans="1:3">
      <c r="A74" s="258" t="s">
        <v>275</v>
      </c>
      <c r="B74" s="331">
        <v>7.4</v>
      </c>
      <c r="C74">
        <f t="shared" si="0"/>
        <v>34</v>
      </c>
    </row>
    <row r="75" spans="1:3">
      <c r="A75" s="258" t="s">
        <v>276</v>
      </c>
      <c r="B75" s="331">
        <v>6</v>
      </c>
      <c r="C75">
        <f t="shared" si="0"/>
        <v>1</v>
      </c>
    </row>
    <row r="76" spans="1:3">
      <c r="A76" s="258" t="s">
        <v>277</v>
      </c>
      <c r="B76" s="331">
        <v>8.1</v>
      </c>
      <c r="C76">
        <f t="shared" si="0"/>
        <v>76</v>
      </c>
    </row>
    <row r="77" spans="1:3">
      <c r="A77" s="258" t="s">
        <v>278</v>
      </c>
      <c r="B77" s="331">
        <v>7.8</v>
      </c>
      <c r="C77">
        <f t="shared" si="0"/>
        <v>56</v>
      </c>
    </row>
    <row r="78" spans="1:3">
      <c r="A78" s="258" t="s">
        <v>279</v>
      </c>
      <c r="B78" s="331">
        <v>7.8</v>
      </c>
      <c r="C78">
        <f t="shared" si="0"/>
        <v>56</v>
      </c>
    </row>
    <row r="79" spans="1:3">
      <c r="A79" s="258" t="s">
        <v>280</v>
      </c>
      <c r="B79" s="331">
        <v>7.5</v>
      </c>
      <c r="C79">
        <f t="shared" si="0"/>
        <v>42</v>
      </c>
    </row>
    <row r="80" spans="1:3">
      <c r="A80" s="258" t="s">
        <v>281</v>
      </c>
      <c r="B80" s="331">
        <v>7.4</v>
      </c>
      <c r="C80">
        <f t="shared" si="0"/>
        <v>34</v>
      </c>
    </row>
    <row r="81" spans="1:3">
      <c r="A81" s="258" t="s">
        <v>282</v>
      </c>
      <c r="B81" s="331">
        <v>7.9</v>
      </c>
      <c r="C81">
        <f t="shared" ref="C81:C110" si="1">RANK(B81,$B$16:$B$110,1)</f>
        <v>66</v>
      </c>
    </row>
    <row r="82" spans="1:3">
      <c r="A82" s="258" t="s">
        <v>283</v>
      </c>
      <c r="B82" s="331">
        <v>7</v>
      </c>
      <c r="C82">
        <f t="shared" si="1"/>
        <v>11</v>
      </c>
    </row>
    <row r="83" spans="1:3">
      <c r="A83" s="258" t="s">
        <v>284</v>
      </c>
      <c r="B83" s="331">
        <v>6.9</v>
      </c>
      <c r="C83">
        <f t="shared" si="1"/>
        <v>8</v>
      </c>
    </row>
    <row r="84" spans="1:3">
      <c r="A84" s="258" t="s">
        <v>285</v>
      </c>
      <c r="B84" s="331">
        <v>6.9</v>
      </c>
      <c r="C84">
        <f t="shared" si="1"/>
        <v>8</v>
      </c>
    </row>
    <row r="85" spans="1:3">
      <c r="A85" s="258" t="s">
        <v>286</v>
      </c>
      <c r="B85" s="331">
        <v>7.9</v>
      </c>
      <c r="C85">
        <f t="shared" si="1"/>
        <v>66</v>
      </c>
    </row>
    <row r="86" spans="1:3">
      <c r="A86" s="258" t="s">
        <v>287</v>
      </c>
      <c r="B86" s="331">
        <v>6.3</v>
      </c>
      <c r="C86">
        <f t="shared" si="1"/>
        <v>2</v>
      </c>
    </row>
    <row r="87" spans="1:3">
      <c r="A87" s="258" t="s">
        <v>288</v>
      </c>
      <c r="B87" s="331">
        <v>7.9</v>
      </c>
      <c r="C87">
        <f t="shared" si="1"/>
        <v>66</v>
      </c>
    </row>
    <row r="88" spans="1:3">
      <c r="A88" s="258" t="s">
        <v>289</v>
      </c>
      <c r="B88" s="331">
        <v>7</v>
      </c>
      <c r="C88">
        <f t="shared" si="1"/>
        <v>11</v>
      </c>
    </row>
    <row r="89" spans="1:3">
      <c r="A89" s="258" t="s">
        <v>290</v>
      </c>
      <c r="B89" s="331">
        <v>8</v>
      </c>
      <c r="C89">
        <f t="shared" si="1"/>
        <v>73</v>
      </c>
    </row>
    <row r="90" spans="1:3">
      <c r="A90" s="258" t="s">
        <v>291</v>
      </c>
      <c r="B90" s="331">
        <v>8.4</v>
      </c>
      <c r="C90">
        <f t="shared" si="1"/>
        <v>79</v>
      </c>
    </row>
    <row r="91" spans="1:3">
      <c r="A91" s="258" t="s">
        <v>292</v>
      </c>
      <c r="B91" s="331">
        <v>7.2</v>
      </c>
      <c r="C91">
        <f t="shared" si="1"/>
        <v>21</v>
      </c>
    </row>
    <row r="92" spans="1:3">
      <c r="A92" s="258" t="s">
        <v>293</v>
      </c>
      <c r="B92" s="331">
        <v>7.8</v>
      </c>
      <c r="C92">
        <f t="shared" si="1"/>
        <v>56</v>
      </c>
    </row>
    <row r="93" spans="1:3">
      <c r="A93" s="258" t="s">
        <v>294</v>
      </c>
      <c r="B93" s="331">
        <v>8.9</v>
      </c>
      <c r="C93">
        <f t="shared" si="1"/>
        <v>87</v>
      </c>
    </row>
    <row r="94" spans="1:3">
      <c r="A94" s="258" t="s">
        <v>295</v>
      </c>
      <c r="B94" s="331">
        <v>9.1999999999999993</v>
      </c>
      <c r="C94">
        <f t="shared" si="1"/>
        <v>91</v>
      </c>
    </row>
    <row r="95" spans="1:3">
      <c r="A95" s="258" t="s">
        <v>296</v>
      </c>
      <c r="B95" s="331">
        <v>7.3</v>
      </c>
      <c r="C95">
        <f t="shared" si="1"/>
        <v>28</v>
      </c>
    </row>
    <row r="96" spans="1:3">
      <c r="A96" s="258" t="s">
        <v>297</v>
      </c>
      <c r="B96" s="331">
        <v>7.6</v>
      </c>
      <c r="C96">
        <f t="shared" si="1"/>
        <v>47</v>
      </c>
    </row>
    <row r="97" spans="1:3">
      <c r="A97" s="258" t="s">
        <v>298</v>
      </c>
      <c r="B97" s="331">
        <v>7.1</v>
      </c>
      <c r="C97">
        <f t="shared" si="1"/>
        <v>18</v>
      </c>
    </row>
    <row r="98" spans="1:3">
      <c r="A98" s="258" t="s">
        <v>299</v>
      </c>
      <c r="B98" s="331">
        <v>7.1</v>
      </c>
      <c r="C98">
        <f t="shared" si="1"/>
        <v>18</v>
      </c>
    </row>
    <row r="99" spans="1:3">
      <c r="A99" s="258" t="s">
        <v>300</v>
      </c>
      <c r="B99" s="331">
        <v>8.4</v>
      </c>
      <c r="C99">
        <f t="shared" si="1"/>
        <v>79</v>
      </c>
    </row>
    <row r="100" spans="1:3">
      <c r="A100" s="258" t="s">
        <v>301</v>
      </c>
      <c r="B100" s="331">
        <v>7.4</v>
      </c>
      <c r="C100">
        <f t="shared" si="1"/>
        <v>34</v>
      </c>
    </row>
    <row r="101" spans="1:3">
      <c r="A101" s="258" t="s">
        <v>302</v>
      </c>
      <c r="B101" s="331">
        <v>6.5</v>
      </c>
      <c r="C101">
        <f t="shared" si="1"/>
        <v>3</v>
      </c>
    </row>
    <row r="102" spans="1:3">
      <c r="A102" s="258" t="s">
        <v>303</v>
      </c>
      <c r="B102" s="331">
        <v>8.8000000000000007</v>
      </c>
      <c r="C102">
        <f t="shared" si="1"/>
        <v>86</v>
      </c>
    </row>
    <row r="103" spans="1:3">
      <c r="A103" s="258" t="s">
        <v>304</v>
      </c>
      <c r="B103" s="331">
        <v>7</v>
      </c>
      <c r="C103">
        <f t="shared" si="1"/>
        <v>11</v>
      </c>
    </row>
    <row r="104" spans="1:3">
      <c r="A104" s="258" t="s">
        <v>305</v>
      </c>
      <c r="B104" s="331">
        <v>7.3</v>
      </c>
      <c r="C104">
        <f t="shared" si="1"/>
        <v>28</v>
      </c>
    </row>
    <row r="105" spans="1:3">
      <c r="A105" s="258" t="s">
        <v>306</v>
      </c>
      <c r="B105" s="331">
        <v>7.4</v>
      </c>
      <c r="C105">
        <f t="shared" si="1"/>
        <v>34</v>
      </c>
    </row>
    <row r="106" spans="1:3">
      <c r="A106" s="258" t="s">
        <v>307</v>
      </c>
      <c r="B106" s="331">
        <v>7.2</v>
      </c>
      <c r="C106">
        <f t="shared" si="1"/>
        <v>21</v>
      </c>
    </row>
    <row r="107" spans="1:3">
      <c r="A107" s="258" t="s">
        <v>308</v>
      </c>
      <c r="B107" s="331">
        <v>7.9</v>
      </c>
      <c r="C107">
        <f t="shared" si="1"/>
        <v>66</v>
      </c>
    </row>
    <row r="108" spans="1:3">
      <c r="A108" s="258" t="s">
        <v>309</v>
      </c>
      <c r="B108" s="331">
        <v>7</v>
      </c>
      <c r="C108">
        <f t="shared" si="1"/>
        <v>11</v>
      </c>
    </row>
    <row r="109" spans="1:3">
      <c r="A109" s="258" t="s">
        <v>310</v>
      </c>
      <c r="B109" s="331">
        <v>8.4</v>
      </c>
      <c r="C109">
        <f t="shared" si="1"/>
        <v>79</v>
      </c>
    </row>
    <row r="110" spans="1:3">
      <c r="A110" s="258" t="s">
        <v>311</v>
      </c>
      <c r="B110" s="331">
        <v>8.4</v>
      </c>
      <c r="C110">
        <f t="shared" si="1"/>
        <v>79</v>
      </c>
    </row>
    <row r="112" spans="1:3" ht="14.25">
      <c r="A112" s="258" t="s">
        <v>3</v>
      </c>
      <c r="B112" s="439">
        <f>AVERAGE(B16:B110)</f>
        <v>7.6799999999999953</v>
      </c>
    </row>
  </sheetData>
  <mergeCells count="9">
    <mergeCell ref="B10:D10"/>
    <mergeCell ref="A11:A13"/>
    <mergeCell ref="B11:D13"/>
    <mergeCell ref="B1:D1"/>
    <mergeCell ref="B2:D2"/>
    <mergeCell ref="A3:A7"/>
    <mergeCell ref="B3:D7"/>
    <mergeCell ref="B8:D8"/>
    <mergeCell ref="B9:D9"/>
  </mergeCells>
  <hyperlinks>
    <hyperlink ref="B9:D9" r:id="rId1" display="University of Wisconsin Population Health Institute - County Health Rankings" xr:uid="{D3618B28-F2F6-48B9-A6E4-F96074DE663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3F9A0-BECA-4E3D-8BEA-09725999CB22}">
  <sheetPr>
    <tabColor theme="0"/>
  </sheetPr>
  <dimension ref="A1:G113"/>
  <sheetViews>
    <sheetView workbookViewId="0">
      <selection activeCell="A17" sqref="A17:A111"/>
    </sheetView>
  </sheetViews>
  <sheetFormatPr defaultRowHeight="12.75"/>
  <cols>
    <col min="1" max="1" width="19.7109375" customWidth="1"/>
    <col min="2" max="2" width="23" customWidth="1"/>
    <col min="5" max="5" width="23.5703125" customWidth="1"/>
  </cols>
  <sheetData>
    <row r="1" spans="1:7">
      <c r="A1" s="168" t="s">
        <v>189</v>
      </c>
      <c r="B1" s="568" t="s">
        <v>797</v>
      </c>
      <c r="C1" s="569"/>
      <c r="D1" s="570"/>
      <c r="E1" s="568" t="s">
        <v>797</v>
      </c>
      <c r="F1" s="569"/>
      <c r="G1" s="570"/>
    </row>
    <row r="2" spans="1:7">
      <c r="A2" s="168" t="s">
        <v>194</v>
      </c>
      <c r="B2" s="538" t="s">
        <v>1542</v>
      </c>
      <c r="C2" s="566"/>
      <c r="D2" s="567"/>
      <c r="E2" s="538" t="s">
        <v>1543</v>
      </c>
      <c r="F2" s="566"/>
      <c r="G2" s="567"/>
    </row>
    <row r="3" spans="1:7">
      <c r="A3" s="579" t="s">
        <v>196</v>
      </c>
      <c r="B3" s="514" t="s">
        <v>1545</v>
      </c>
      <c r="C3" s="515"/>
      <c r="D3" s="516"/>
      <c r="E3" s="514" t="s">
        <v>1544</v>
      </c>
      <c r="F3" s="515"/>
      <c r="G3" s="516"/>
    </row>
    <row r="4" spans="1:7">
      <c r="A4" s="580"/>
      <c r="B4" s="517"/>
      <c r="C4" s="518"/>
      <c r="D4" s="519"/>
      <c r="E4" s="517"/>
      <c r="F4" s="518"/>
      <c r="G4" s="519"/>
    </row>
    <row r="5" spans="1:7">
      <c r="A5" s="580"/>
      <c r="B5" s="517"/>
      <c r="C5" s="518"/>
      <c r="D5" s="519"/>
      <c r="E5" s="517"/>
      <c r="F5" s="518"/>
      <c r="G5" s="519"/>
    </row>
    <row r="6" spans="1:7">
      <c r="A6" s="580"/>
      <c r="B6" s="517"/>
      <c r="C6" s="518"/>
      <c r="D6" s="519"/>
      <c r="E6" s="517"/>
      <c r="F6" s="518"/>
      <c r="G6" s="519"/>
    </row>
    <row r="7" spans="1:7">
      <c r="A7" s="581"/>
      <c r="B7" s="520"/>
      <c r="C7" s="521"/>
      <c r="D7" s="522"/>
      <c r="E7" s="520"/>
      <c r="F7" s="521"/>
      <c r="G7" s="522"/>
    </row>
    <row r="8" spans="1:7" ht="25.5">
      <c r="A8" s="169" t="s">
        <v>198</v>
      </c>
      <c r="B8" s="535" t="s">
        <v>199</v>
      </c>
      <c r="C8" s="590"/>
      <c r="D8" s="591"/>
      <c r="E8" s="535" t="s">
        <v>199</v>
      </c>
      <c r="F8" s="590"/>
      <c r="G8" s="591"/>
    </row>
    <row r="9" spans="1:7">
      <c r="A9" s="323" t="s">
        <v>200</v>
      </c>
      <c r="B9" s="583" t="s">
        <v>1546</v>
      </c>
      <c r="C9" s="584"/>
      <c r="D9" s="585"/>
      <c r="E9" s="583" t="s">
        <v>1546</v>
      </c>
      <c r="F9" s="584"/>
      <c r="G9" s="585"/>
    </row>
    <row r="10" spans="1:7">
      <c r="A10" s="338" t="s">
        <v>314</v>
      </c>
      <c r="B10" s="582">
        <v>2022</v>
      </c>
      <c r="C10" s="536"/>
      <c r="D10" s="537"/>
      <c r="E10" s="582">
        <v>2022</v>
      </c>
      <c r="F10" s="536"/>
      <c r="G10" s="537"/>
    </row>
    <row r="11" spans="1:7">
      <c r="A11" s="511" t="s">
        <v>202</v>
      </c>
      <c r="B11" s="514" t="s">
        <v>1547</v>
      </c>
      <c r="C11" s="515"/>
      <c r="D11" s="516"/>
      <c r="E11" s="514" t="s">
        <v>1547</v>
      </c>
      <c r="F11" s="515"/>
      <c r="G11" s="516"/>
    </row>
    <row r="12" spans="1:7">
      <c r="A12" s="578"/>
      <c r="B12" s="517"/>
      <c r="C12" s="518"/>
      <c r="D12" s="519"/>
      <c r="E12" s="517"/>
      <c r="F12" s="518"/>
      <c r="G12" s="519"/>
    </row>
    <row r="13" spans="1:7">
      <c r="A13" s="513"/>
      <c r="B13" s="520"/>
      <c r="C13" s="521"/>
      <c r="D13" s="522"/>
      <c r="E13" s="520"/>
      <c r="F13" s="521"/>
      <c r="G13" s="522"/>
    </row>
    <row r="16" spans="1:7" ht="66.75" customHeight="1">
      <c r="B16" s="432" t="s">
        <v>1548</v>
      </c>
      <c r="C16" s="440" t="s">
        <v>927</v>
      </c>
      <c r="D16" s="256"/>
      <c r="E16" s="432" t="s">
        <v>1549</v>
      </c>
      <c r="F16" s="440" t="s">
        <v>927</v>
      </c>
    </row>
    <row r="17" spans="1:6">
      <c r="A17" t="s">
        <v>216</v>
      </c>
      <c r="B17" s="99">
        <v>15.5</v>
      </c>
      <c r="C17">
        <f>RANK(B17,$B$17:$B$111,1)</f>
        <v>70</v>
      </c>
      <c r="D17" s="99"/>
      <c r="E17" s="99">
        <v>46.888888888888886</v>
      </c>
      <c r="F17">
        <f>RANK(E17,$E$17:$E$111,1)</f>
        <v>84</v>
      </c>
    </row>
    <row r="18" spans="1:6">
      <c r="A18" t="s">
        <v>217</v>
      </c>
      <c r="B18" s="99">
        <v>9.8888888888888893</v>
      </c>
      <c r="C18">
        <f t="shared" ref="C18:C81" si="0">RANK(B18,$B$17:$B$111,1)</f>
        <v>42</v>
      </c>
      <c r="D18" s="99"/>
      <c r="E18" s="99">
        <v>0</v>
      </c>
      <c r="F18">
        <f t="shared" ref="F18:F81" si="1">RANK(E18,$E$17:$E$111,1)</f>
        <v>1</v>
      </c>
    </row>
    <row r="19" spans="1:6">
      <c r="A19" t="s">
        <v>218</v>
      </c>
      <c r="B19" s="99">
        <v>12.6</v>
      </c>
      <c r="C19">
        <f t="shared" si="0"/>
        <v>57</v>
      </c>
      <c r="D19" s="99"/>
      <c r="E19" s="99">
        <v>2.4</v>
      </c>
      <c r="F19">
        <f t="shared" si="1"/>
        <v>49</v>
      </c>
    </row>
    <row r="20" spans="1:6">
      <c r="A20" t="s">
        <v>219</v>
      </c>
      <c r="B20" s="99">
        <v>9.6666666666666661</v>
      </c>
      <c r="C20">
        <f t="shared" si="0"/>
        <v>39</v>
      </c>
      <c r="D20" s="99"/>
      <c r="E20" s="99">
        <v>56</v>
      </c>
      <c r="F20">
        <f t="shared" si="1"/>
        <v>86</v>
      </c>
    </row>
    <row r="21" spans="1:6">
      <c r="A21" t="s">
        <v>220</v>
      </c>
      <c r="B21" s="99">
        <v>9.3928571428571423</v>
      </c>
      <c r="C21">
        <f t="shared" si="0"/>
        <v>36</v>
      </c>
      <c r="D21" s="99"/>
      <c r="E21" s="99">
        <v>31.642857142857142</v>
      </c>
      <c r="F21">
        <f t="shared" si="1"/>
        <v>77</v>
      </c>
    </row>
    <row r="22" spans="1:6">
      <c r="A22" t="s">
        <v>221</v>
      </c>
      <c r="B22" s="99">
        <v>9.6315789473684212</v>
      </c>
      <c r="C22">
        <f t="shared" si="0"/>
        <v>38</v>
      </c>
      <c r="D22" s="99"/>
      <c r="E22" s="99">
        <v>1.6842105263157894</v>
      </c>
      <c r="F22">
        <f t="shared" si="1"/>
        <v>47</v>
      </c>
    </row>
    <row r="23" spans="1:6">
      <c r="A23" t="s">
        <v>223</v>
      </c>
      <c r="B23" s="99">
        <v>16.636363636363637</v>
      </c>
      <c r="C23">
        <f t="shared" si="0"/>
        <v>75</v>
      </c>
      <c r="D23" s="99"/>
      <c r="E23" s="99">
        <v>70.545454545454547</v>
      </c>
      <c r="F23">
        <f t="shared" si="1"/>
        <v>93</v>
      </c>
    </row>
    <row r="24" spans="1:6">
      <c r="A24" t="s">
        <v>224</v>
      </c>
      <c r="B24" s="99">
        <v>15</v>
      </c>
      <c r="C24">
        <f t="shared" si="0"/>
        <v>69</v>
      </c>
      <c r="D24" s="99"/>
      <c r="E24" s="99">
        <v>0</v>
      </c>
      <c r="F24">
        <f t="shared" si="1"/>
        <v>1</v>
      </c>
    </row>
    <row r="25" spans="1:6">
      <c r="A25" t="s">
        <v>225</v>
      </c>
      <c r="B25" s="99">
        <v>5.75</v>
      </c>
      <c r="C25">
        <f t="shared" si="0"/>
        <v>3</v>
      </c>
      <c r="D25" s="99"/>
      <c r="E25" s="99">
        <v>0.125</v>
      </c>
      <c r="F25">
        <f t="shared" si="1"/>
        <v>35</v>
      </c>
    </row>
    <row r="26" spans="1:6">
      <c r="A26" t="s">
        <v>226</v>
      </c>
      <c r="B26" s="99">
        <v>25</v>
      </c>
      <c r="C26">
        <f t="shared" si="0"/>
        <v>90</v>
      </c>
      <c r="D26" s="99"/>
      <c r="E26" s="99">
        <v>20.529411764705884</v>
      </c>
      <c r="F26">
        <f t="shared" si="1"/>
        <v>72</v>
      </c>
    </row>
    <row r="27" spans="1:6">
      <c r="A27" t="s">
        <v>227</v>
      </c>
      <c r="B27" s="99">
        <v>10.444444444444445</v>
      </c>
      <c r="C27">
        <f t="shared" si="0"/>
        <v>46</v>
      </c>
      <c r="D27" s="99"/>
      <c r="E27" s="99">
        <v>0</v>
      </c>
      <c r="F27">
        <f t="shared" si="1"/>
        <v>1</v>
      </c>
    </row>
    <row r="28" spans="1:6">
      <c r="A28" t="s">
        <v>228</v>
      </c>
      <c r="B28" s="99">
        <v>6.666666666666667</v>
      </c>
      <c r="C28">
        <f t="shared" si="0"/>
        <v>7</v>
      </c>
      <c r="D28" s="99"/>
      <c r="E28" s="99">
        <v>0</v>
      </c>
      <c r="F28">
        <f t="shared" si="1"/>
        <v>1</v>
      </c>
    </row>
    <row r="29" spans="1:6">
      <c r="A29" t="s">
        <v>229</v>
      </c>
      <c r="B29" s="99">
        <v>16.111111111111111</v>
      </c>
      <c r="C29">
        <f t="shared" si="0"/>
        <v>73</v>
      </c>
      <c r="D29" s="99"/>
      <c r="E29" s="99">
        <v>57.333333333333336</v>
      </c>
      <c r="F29">
        <f t="shared" si="1"/>
        <v>88</v>
      </c>
    </row>
    <row r="30" spans="1:6">
      <c r="A30" t="s">
        <v>230</v>
      </c>
      <c r="B30" s="99">
        <v>16</v>
      </c>
      <c r="C30">
        <f t="shared" si="0"/>
        <v>71</v>
      </c>
      <c r="D30" s="99"/>
      <c r="E30" s="99">
        <v>1</v>
      </c>
      <c r="F30">
        <f t="shared" si="1"/>
        <v>42</v>
      </c>
    </row>
    <row r="31" spans="1:6">
      <c r="A31" t="s">
        <v>231</v>
      </c>
      <c r="B31" s="99">
        <v>18.888888888888889</v>
      </c>
      <c r="C31">
        <f t="shared" si="0"/>
        <v>79</v>
      </c>
      <c r="D31" s="99"/>
      <c r="E31" s="99">
        <v>33.555555555555557</v>
      </c>
      <c r="F31">
        <f t="shared" si="1"/>
        <v>78</v>
      </c>
    </row>
    <row r="32" spans="1:6">
      <c r="A32" t="s">
        <v>232</v>
      </c>
      <c r="B32" s="99">
        <v>7.666666666666667</v>
      </c>
      <c r="C32">
        <f t="shared" si="0"/>
        <v>18</v>
      </c>
      <c r="D32" s="99"/>
      <c r="E32" s="99">
        <v>1.5</v>
      </c>
      <c r="F32">
        <f t="shared" si="1"/>
        <v>45</v>
      </c>
    </row>
    <row r="33" spans="1:6">
      <c r="A33" t="s">
        <v>233</v>
      </c>
      <c r="B33" s="99">
        <v>8</v>
      </c>
      <c r="C33">
        <f t="shared" si="0"/>
        <v>21</v>
      </c>
      <c r="D33" s="99"/>
      <c r="E33" s="99">
        <v>0</v>
      </c>
      <c r="F33">
        <f t="shared" si="1"/>
        <v>1</v>
      </c>
    </row>
    <row r="34" spans="1:6">
      <c r="A34" t="s">
        <v>234</v>
      </c>
      <c r="B34" s="99">
        <v>6.5714285714285712</v>
      </c>
      <c r="C34">
        <f t="shared" si="0"/>
        <v>5</v>
      </c>
      <c r="D34" s="99"/>
      <c r="E34" s="99">
        <v>21.285714285714285</v>
      </c>
      <c r="F34">
        <f t="shared" si="1"/>
        <v>74</v>
      </c>
    </row>
    <row r="35" spans="1:6">
      <c r="A35" t="s">
        <v>235</v>
      </c>
      <c r="B35" s="99">
        <v>10.596273291925465</v>
      </c>
      <c r="C35">
        <f t="shared" si="0"/>
        <v>47</v>
      </c>
      <c r="D35" s="99"/>
      <c r="E35" s="99">
        <v>0</v>
      </c>
      <c r="F35">
        <f t="shared" si="1"/>
        <v>1</v>
      </c>
    </row>
    <row r="36" spans="1:6">
      <c r="A36" t="s">
        <v>236</v>
      </c>
      <c r="B36" s="99">
        <v>22</v>
      </c>
      <c r="C36">
        <f t="shared" si="0"/>
        <v>86</v>
      </c>
      <c r="D36" s="99"/>
      <c r="E36" s="99">
        <v>2.25</v>
      </c>
      <c r="F36">
        <f t="shared" si="1"/>
        <v>48</v>
      </c>
    </row>
    <row r="37" spans="1:6">
      <c r="A37" t="s">
        <v>237</v>
      </c>
      <c r="B37" s="99">
        <v>7.75</v>
      </c>
      <c r="C37">
        <f t="shared" si="0"/>
        <v>19</v>
      </c>
      <c r="D37" s="99"/>
      <c r="E37" s="99">
        <v>0</v>
      </c>
      <c r="F37">
        <f t="shared" si="1"/>
        <v>1</v>
      </c>
    </row>
    <row r="38" spans="1:6">
      <c r="A38" t="s">
        <v>238</v>
      </c>
      <c r="B38" s="99">
        <v>8.8000000000000007</v>
      </c>
      <c r="C38">
        <f t="shared" si="0"/>
        <v>31</v>
      </c>
      <c r="D38" s="99"/>
      <c r="E38" s="99">
        <v>0</v>
      </c>
      <c r="F38">
        <f t="shared" si="1"/>
        <v>1</v>
      </c>
    </row>
    <row r="39" spans="1:6">
      <c r="A39" t="s">
        <v>239</v>
      </c>
      <c r="B39" s="99">
        <v>8.375</v>
      </c>
      <c r="C39">
        <f t="shared" si="0"/>
        <v>26</v>
      </c>
      <c r="D39" s="99"/>
      <c r="E39" s="99">
        <v>0</v>
      </c>
      <c r="F39">
        <f t="shared" si="1"/>
        <v>1</v>
      </c>
    </row>
    <row r="40" spans="1:6">
      <c r="A40" t="s">
        <v>240</v>
      </c>
      <c r="B40" s="99">
        <v>7.2727272727272725</v>
      </c>
      <c r="C40">
        <f t="shared" si="0"/>
        <v>12</v>
      </c>
      <c r="D40" s="99"/>
      <c r="E40" s="99">
        <v>6.9090909090909092</v>
      </c>
      <c r="F40">
        <f t="shared" si="1"/>
        <v>59</v>
      </c>
    </row>
    <row r="41" spans="1:6">
      <c r="A41" t="s">
        <v>241</v>
      </c>
      <c r="B41" s="99">
        <v>5.5</v>
      </c>
      <c r="C41">
        <f t="shared" si="0"/>
        <v>2</v>
      </c>
      <c r="D41" s="99"/>
      <c r="E41" s="99">
        <v>56</v>
      </c>
      <c r="F41">
        <f t="shared" si="1"/>
        <v>86</v>
      </c>
    </row>
    <row r="42" spans="1:6">
      <c r="A42" t="s">
        <v>242</v>
      </c>
      <c r="B42" s="99">
        <v>9.2222222222222214</v>
      </c>
      <c r="C42">
        <f t="shared" si="0"/>
        <v>33</v>
      </c>
      <c r="D42" s="99"/>
      <c r="E42" s="99">
        <v>1</v>
      </c>
      <c r="F42">
        <f t="shared" si="1"/>
        <v>42</v>
      </c>
    </row>
    <row r="43" spans="1:6">
      <c r="A43" t="s">
        <v>243</v>
      </c>
      <c r="B43" s="99">
        <v>7.5714285714285712</v>
      </c>
      <c r="C43">
        <f t="shared" si="0"/>
        <v>15</v>
      </c>
      <c r="D43" s="99"/>
      <c r="E43" s="99">
        <v>0</v>
      </c>
      <c r="F43">
        <f t="shared" si="1"/>
        <v>1</v>
      </c>
    </row>
    <row r="44" spans="1:6">
      <c r="A44" t="s">
        <v>244</v>
      </c>
      <c r="B44" s="99">
        <v>16.875</v>
      </c>
      <c r="C44">
        <f t="shared" si="0"/>
        <v>76</v>
      </c>
      <c r="D44" s="99"/>
      <c r="E44" s="99">
        <v>0</v>
      </c>
      <c r="F44">
        <f t="shared" si="1"/>
        <v>1</v>
      </c>
    </row>
    <row r="45" spans="1:6">
      <c r="A45" t="s">
        <v>245</v>
      </c>
      <c r="B45" s="99">
        <v>13.2</v>
      </c>
      <c r="C45">
        <f t="shared" si="0"/>
        <v>60</v>
      </c>
      <c r="D45" s="99"/>
      <c r="E45" s="99">
        <v>22.6</v>
      </c>
      <c r="F45">
        <f t="shared" si="1"/>
        <v>75</v>
      </c>
    </row>
    <row r="46" spans="1:6">
      <c r="A46" t="s">
        <v>246</v>
      </c>
      <c r="B46" s="99">
        <v>11.866666666666667</v>
      </c>
      <c r="C46">
        <f t="shared" si="0"/>
        <v>53</v>
      </c>
      <c r="D46" s="99"/>
      <c r="E46" s="99">
        <v>11.933333333333334</v>
      </c>
      <c r="F46">
        <f t="shared" si="1"/>
        <v>67</v>
      </c>
    </row>
    <row r="47" spans="1:6">
      <c r="A47" t="s">
        <v>247</v>
      </c>
      <c r="B47" s="99">
        <v>9.75</v>
      </c>
      <c r="C47">
        <f t="shared" si="0"/>
        <v>41</v>
      </c>
      <c r="D47" s="99"/>
      <c r="E47" s="99">
        <v>73.75</v>
      </c>
      <c r="F47">
        <f t="shared" si="1"/>
        <v>94</v>
      </c>
    </row>
    <row r="48" spans="1:6">
      <c r="A48" t="s">
        <v>248</v>
      </c>
      <c r="B48" s="99">
        <v>8.5</v>
      </c>
      <c r="C48">
        <f t="shared" si="0"/>
        <v>28</v>
      </c>
      <c r="D48" s="99"/>
      <c r="E48" s="99">
        <v>10.083333333333334</v>
      </c>
      <c r="F48">
        <f t="shared" si="1"/>
        <v>64</v>
      </c>
    </row>
    <row r="49" spans="1:6">
      <c r="A49" t="s">
        <v>249</v>
      </c>
      <c r="B49" s="99">
        <v>16.293333333333333</v>
      </c>
      <c r="C49">
        <f t="shared" si="0"/>
        <v>74</v>
      </c>
      <c r="D49" s="99"/>
      <c r="E49" s="99">
        <v>10.341463414634147</v>
      </c>
      <c r="F49">
        <f t="shared" si="1"/>
        <v>65</v>
      </c>
    </row>
    <row r="50" spans="1:6">
      <c r="A50" t="s">
        <v>250</v>
      </c>
      <c r="B50" s="99">
        <v>26.5</v>
      </c>
      <c r="C50">
        <f t="shared" si="0"/>
        <v>91</v>
      </c>
      <c r="D50" s="99"/>
      <c r="E50" s="99">
        <v>45.5</v>
      </c>
      <c r="F50">
        <f t="shared" si="1"/>
        <v>82</v>
      </c>
    </row>
    <row r="51" spans="1:6">
      <c r="A51" t="s">
        <v>251</v>
      </c>
      <c r="B51" s="99">
        <v>8.5</v>
      </c>
      <c r="C51">
        <f t="shared" si="0"/>
        <v>28</v>
      </c>
      <c r="D51" s="99"/>
      <c r="E51" s="99">
        <v>8.6666666666666661</v>
      </c>
      <c r="F51">
        <f t="shared" si="1"/>
        <v>61</v>
      </c>
    </row>
    <row r="52" spans="1:6">
      <c r="A52" t="s">
        <v>252</v>
      </c>
      <c r="B52" s="99">
        <v>20.333333333333332</v>
      </c>
      <c r="C52">
        <f t="shared" si="0"/>
        <v>83</v>
      </c>
      <c r="D52" s="99"/>
      <c r="E52" s="99">
        <v>31.333333333333332</v>
      </c>
      <c r="F52">
        <f t="shared" si="1"/>
        <v>76</v>
      </c>
    </row>
    <row r="53" spans="1:6">
      <c r="A53" t="s">
        <v>253</v>
      </c>
      <c r="B53" s="99">
        <v>13.538461538461538</v>
      </c>
      <c r="C53">
        <f t="shared" si="0"/>
        <v>63</v>
      </c>
      <c r="D53" s="99"/>
      <c r="E53" s="99">
        <v>61.92307692307692</v>
      </c>
      <c r="F53">
        <f t="shared" si="1"/>
        <v>90</v>
      </c>
    </row>
    <row r="54" spans="1:6">
      <c r="A54" t="s">
        <v>254</v>
      </c>
      <c r="B54" s="99">
        <v>9.6666666666666661</v>
      </c>
      <c r="C54">
        <f t="shared" si="0"/>
        <v>39</v>
      </c>
      <c r="D54" s="99"/>
      <c r="E54" s="99">
        <v>0</v>
      </c>
      <c r="F54">
        <f t="shared" si="1"/>
        <v>1</v>
      </c>
    </row>
    <row r="55" spans="1:6">
      <c r="A55" t="s">
        <v>255</v>
      </c>
      <c r="B55" s="99">
        <v>6.833333333333333</v>
      </c>
      <c r="C55">
        <f t="shared" si="0"/>
        <v>8</v>
      </c>
      <c r="D55" s="99"/>
      <c r="E55" s="99">
        <v>0.16666666666666666</v>
      </c>
      <c r="F55">
        <f t="shared" si="1"/>
        <v>36</v>
      </c>
    </row>
    <row r="56" spans="1:6">
      <c r="A56" t="s">
        <v>256</v>
      </c>
      <c r="B56" s="99">
        <v>9.2222222222222214</v>
      </c>
      <c r="C56">
        <f t="shared" si="0"/>
        <v>33</v>
      </c>
      <c r="D56" s="99"/>
      <c r="E56" s="99">
        <v>0.22222222222222221</v>
      </c>
      <c r="F56">
        <f t="shared" si="1"/>
        <v>38</v>
      </c>
    </row>
    <row r="57" spans="1:6">
      <c r="A57" t="s">
        <v>257</v>
      </c>
      <c r="B57" s="99">
        <v>14.333333333333334</v>
      </c>
      <c r="C57">
        <f t="shared" si="0"/>
        <v>67</v>
      </c>
      <c r="D57" s="99"/>
      <c r="E57" s="99">
        <v>0</v>
      </c>
      <c r="F57">
        <f t="shared" si="1"/>
        <v>1</v>
      </c>
    </row>
    <row r="58" spans="1:6">
      <c r="A58" t="s">
        <v>258</v>
      </c>
      <c r="B58" s="99">
        <v>20</v>
      </c>
      <c r="C58">
        <f t="shared" si="0"/>
        <v>82</v>
      </c>
      <c r="D58" s="99"/>
      <c r="E58" s="99">
        <v>0</v>
      </c>
      <c r="F58">
        <f t="shared" si="1"/>
        <v>1</v>
      </c>
    </row>
    <row r="59" spans="1:6">
      <c r="A59" t="s">
        <v>259</v>
      </c>
      <c r="B59" s="99">
        <v>19</v>
      </c>
      <c r="C59">
        <f t="shared" si="0"/>
        <v>80</v>
      </c>
      <c r="D59" s="99"/>
      <c r="E59" s="99">
        <v>0</v>
      </c>
      <c r="F59">
        <f t="shared" si="1"/>
        <v>1</v>
      </c>
    </row>
    <row r="60" spans="1:6">
      <c r="A60" t="s">
        <v>260</v>
      </c>
      <c r="B60" s="99">
        <v>24.5</v>
      </c>
      <c r="C60">
        <f t="shared" si="0"/>
        <v>89</v>
      </c>
      <c r="D60" s="99"/>
      <c r="E60" s="99">
        <v>0</v>
      </c>
      <c r="F60">
        <f t="shared" si="1"/>
        <v>1</v>
      </c>
    </row>
    <row r="61" spans="1:6">
      <c r="A61" t="s">
        <v>261</v>
      </c>
      <c r="B61" s="99">
        <v>9.2222222222222214</v>
      </c>
      <c r="C61">
        <f t="shared" si="0"/>
        <v>33</v>
      </c>
      <c r="D61" s="99"/>
      <c r="E61" s="99">
        <v>5.2222222222222223</v>
      </c>
      <c r="F61">
        <f t="shared" si="1"/>
        <v>56</v>
      </c>
    </row>
    <row r="62" spans="1:6">
      <c r="A62" t="s">
        <v>262</v>
      </c>
      <c r="B62" s="99">
        <v>32.6</v>
      </c>
      <c r="C62">
        <f t="shared" si="0"/>
        <v>92</v>
      </c>
      <c r="D62" s="99"/>
      <c r="E62" s="99">
        <v>13.8</v>
      </c>
      <c r="F62">
        <f t="shared" si="1"/>
        <v>70</v>
      </c>
    </row>
    <row r="63" spans="1:6">
      <c r="A63" t="s">
        <v>263</v>
      </c>
      <c r="B63" s="99">
        <v>7.625</v>
      </c>
      <c r="C63">
        <f t="shared" si="0"/>
        <v>17</v>
      </c>
      <c r="D63" s="99"/>
      <c r="E63" s="99">
        <v>3.5892857142857144</v>
      </c>
      <c r="F63">
        <f t="shared" si="1"/>
        <v>52</v>
      </c>
    </row>
    <row r="64" spans="1:6">
      <c r="A64" t="s">
        <v>264</v>
      </c>
      <c r="B64" s="99">
        <v>8</v>
      </c>
      <c r="C64">
        <f t="shared" si="0"/>
        <v>21</v>
      </c>
      <c r="D64" s="99"/>
      <c r="E64" s="99">
        <v>0</v>
      </c>
      <c r="F64">
        <f t="shared" si="1"/>
        <v>1</v>
      </c>
    </row>
    <row r="65" spans="1:6">
      <c r="A65" t="s">
        <v>265</v>
      </c>
      <c r="B65" s="99">
        <v>13.444444444444445</v>
      </c>
      <c r="C65">
        <f t="shared" si="0"/>
        <v>61</v>
      </c>
      <c r="D65" s="99"/>
      <c r="E65" s="99">
        <v>0.1111111111111111</v>
      </c>
      <c r="F65">
        <f t="shared" si="1"/>
        <v>34</v>
      </c>
    </row>
    <row r="66" spans="1:6">
      <c r="A66" t="s">
        <v>266</v>
      </c>
      <c r="B66" s="99">
        <v>10</v>
      </c>
      <c r="C66">
        <f t="shared" si="0"/>
        <v>43</v>
      </c>
      <c r="D66" s="99"/>
      <c r="E66" s="99">
        <v>0.90909090909090906</v>
      </c>
      <c r="F66">
        <f t="shared" si="1"/>
        <v>41</v>
      </c>
    </row>
    <row r="67" spans="1:6">
      <c r="A67" t="s">
        <v>267</v>
      </c>
      <c r="B67" s="99">
        <v>13.5</v>
      </c>
      <c r="C67">
        <f t="shared" si="0"/>
        <v>62</v>
      </c>
      <c r="D67" s="99"/>
      <c r="E67" s="99">
        <v>5</v>
      </c>
      <c r="F67">
        <f t="shared" si="1"/>
        <v>55</v>
      </c>
    </row>
    <row r="68" spans="1:6">
      <c r="A68" t="s">
        <v>268</v>
      </c>
      <c r="B68" s="99">
        <v>14.555555555555555</v>
      </c>
      <c r="C68">
        <f t="shared" si="0"/>
        <v>68</v>
      </c>
      <c r="D68" s="99"/>
      <c r="E68" s="99">
        <v>0</v>
      </c>
      <c r="F68">
        <f t="shared" si="1"/>
        <v>1</v>
      </c>
    </row>
    <row r="69" spans="1:6">
      <c r="A69" t="s">
        <v>269</v>
      </c>
      <c r="B69" s="99">
        <v>10.6</v>
      </c>
      <c r="C69">
        <f t="shared" si="0"/>
        <v>48</v>
      </c>
      <c r="D69" s="99"/>
      <c r="E69" s="99">
        <v>4.5999999999999996</v>
      </c>
      <c r="F69">
        <f t="shared" si="1"/>
        <v>54</v>
      </c>
    </row>
    <row r="70" spans="1:6">
      <c r="A70" t="s">
        <v>272</v>
      </c>
      <c r="B70" s="99">
        <v>10</v>
      </c>
      <c r="C70">
        <f t="shared" si="0"/>
        <v>43</v>
      </c>
      <c r="D70" s="99"/>
      <c r="E70" s="99">
        <v>0</v>
      </c>
      <c r="F70">
        <f t="shared" si="1"/>
        <v>1</v>
      </c>
    </row>
    <row r="71" spans="1:6">
      <c r="A71" t="s">
        <v>273</v>
      </c>
      <c r="B71" s="99">
        <v>4.7777777777777777</v>
      </c>
      <c r="C71">
        <f t="shared" si="0"/>
        <v>1</v>
      </c>
      <c r="D71" s="99"/>
      <c r="E71" s="99">
        <v>0</v>
      </c>
      <c r="F71">
        <f t="shared" si="1"/>
        <v>1</v>
      </c>
    </row>
    <row r="72" spans="1:6">
      <c r="A72" t="s">
        <v>274</v>
      </c>
      <c r="B72" s="99">
        <v>21.666666666666668</v>
      </c>
      <c r="C72">
        <f t="shared" si="0"/>
        <v>85</v>
      </c>
      <c r="D72" s="99"/>
      <c r="E72" s="99">
        <v>64</v>
      </c>
      <c r="F72">
        <f t="shared" si="1"/>
        <v>91</v>
      </c>
    </row>
    <row r="73" spans="1:6">
      <c r="A73" t="s">
        <v>275</v>
      </c>
      <c r="B73" s="99">
        <v>12.5</v>
      </c>
      <c r="C73">
        <f t="shared" si="0"/>
        <v>56</v>
      </c>
      <c r="D73" s="99"/>
      <c r="E73" s="99">
        <v>0</v>
      </c>
      <c r="F73">
        <f t="shared" si="1"/>
        <v>1</v>
      </c>
    </row>
    <row r="74" spans="1:6">
      <c r="A74" t="s">
        <v>276</v>
      </c>
      <c r="B74" s="99">
        <v>11.882352941176471</v>
      </c>
      <c r="C74">
        <f t="shared" si="0"/>
        <v>54</v>
      </c>
      <c r="D74" s="99"/>
      <c r="E74" s="99">
        <v>0</v>
      </c>
      <c r="F74">
        <f t="shared" si="1"/>
        <v>1</v>
      </c>
    </row>
    <row r="75" spans="1:6">
      <c r="A75" t="s">
        <v>270</v>
      </c>
      <c r="B75" s="99">
        <v>10.9</v>
      </c>
      <c r="C75">
        <f t="shared" si="0"/>
        <v>50</v>
      </c>
      <c r="D75" s="99"/>
      <c r="E75" s="99">
        <v>9.6</v>
      </c>
      <c r="F75">
        <f t="shared" si="1"/>
        <v>62</v>
      </c>
    </row>
    <row r="76" spans="1:6">
      <c r="A76" t="s">
        <v>271</v>
      </c>
      <c r="B76" s="99">
        <v>8</v>
      </c>
      <c r="C76">
        <f t="shared" si="0"/>
        <v>21</v>
      </c>
      <c r="D76" s="99"/>
      <c r="E76" s="99">
        <v>7.8571428571428568</v>
      </c>
      <c r="F76">
        <f t="shared" si="1"/>
        <v>60</v>
      </c>
    </row>
    <row r="77" spans="1:6">
      <c r="A77" t="s">
        <v>277</v>
      </c>
      <c r="B77" s="99">
        <v>16</v>
      </c>
      <c r="C77">
        <f t="shared" si="0"/>
        <v>71</v>
      </c>
      <c r="D77" s="99"/>
      <c r="E77" s="99">
        <v>20.666666666666668</v>
      </c>
      <c r="F77">
        <f t="shared" si="1"/>
        <v>73</v>
      </c>
    </row>
    <row r="78" spans="1:6">
      <c r="A78" t="s">
        <v>278</v>
      </c>
      <c r="B78" s="99">
        <v>13.714285714285714</v>
      </c>
      <c r="C78">
        <f t="shared" si="0"/>
        <v>65</v>
      </c>
      <c r="D78" s="99"/>
      <c r="E78" s="99">
        <v>36.714285714285715</v>
      </c>
      <c r="F78">
        <f t="shared" si="1"/>
        <v>80</v>
      </c>
    </row>
    <row r="79" spans="1:6">
      <c r="A79" t="s">
        <v>279</v>
      </c>
      <c r="B79" s="99">
        <v>7</v>
      </c>
      <c r="C79">
        <f t="shared" si="0"/>
        <v>10</v>
      </c>
      <c r="D79" s="99"/>
      <c r="E79" s="99">
        <v>0</v>
      </c>
      <c r="F79">
        <f t="shared" si="1"/>
        <v>1</v>
      </c>
    </row>
    <row r="80" spans="1:6">
      <c r="A80" t="s">
        <v>280</v>
      </c>
      <c r="B80" s="99">
        <v>17.5</v>
      </c>
      <c r="C80">
        <f t="shared" si="0"/>
        <v>77</v>
      </c>
      <c r="D80" s="99"/>
      <c r="E80" s="99">
        <v>0</v>
      </c>
      <c r="F80">
        <f t="shared" si="1"/>
        <v>1</v>
      </c>
    </row>
    <row r="81" spans="1:6">
      <c r="A81" t="s">
        <v>281</v>
      </c>
      <c r="B81" s="99">
        <v>13</v>
      </c>
      <c r="C81">
        <f t="shared" si="0"/>
        <v>59</v>
      </c>
      <c r="D81" s="99"/>
      <c r="E81" s="99">
        <v>65.599999999999994</v>
      </c>
      <c r="F81">
        <f t="shared" si="1"/>
        <v>92</v>
      </c>
    </row>
    <row r="82" spans="1:6">
      <c r="A82" t="s">
        <v>282</v>
      </c>
      <c r="B82" s="99">
        <v>8.4</v>
      </c>
      <c r="C82">
        <f t="shared" ref="C82:C111" si="2">RANK(B82,$B$17:$B$111,1)</f>
        <v>27</v>
      </c>
      <c r="D82" s="99"/>
      <c r="E82" s="99">
        <v>0</v>
      </c>
      <c r="F82">
        <f t="shared" ref="F82:F111" si="3">RANK(E82,$E$17:$E$111,1)</f>
        <v>1</v>
      </c>
    </row>
    <row r="83" spans="1:6">
      <c r="A83" t="s">
        <v>283</v>
      </c>
      <c r="B83" s="99">
        <v>7.4285714285714288</v>
      </c>
      <c r="C83">
        <f t="shared" si="2"/>
        <v>13</v>
      </c>
      <c r="D83" s="99"/>
      <c r="E83" s="99">
        <v>5.5714285714285712</v>
      </c>
      <c r="F83">
        <f t="shared" si="3"/>
        <v>57</v>
      </c>
    </row>
    <row r="84" spans="1:6">
      <c r="A84" t="s">
        <v>284</v>
      </c>
      <c r="B84" s="99">
        <v>36</v>
      </c>
      <c r="C84">
        <f t="shared" si="2"/>
        <v>95</v>
      </c>
      <c r="D84" s="99"/>
      <c r="E84" s="99">
        <v>0.5</v>
      </c>
      <c r="F84">
        <f t="shared" si="3"/>
        <v>40</v>
      </c>
    </row>
    <row r="85" spans="1:6">
      <c r="A85" t="s">
        <v>285</v>
      </c>
      <c r="B85" s="99">
        <v>6</v>
      </c>
      <c r="C85">
        <f t="shared" si="2"/>
        <v>4</v>
      </c>
      <c r="D85" s="99"/>
      <c r="E85" s="99">
        <v>13</v>
      </c>
      <c r="F85">
        <f t="shared" si="3"/>
        <v>69</v>
      </c>
    </row>
    <row r="86" spans="1:6">
      <c r="A86" t="s">
        <v>286</v>
      </c>
      <c r="B86" s="99">
        <v>17.8</v>
      </c>
      <c r="C86">
        <f t="shared" si="2"/>
        <v>78</v>
      </c>
      <c r="D86" s="99"/>
      <c r="E86" s="99">
        <v>37.799999999999997</v>
      </c>
      <c r="F86">
        <f t="shared" si="3"/>
        <v>81</v>
      </c>
    </row>
    <row r="87" spans="1:6">
      <c r="A87" t="s">
        <v>287</v>
      </c>
      <c r="B87" s="99">
        <v>7.2666666666666666</v>
      </c>
      <c r="C87">
        <f t="shared" si="2"/>
        <v>11</v>
      </c>
      <c r="D87" s="99"/>
      <c r="E87" s="99">
        <v>1.2666666666666666</v>
      </c>
      <c r="F87">
        <f t="shared" si="3"/>
        <v>44</v>
      </c>
    </row>
    <row r="88" spans="1:6">
      <c r="A88" t="s">
        <v>288</v>
      </c>
      <c r="B88" s="99">
        <v>21.166666666666668</v>
      </c>
      <c r="C88">
        <f t="shared" si="2"/>
        <v>84</v>
      </c>
      <c r="D88" s="99"/>
      <c r="E88" s="99">
        <v>35.5</v>
      </c>
      <c r="F88">
        <f t="shared" si="3"/>
        <v>79</v>
      </c>
    </row>
    <row r="89" spans="1:6">
      <c r="A89" t="s">
        <v>289</v>
      </c>
      <c r="B89" s="99">
        <v>19.818181818181817</v>
      </c>
      <c r="C89">
        <f t="shared" si="2"/>
        <v>81</v>
      </c>
      <c r="D89" s="99"/>
      <c r="E89" s="99">
        <v>9.6363636363636367</v>
      </c>
      <c r="F89">
        <f t="shared" si="3"/>
        <v>63</v>
      </c>
    </row>
    <row r="90" spans="1:6">
      <c r="A90" t="s">
        <v>290</v>
      </c>
      <c r="B90" s="99">
        <v>6.6428571428571432</v>
      </c>
      <c r="C90">
        <f t="shared" si="2"/>
        <v>6</v>
      </c>
      <c r="D90" s="99"/>
      <c r="E90" s="99">
        <v>0</v>
      </c>
      <c r="F90">
        <f t="shared" si="3"/>
        <v>1</v>
      </c>
    </row>
    <row r="91" spans="1:6">
      <c r="A91" t="s">
        <v>291</v>
      </c>
      <c r="B91" s="99">
        <v>7.5714285714285712</v>
      </c>
      <c r="C91">
        <f t="shared" si="2"/>
        <v>15</v>
      </c>
      <c r="D91" s="99"/>
      <c r="E91" s="99">
        <v>1.5306122448979591</v>
      </c>
      <c r="F91">
        <f t="shared" si="3"/>
        <v>46</v>
      </c>
    </row>
    <row r="92" spans="1:6">
      <c r="A92" t="s">
        <v>292</v>
      </c>
      <c r="B92" s="99">
        <v>14.2</v>
      </c>
      <c r="C92">
        <f t="shared" si="2"/>
        <v>66</v>
      </c>
      <c r="D92" s="99"/>
      <c r="E92" s="99">
        <v>59.8</v>
      </c>
      <c r="F92">
        <f t="shared" si="3"/>
        <v>89</v>
      </c>
    </row>
    <row r="93" spans="1:6">
      <c r="A93" t="s">
        <v>293</v>
      </c>
      <c r="B93" s="99">
        <v>11</v>
      </c>
      <c r="C93">
        <f t="shared" si="2"/>
        <v>51</v>
      </c>
      <c r="D93" s="99"/>
      <c r="E93" s="99">
        <v>78</v>
      </c>
      <c r="F93">
        <f t="shared" si="3"/>
        <v>95</v>
      </c>
    </row>
    <row r="94" spans="1:6">
      <c r="A94" t="s">
        <v>294</v>
      </c>
      <c r="B94" s="99">
        <v>13.611111111111111</v>
      </c>
      <c r="C94">
        <f t="shared" si="2"/>
        <v>64</v>
      </c>
      <c r="D94" s="99"/>
      <c r="E94" s="99">
        <v>45.5</v>
      </c>
      <c r="F94">
        <f t="shared" si="3"/>
        <v>82</v>
      </c>
    </row>
    <row r="95" spans="1:6">
      <c r="A95" t="s">
        <v>295</v>
      </c>
      <c r="B95" s="99">
        <v>6.8552036199095019</v>
      </c>
      <c r="C95">
        <f t="shared" si="2"/>
        <v>9</v>
      </c>
      <c r="D95" s="99"/>
      <c r="E95" s="99">
        <v>0.167420814479638</v>
      </c>
      <c r="F95">
        <f t="shared" si="3"/>
        <v>37</v>
      </c>
    </row>
    <row r="96" spans="1:6">
      <c r="A96" t="s">
        <v>296</v>
      </c>
      <c r="B96" s="99">
        <v>32.799999999999997</v>
      </c>
      <c r="C96">
        <f t="shared" si="2"/>
        <v>93</v>
      </c>
      <c r="D96" s="99"/>
      <c r="E96" s="99">
        <v>0</v>
      </c>
      <c r="F96">
        <f t="shared" si="3"/>
        <v>1</v>
      </c>
    </row>
    <row r="97" spans="1:6">
      <c r="A97" t="s">
        <v>297</v>
      </c>
      <c r="B97" s="99">
        <v>9.1999999999999993</v>
      </c>
      <c r="C97">
        <f t="shared" si="2"/>
        <v>32</v>
      </c>
      <c r="D97" s="99"/>
      <c r="E97" s="99">
        <v>0</v>
      </c>
      <c r="F97">
        <f t="shared" si="3"/>
        <v>1</v>
      </c>
    </row>
    <row r="98" spans="1:6">
      <c r="A98" t="s">
        <v>298</v>
      </c>
      <c r="B98" s="99">
        <v>12.23076923076923</v>
      </c>
      <c r="C98">
        <f t="shared" si="2"/>
        <v>55</v>
      </c>
      <c r="D98" s="99"/>
      <c r="E98" s="99">
        <v>5.6410256410256414</v>
      </c>
      <c r="F98">
        <f t="shared" si="3"/>
        <v>58</v>
      </c>
    </row>
    <row r="99" spans="1:6">
      <c r="A99" t="s">
        <v>299</v>
      </c>
      <c r="B99" s="99">
        <v>11.642857142857142</v>
      </c>
      <c r="C99">
        <f t="shared" si="2"/>
        <v>52</v>
      </c>
      <c r="D99" s="99"/>
      <c r="E99" s="99">
        <v>0</v>
      </c>
      <c r="F99">
        <f t="shared" si="3"/>
        <v>1</v>
      </c>
    </row>
    <row r="100" spans="1:6">
      <c r="A100" t="s">
        <v>300</v>
      </c>
      <c r="B100" s="99">
        <v>8.5384615384615383</v>
      </c>
      <c r="C100">
        <f t="shared" si="2"/>
        <v>30</v>
      </c>
      <c r="D100" s="99"/>
      <c r="E100" s="99">
        <v>0</v>
      </c>
      <c r="F100">
        <f t="shared" si="3"/>
        <v>1</v>
      </c>
    </row>
    <row r="101" spans="1:6">
      <c r="A101" t="s">
        <v>301</v>
      </c>
      <c r="B101" s="99">
        <v>22.5</v>
      </c>
      <c r="C101">
        <f t="shared" si="2"/>
        <v>88</v>
      </c>
      <c r="D101" s="99"/>
      <c r="E101" s="99">
        <v>0</v>
      </c>
      <c r="F101">
        <f t="shared" si="3"/>
        <v>1</v>
      </c>
    </row>
    <row r="102" spans="1:6">
      <c r="A102" t="s">
        <v>302</v>
      </c>
      <c r="B102" s="99">
        <v>34</v>
      </c>
      <c r="C102">
        <f t="shared" si="2"/>
        <v>94</v>
      </c>
      <c r="D102" s="99"/>
      <c r="E102" s="99">
        <v>12.5</v>
      </c>
      <c r="F102">
        <f t="shared" si="3"/>
        <v>68</v>
      </c>
    </row>
    <row r="103" spans="1:6">
      <c r="A103" t="s">
        <v>303</v>
      </c>
      <c r="B103" s="99">
        <v>12.75</v>
      </c>
      <c r="C103">
        <f t="shared" si="2"/>
        <v>58</v>
      </c>
      <c r="D103" s="99"/>
      <c r="E103" s="99">
        <v>15.75</v>
      </c>
      <c r="F103">
        <f t="shared" si="3"/>
        <v>71</v>
      </c>
    </row>
    <row r="104" spans="1:6">
      <c r="A104" t="s">
        <v>304</v>
      </c>
      <c r="B104" s="99">
        <v>10</v>
      </c>
      <c r="C104">
        <f t="shared" si="2"/>
        <v>43</v>
      </c>
      <c r="D104" s="99"/>
      <c r="E104" s="99">
        <v>50</v>
      </c>
      <c r="F104">
        <f t="shared" si="3"/>
        <v>85</v>
      </c>
    </row>
    <row r="105" spans="1:6">
      <c r="A105" t="s">
        <v>305</v>
      </c>
      <c r="B105" s="99">
        <v>8.3333333333333339</v>
      </c>
      <c r="C105">
        <f t="shared" si="2"/>
        <v>25</v>
      </c>
      <c r="D105" s="99"/>
      <c r="E105" s="99">
        <v>3.7777777777777777</v>
      </c>
      <c r="F105">
        <f t="shared" si="3"/>
        <v>53</v>
      </c>
    </row>
    <row r="106" spans="1:6">
      <c r="A106" t="s">
        <v>306</v>
      </c>
      <c r="B106" s="99">
        <v>9.4347826086956523</v>
      </c>
      <c r="C106">
        <f t="shared" si="2"/>
        <v>37</v>
      </c>
      <c r="D106" s="99"/>
      <c r="E106" s="99">
        <v>11</v>
      </c>
      <c r="F106">
        <f t="shared" si="3"/>
        <v>66</v>
      </c>
    </row>
    <row r="107" spans="1:6">
      <c r="A107" t="s">
        <v>307</v>
      </c>
      <c r="B107" s="99">
        <v>22</v>
      </c>
      <c r="C107">
        <f t="shared" si="2"/>
        <v>86</v>
      </c>
      <c r="D107" s="99"/>
      <c r="E107" s="99">
        <v>2.75</v>
      </c>
      <c r="F107">
        <f t="shared" si="3"/>
        <v>50</v>
      </c>
    </row>
    <row r="108" spans="1:6">
      <c r="A108" t="s">
        <v>308</v>
      </c>
      <c r="B108" s="99">
        <v>7.5454545454545459</v>
      </c>
      <c r="C108">
        <f t="shared" si="2"/>
        <v>14</v>
      </c>
      <c r="D108" s="99"/>
      <c r="E108" s="99">
        <v>0.27272727272727271</v>
      </c>
      <c r="F108">
        <f t="shared" si="3"/>
        <v>39</v>
      </c>
    </row>
    <row r="109" spans="1:6">
      <c r="A109" t="s">
        <v>309</v>
      </c>
      <c r="B109" s="99">
        <v>8.1666666666666661</v>
      </c>
      <c r="C109">
        <f t="shared" si="2"/>
        <v>24</v>
      </c>
      <c r="D109" s="99"/>
      <c r="E109" s="99">
        <v>2.8333333333333335</v>
      </c>
      <c r="F109">
        <f t="shared" si="3"/>
        <v>51</v>
      </c>
    </row>
    <row r="110" spans="1:6">
      <c r="A110" t="s">
        <v>310</v>
      </c>
      <c r="B110" s="99">
        <v>7.8918918918918921</v>
      </c>
      <c r="C110">
        <f t="shared" si="2"/>
        <v>20</v>
      </c>
      <c r="D110" s="99"/>
      <c r="E110" s="99">
        <v>0</v>
      </c>
      <c r="F110">
        <f t="shared" si="3"/>
        <v>1</v>
      </c>
    </row>
    <row r="111" spans="1:6">
      <c r="A111" t="s">
        <v>311</v>
      </c>
      <c r="B111" s="99">
        <v>10.666666666666666</v>
      </c>
      <c r="C111">
        <f t="shared" si="2"/>
        <v>49</v>
      </c>
      <c r="D111" s="99"/>
      <c r="E111" s="99">
        <v>0</v>
      </c>
      <c r="F111">
        <f t="shared" si="3"/>
        <v>1</v>
      </c>
    </row>
    <row r="112" spans="1:6">
      <c r="B112" s="99"/>
      <c r="C112" s="99"/>
      <c r="D112" s="99"/>
      <c r="E112" s="99"/>
    </row>
    <row r="113" spans="1:5">
      <c r="A113" s="44" t="s">
        <v>3</v>
      </c>
      <c r="B113" s="100">
        <f>AVERAGE(B17:B111)</f>
        <v>12.982794098834981</v>
      </c>
      <c r="E113" s="100">
        <f>AVERAGE(E17:E111)</f>
        <v>13.869860778933562</v>
      </c>
    </row>
  </sheetData>
  <mergeCells count="16">
    <mergeCell ref="B10:D10"/>
    <mergeCell ref="A11:A13"/>
    <mergeCell ref="B11:D13"/>
    <mergeCell ref="E1:G1"/>
    <mergeCell ref="E2:G2"/>
    <mergeCell ref="E3:G7"/>
    <mergeCell ref="E8:G8"/>
    <mergeCell ref="E9:G9"/>
    <mergeCell ref="E10:G10"/>
    <mergeCell ref="E11:G13"/>
    <mergeCell ref="B1:D1"/>
    <mergeCell ref="B2:D2"/>
    <mergeCell ref="A3:A7"/>
    <mergeCell ref="B3:D7"/>
    <mergeCell ref="B8:D8"/>
    <mergeCell ref="B9:D9"/>
  </mergeCells>
  <hyperlinks>
    <hyperlink ref="B9:D9" r:id="rId1" display="First Street Foundation" xr:uid="{9217BA91-79B2-4219-B4D6-84A8CF89C3BC}"/>
    <hyperlink ref="E9:G9" r:id="rId2" display="First Street Foundation" xr:uid="{D12685F5-2E8C-445B-8DCB-5824CE311FA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764C-E659-4272-BEFD-CB03F7841C8C}">
  <sheetPr>
    <tabColor theme="6"/>
  </sheetPr>
  <dimension ref="A1:AC115"/>
  <sheetViews>
    <sheetView workbookViewId="0">
      <selection activeCell="G16" sqref="G16"/>
    </sheetView>
  </sheetViews>
  <sheetFormatPr defaultRowHeight="12.75"/>
  <cols>
    <col min="1" max="1" width="19.5703125" customWidth="1"/>
    <col min="23" max="23" width="9.140625" style="108"/>
  </cols>
  <sheetData>
    <row r="1" spans="1:29">
      <c r="A1" s="168" t="s">
        <v>189</v>
      </c>
      <c r="B1" s="568" t="s">
        <v>193</v>
      </c>
      <c r="C1" s="569"/>
      <c r="D1" s="570"/>
      <c r="E1" s="410"/>
      <c r="F1" s="568" t="s">
        <v>1323</v>
      </c>
      <c r="G1" s="569"/>
      <c r="H1" s="570"/>
      <c r="I1" s="410"/>
      <c r="J1" s="568" t="s">
        <v>193</v>
      </c>
      <c r="K1" s="569"/>
      <c r="L1" s="570"/>
      <c r="M1" s="410"/>
      <c r="N1" s="568" t="s">
        <v>193</v>
      </c>
      <c r="O1" s="569"/>
      <c r="P1" s="570"/>
      <c r="Q1" s="410"/>
      <c r="R1" s="568" t="s">
        <v>1340</v>
      </c>
      <c r="S1" s="569"/>
      <c r="T1" s="570"/>
      <c r="U1" s="473"/>
    </row>
    <row r="2" spans="1:29" ht="37.5" customHeight="1">
      <c r="A2" s="168" t="s">
        <v>194</v>
      </c>
      <c r="B2" s="538" t="s">
        <v>178</v>
      </c>
      <c r="C2" s="566"/>
      <c r="D2" s="567"/>
      <c r="E2" s="407"/>
      <c r="F2" s="538" t="s">
        <v>1322</v>
      </c>
      <c r="G2" s="566"/>
      <c r="H2" s="567"/>
      <c r="I2" s="407"/>
      <c r="J2" s="538" t="s">
        <v>1324</v>
      </c>
      <c r="K2" s="566"/>
      <c r="L2" s="567"/>
      <c r="M2" s="407"/>
      <c r="N2" s="538" t="s">
        <v>1332</v>
      </c>
      <c r="O2" s="566"/>
      <c r="P2" s="567"/>
      <c r="Q2" s="407"/>
      <c r="R2" s="538" t="s">
        <v>1339</v>
      </c>
      <c r="S2" s="566"/>
      <c r="T2" s="567"/>
      <c r="U2" s="474"/>
    </row>
    <row r="3" spans="1:29">
      <c r="A3" s="579" t="s">
        <v>196</v>
      </c>
      <c r="B3" s="514" t="s">
        <v>1320</v>
      </c>
      <c r="C3" s="515"/>
      <c r="D3" s="516"/>
      <c r="E3" s="405"/>
      <c r="F3" s="514" t="s">
        <v>1321</v>
      </c>
      <c r="G3" s="515"/>
      <c r="H3" s="516"/>
      <c r="I3" s="405"/>
      <c r="J3" s="514" t="s">
        <v>1331</v>
      </c>
      <c r="K3" s="515"/>
      <c r="L3" s="516"/>
      <c r="M3" s="405"/>
      <c r="N3" s="514" t="s">
        <v>1333</v>
      </c>
      <c r="O3" s="515"/>
      <c r="P3" s="516"/>
      <c r="Q3" s="405"/>
      <c r="R3" s="514" t="s">
        <v>1335</v>
      </c>
      <c r="S3" s="515"/>
      <c r="T3" s="516"/>
      <c r="U3" s="322"/>
    </row>
    <row r="4" spans="1:29">
      <c r="A4" s="580"/>
      <c r="B4" s="517"/>
      <c r="C4" s="518"/>
      <c r="D4" s="519"/>
      <c r="E4" s="322"/>
      <c r="F4" s="517"/>
      <c r="G4" s="518"/>
      <c r="H4" s="519"/>
      <c r="I4" s="322"/>
      <c r="J4" s="517"/>
      <c r="K4" s="518"/>
      <c r="L4" s="519"/>
      <c r="M4" s="322"/>
      <c r="N4" s="517"/>
      <c r="O4" s="518"/>
      <c r="P4" s="519"/>
      <c r="Q4" s="322"/>
      <c r="R4" s="517"/>
      <c r="S4" s="518"/>
      <c r="T4" s="519"/>
      <c r="U4" s="322"/>
    </row>
    <row r="5" spans="1:29">
      <c r="A5" s="580"/>
      <c r="B5" s="517"/>
      <c r="C5" s="518"/>
      <c r="D5" s="519"/>
      <c r="E5" s="322"/>
      <c r="F5" s="517"/>
      <c r="G5" s="518"/>
      <c r="H5" s="519"/>
      <c r="I5" s="322"/>
      <c r="J5" s="517"/>
      <c r="K5" s="518"/>
      <c r="L5" s="519"/>
      <c r="M5" s="322"/>
      <c r="N5" s="517"/>
      <c r="O5" s="518"/>
      <c r="P5" s="519"/>
      <c r="Q5" s="322"/>
      <c r="R5" s="517"/>
      <c r="S5" s="518"/>
      <c r="T5" s="519"/>
      <c r="U5" s="322"/>
    </row>
    <row r="6" spans="1:29">
      <c r="A6" s="580"/>
      <c r="B6" s="517"/>
      <c r="C6" s="518"/>
      <c r="D6" s="519"/>
      <c r="E6" s="322"/>
      <c r="F6" s="517"/>
      <c r="G6" s="518"/>
      <c r="H6" s="519"/>
      <c r="I6" s="322"/>
      <c r="J6" s="517"/>
      <c r="K6" s="518"/>
      <c r="L6" s="519"/>
      <c r="M6" s="322"/>
      <c r="N6" s="517"/>
      <c r="O6" s="518"/>
      <c r="P6" s="519"/>
      <c r="Q6" s="322"/>
      <c r="R6" s="517"/>
      <c r="S6" s="518"/>
      <c r="T6" s="519"/>
      <c r="U6" s="322"/>
    </row>
    <row r="7" spans="1:29">
      <c r="A7" s="581"/>
      <c r="B7" s="520"/>
      <c r="C7" s="521"/>
      <c r="D7" s="522"/>
      <c r="E7" s="406"/>
      <c r="F7" s="520"/>
      <c r="G7" s="521"/>
      <c r="H7" s="522"/>
      <c r="I7" s="406"/>
      <c r="J7" s="520"/>
      <c r="K7" s="521"/>
      <c r="L7" s="522"/>
      <c r="M7" s="406"/>
      <c r="N7" s="520"/>
      <c r="O7" s="521"/>
      <c r="P7" s="522"/>
      <c r="Q7" s="406"/>
      <c r="R7" s="520"/>
      <c r="S7" s="521"/>
      <c r="T7" s="522"/>
      <c r="U7" s="322"/>
    </row>
    <row r="8" spans="1:29" ht="25.5">
      <c r="A8" s="169" t="s">
        <v>198</v>
      </c>
      <c r="B8" s="571" t="s">
        <v>199</v>
      </c>
      <c r="C8" s="572"/>
      <c r="D8" s="573"/>
      <c r="E8" s="409"/>
      <c r="F8" s="571" t="s">
        <v>199</v>
      </c>
      <c r="G8" s="572"/>
      <c r="H8" s="573"/>
      <c r="I8" s="409"/>
      <c r="J8" s="571" t="s">
        <v>199</v>
      </c>
      <c r="K8" s="572"/>
      <c r="L8" s="573"/>
      <c r="M8" s="409"/>
      <c r="N8" s="571" t="s">
        <v>199</v>
      </c>
      <c r="O8" s="572"/>
      <c r="P8" s="573"/>
      <c r="Q8" s="409"/>
      <c r="R8" s="571" t="s">
        <v>199</v>
      </c>
      <c r="S8" s="572"/>
      <c r="T8" s="573"/>
      <c r="U8" s="327"/>
    </row>
    <row r="9" spans="1:29" ht="12.75" customHeight="1">
      <c r="A9" s="381" t="s">
        <v>200</v>
      </c>
      <c r="B9" s="575" t="s">
        <v>10</v>
      </c>
      <c r="C9" s="576"/>
      <c r="D9" s="577"/>
      <c r="E9" s="408"/>
      <c r="F9" s="575" t="s">
        <v>10</v>
      </c>
      <c r="G9" s="576"/>
      <c r="H9" s="577"/>
      <c r="I9" s="408"/>
      <c r="J9" s="575" t="s">
        <v>10</v>
      </c>
      <c r="K9" s="576"/>
      <c r="L9" s="577"/>
      <c r="M9" s="408"/>
      <c r="N9" s="575" t="s">
        <v>10</v>
      </c>
      <c r="O9" s="576"/>
      <c r="P9" s="577"/>
      <c r="Q9" s="408"/>
      <c r="R9" s="575" t="s">
        <v>10</v>
      </c>
      <c r="S9" s="576"/>
      <c r="T9" s="577"/>
      <c r="U9" s="419"/>
    </row>
    <row r="10" spans="1:29">
      <c r="A10" s="338" t="s">
        <v>314</v>
      </c>
      <c r="B10" s="520">
        <v>2022</v>
      </c>
      <c r="C10" s="521"/>
      <c r="D10" s="522"/>
      <c r="E10" s="406"/>
      <c r="F10" s="520">
        <v>2022</v>
      </c>
      <c r="G10" s="521"/>
      <c r="H10" s="522"/>
      <c r="I10" s="406"/>
      <c r="J10" s="520">
        <v>2022</v>
      </c>
      <c r="K10" s="521"/>
      <c r="L10" s="522"/>
      <c r="M10" s="406"/>
      <c r="N10" s="520">
        <v>2022</v>
      </c>
      <c r="O10" s="521"/>
      <c r="P10" s="522"/>
      <c r="Q10" s="406"/>
      <c r="R10" s="520">
        <v>2022</v>
      </c>
      <c r="S10" s="521"/>
      <c r="T10" s="522"/>
      <c r="U10" s="322"/>
    </row>
    <row r="11" spans="1:29">
      <c r="A11" s="511" t="s">
        <v>202</v>
      </c>
      <c r="B11" s="514" t="s">
        <v>1319</v>
      </c>
      <c r="C11" s="515"/>
      <c r="D11" s="516"/>
      <c r="E11" s="405"/>
      <c r="F11" s="514" t="s">
        <v>1319</v>
      </c>
      <c r="G11" s="515"/>
      <c r="H11" s="516"/>
      <c r="I11" s="405"/>
      <c r="J11" s="514" t="s">
        <v>1319</v>
      </c>
      <c r="K11" s="515"/>
      <c r="L11" s="516"/>
      <c r="M11" s="405"/>
      <c r="N11" s="514" t="s">
        <v>1319</v>
      </c>
      <c r="O11" s="515"/>
      <c r="P11" s="516"/>
      <c r="Q11" s="405"/>
      <c r="R11" s="514" t="s">
        <v>1319</v>
      </c>
      <c r="S11" s="515"/>
      <c r="T11" s="516"/>
      <c r="U11" s="322"/>
    </row>
    <row r="12" spans="1:29">
      <c r="A12" s="578"/>
      <c r="B12" s="517"/>
      <c r="C12" s="518"/>
      <c r="D12" s="519"/>
      <c r="E12" s="322"/>
      <c r="F12" s="517"/>
      <c r="G12" s="518"/>
      <c r="H12" s="519"/>
      <c r="I12" s="322"/>
      <c r="J12" s="517"/>
      <c r="K12" s="518"/>
      <c r="L12" s="519"/>
      <c r="M12" s="322"/>
      <c r="N12" s="517"/>
      <c r="O12" s="518"/>
      <c r="P12" s="519"/>
      <c r="Q12" s="322"/>
      <c r="R12" s="517"/>
      <c r="S12" s="518"/>
      <c r="T12" s="519"/>
      <c r="U12" s="322"/>
      <c r="X12" s="574" t="s">
        <v>1555</v>
      </c>
      <c r="Y12" s="574"/>
      <c r="Z12" s="574"/>
      <c r="AA12" s="574"/>
      <c r="AB12" s="574"/>
      <c r="AC12" s="574"/>
    </row>
    <row r="13" spans="1:29">
      <c r="A13" s="513"/>
      <c r="B13" s="520"/>
      <c r="C13" s="521"/>
      <c r="D13" s="522"/>
      <c r="E13" s="406"/>
      <c r="F13" s="520"/>
      <c r="G13" s="521"/>
      <c r="H13" s="522"/>
      <c r="I13" s="406"/>
      <c r="J13" s="520"/>
      <c r="K13" s="521"/>
      <c r="L13" s="522"/>
      <c r="M13" s="406"/>
      <c r="N13" s="520"/>
      <c r="O13" s="521"/>
      <c r="P13" s="522"/>
      <c r="Q13" s="406"/>
      <c r="R13" s="520"/>
      <c r="S13" s="521"/>
      <c r="T13" s="522"/>
      <c r="U13" s="322"/>
      <c r="X13" s="574"/>
      <c r="Y13" s="574"/>
      <c r="Z13" s="574"/>
      <c r="AA13" s="574"/>
      <c r="AB13" s="574"/>
      <c r="AC13" s="574"/>
    </row>
    <row r="14" spans="1:29">
      <c r="A14" t="s">
        <v>1336</v>
      </c>
    </row>
    <row r="16" spans="1:29" s="161" customFormat="1" ht="84" customHeight="1">
      <c r="B16" s="161" t="s">
        <v>1304</v>
      </c>
      <c r="C16" s="502" t="s">
        <v>1305</v>
      </c>
      <c r="D16" s="432" t="s">
        <v>1306</v>
      </c>
      <c r="E16" s="432" t="s">
        <v>1581</v>
      </c>
      <c r="F16" s="382" t="s">
        <v>1310</v>
      </c>
      <c r="G16" s="502" t="s">
        <v>1311</v>
      </c>
      <c r="H16" s="433" t="s">
        <v>1312</v>
      </c>
      <c r="I16" s="433" t="s">
        <v>1582</v>
      </c>
      <c r="J16" s="382" t="s">
        <v>1307</v>
      </c>
      <c r="K16" s="502" t="s">
        <v>1308</v>
      </c>
      <c r="L16" s="432" t="s">
        <v>1309</v>
      </c>
      <c r="M16" s="432" t="s">
        <v>1583</v>
      </c>
      <c r="N16" s="382" t="s">
        <v>1313</v>
      </c>
      <c r="O16" s="161" t="s">
        <v>1314</v>
      </c>
      <c r="P16" s="432" t="s">
        <v>1315</v>
      </c>
      <c r="Q16" s="432" t="s">
        <v>1584</v>
      </c>
      <c r="R16" s="382" t="s">
        <v>1316</v>
      </c>
      <c r="S16" s="502" t="s">
        <v>1317</v>
      </c>
      <c r="T16" s="434" t="s">
        <v>1318</v>
      </c>
      <c r="U16" s="433" t="s">
        <v>1585</v>
      </c>
      <c r="W16" s="436"/>
      <c r="X16" s="161" t="s">
        <v>1325</v>
      </c>
      <c r="Y16" s="161" t="s">
        <v>1326</v>
      </c>
      <c r="Z16" s="161" t="s">
        <v>1327</v>
      </c>
      <c r="AA16" s="161" t="s">
        <v>1328</v>
      </c>
      <c r="AB16" s="161" t="s">
        <v>1329</v>
      </c>
      <c r="AC16" s="161" t="s">
        <v>1330</v>
      </c>
    </row>
    <row r="17" spans="1:29">
      <c r="A17" t="s">
        <v>364</v>
      </c>
      <c r="B17" s="214">
        <v>31275</v>
      </c>
      <c r="C17" s="214">
        <v>3953</v>
      </c>
      <c r="D17" s="220">
        <v>0.12639488409272581</v>
      </c>
      <c r="E17" s="209">
        <f>RANK(D17,$D$17:$D$111,1)</f>
        <v>34</v>
      </c>
      <c r="F17" s="383">
        <v>8969</v>
      </c>
      <c r="G17" s="214">
        <v>1745</v>
      </c>
      <c r="H17" s="220">
        <v>0.19455903668190433</v>
      </c>
      <c r="I17" s="209">
        <f>RANK(H17,$H$17:$H$111,1)</f>
        <v>28</v>
      </c>
      <c r="J17" s="383">
        <v>1222</v>
      </c>
      <c r="K17" s="214">
        <v>409</v>
      </c>
      <c r="L17" s="220">
        <v>0.33469721767594107</v>
      </c>
      <c r="M17" s="209">
        <f>RANK(L17,$L$17:$L$111,1)</f>
        <v>72</v>
      </c>
      <c r="N17" s="383">
        <v>693</v>
      </c>
      <c r="O17" s="214">
        <v>18</v>
      </c>
      <c r="P17" s="220">
        <v>2.5974025974025976E-2</v>
      </c>
      <c r="Q17" s="209">
        <f>RANK(P17,$P$17:$P$111,1)</f>
        <v>21</v>
      </c>
      <c r="R17" s="383">
        <v>14302</v>
      </c>
      <c r="S17" s="214">
        <v>1337</v>
      </c>
      <c r="T17" s="250">
        <v>9.3483428891064188E-2</v>
      </c>
      <c r="U17" s="290">
        <f>RANK(T17,$T$17:$T$111,1)</f>
        <v>33</v>
      </c>
      <c r="X17" s="214">
        <v>4941</v>
      </c>
      <c r="Y17" s="214">
        <v>2226</v>
      </c>
      <c r="Z17" s="244">
        <v>0.45051608986035213</v>
      </c>
      <c r="AA17" s="383">
        <v>11620</v>
      </c>
      <c r="AB17" s="384">
        <v>2505</v>
      </c>
      <c r="AC17" s="244">
        <v>0.21557659208261618</v>
      </c>
    </row>
    <row r="18" spans="1:29">
      <c r="A18" t="s">
        <v>365</v>
      </c>
      <c r="B18" s="214">
        <v>18469</v>
      </c>
      <c r="C18" s="214">
        <v>2318</v>
      </c>
      <c r="D18" s="220">
        <v>0.12550760734203259</v>
      </c>
      <c r="E18" s="209">
        <f t="shared" ref="E18:E81" si="0">RANK(D18,$D$17:$D$111,1)</f>
        <v>33</v>
      </c>
      <c r="F18" s="383">
        <v>6217</v>
      </c>
      <c r="G18" s="214">
        <v>1159</v>
      </c>
      <c r="H18" s="220">
        <v>0.18642432041177417</v>
      </c>
      <c r="I18" s="209">
        <f t="shared" ref="I18:I81" si="1">RANK(H18,$H$17:$H$111,1)</f>
        <v>26</v>
      </c>
      <c r="J18" s="383">
        <v>1523</v>
      </c>
      <c r="K18" s="214">
        <v>481</v>
      </c>
      <c r="L18" s="220">
        <v>0.31582403151674326</v>
      </c>
      <c r="M18" s="209">
        <f t="shared" ref="M18:M81" si="2">RANK(L18,$L$17:$L$111,1)</f>
        <v>67</v>
      </c>
      <c r="N18" s="383">
        <v>1617</v>
      </c>
      <c r="O18" s="214">
        <v>182</v>
      </c>
      <c r="P18" s="220">
        <v>0.11255411255411256</v>
      </c>
      <c r="Q18" s="209">
        <f t="shared" ref="Q18:Q81" si="3">RANK(P18,$P$17:$P$111,1)</f>
        <v>44</v>
      </c>
      <c r="R18" s="383">
        <v>7539</v>
      </c>
      <c r="S18" s="214">
        <v>688</v>
      </c>
      <c r="T18" s="250">
        <v>9.1258787637617717E-2</v>
      </c>
      <c r="U18" s="290">
        <f t="shared" ref="U18:U81" si="4">RANK(T18,$T$17:$T$111,1)</f>
        <v>30</v>
      </c>
      <c r="X18" s="214">
        <v>2280</v>
      </c>
      <c r="Y18" s="214">
        <v>815</v>
      </c>
      <c r="Z18" s="244">
        <v>0.35745614035087719</v>
      </c>
      <c r="AA18" s="383">
        <v>6012</v>
      </c>
      <c r="AB18" s="384">
        <v>1130</v>
      </c>
      <c r="AC18" s="244">
        <v>0.18795741849634065</v>
      </c>
    </row>
    <row r="19" spans="1:29">
      <c r="A19" t="s">
        <v>366</v>
      </c>
      <c r="B19" s="214">
        <v>6736</v>
      </c>
      <c r="C19" s="214">
        <v>1030</v>
      </c>
      <c r="D19" s="220">
        <v>0.15290973871733968</v>
      </c>
      <c r="E19" s="209">
        <f t="shared" si="0"/>
        <v>55</v>
      </c>
      <c r="F19" s="383">
        <v>1688</v>
      </c>
      <c r="G19" s="214">
        <v>465</v>
      </c>
      <c r="H19" s="220">
        <v>0.27547393364928913</v>
      </c>
      <c r="I19" s="209">
        <f t="shared" si="1"/>
        <v>66</v>
      </c>
      <c r="J19" s="383">
        <v>220</v>
      </c>
      <c r="K19" s="214">
        <v>18</v>
      </c>
      <c r="L19" s="220">
        <v>8.1818181818181818E-2</v>
      </c>
      <c r="M19" s="209">
        <f t="shared" si="2"/>
        <v>17</v>
      </c>
      <c r="N19" s="383">
        <v>17</v>
      </c>
      <c r="O19" s="214">
        <v>0</v>
      </c>
      <c r="P19" s="220">
        <v>0</v>
      </c>
      <c r="Q19" s="209">
        <f t="shared" si="3"/>
        <v>1</v>
      </c>
      <c r="R19" s="383">
        <v>3423</v>
      </c>
      <c r="S19" s="214">
        <v>388</v>
      </c>
      <c r="T19" s="250">
        <v>0.11335086181711948</v>
      </c>
      <c r="U19" s="290">
        <f t="shared" si="4"/>
        <v>51</v>
      </c>
      <c r="X19" s="214">
        <v>1121</v>
      </c>
      <c r="Y19" s="214">
        <v>593</v>
      </c>
      <c r="Z19" s="244">
        <v>0.52899197145405885</v>
      </c>
      <c r="AA19" s="383">
        <v>2879</v>
      </c>
      <c r="AB19" s="384">
        <v>624</v>
      </c>
      <c r="AC19" s="244">
        <v>0.21674192427926364</v>
      </c>
    </row>
    <row r="20" spans="1:29">
      <c r="A20" t="s">
        <v>367</v>
      </c>
      <c r="B20" s="214">
        <v>4851</v>
      </c>
      <c r="C20" s="214">
        <v>1039</v>
      </c>
      <c r="D20" s="220">
        <v>0.21418264275407131</v>
      </c>
      <c r="E20" s="209">
        <f t="shared" si="0"/>
        <v>87</v>
      </c>
      <c r="F20" s="383">
        <v>1553</v>
      </c>
      <c r="G20" s="214">
        <v>468</v>
      </c>
      <c r="H20" s="220">
        <v>0.30135222150676111</v>
      </c>
      <c r="I20" s="209">
        <f t="shared" si="1"/>
        <v>74</v>
      </c>
      <c r="J20" s="383">
        <v>12</v>
      </c>
      <c r="K20" s="214">
        <v>0</v>
      </c>
      <c r="L20" s="220">
        <v>0</v>
      </c>
      <c r="M20" s="209">
        <f t="shared" si="2"/>
        <v>1</v>
      </c>
      <c r="N20" s="383">
        <v>128</v>
      </c>
      <c r="O20" s="214">
        <v>3</v>
      </c>
      <c r="P20" s="220">
        <v>2.34375E-2</v>
      </c>
      <c r="Q20" s="209">
        <f t="shared" si="3"/>
        <v>20</v>
      </c>
      <c r="R20" s="383">
        <v>2176</v>
      </c>
      <c r="S20" s="214">
        <v>344</v>
      </c>
      <c r="T20" s="250">
        <v>0.15808823529411764</v>
      </c>
      <c r="U20" s="290">
        <f t="shared" si="4"/>
        <v>81</v>
      </c>
      <c r="X20" s="214">
        <v>1146</v>
      </c>
      <c r="Y20" s="214">
        <v>702</v>
      </c>
      <c r="Z20" s="244">
        <v>0.61256544502617805</v>
      </c>
      <c r="AA20" s="383">
        <v>2291</v>
      </c>
      <c r="AB20" s="384">
        <v>692</v>
      </c>
      <c r="AC20" s="244">
        <v>0.30205150589262331</v>
      </c>
    </row>
    <row r="21" spans="1:29">
      <c r="A21" t="s">
        <v>368</v>
      </c>
      <c r="B21" s="214">
        <v>53456</v>
      </c>
      <c r="C21" s="214">
        <v>3658</v>
      </c>
      <c r="D21" s="220">
        <v>6.8430110745285849E-2</v>
      </c>
      <c r="E21" s="209">
        <f t="shared" si="0"/>
        <v>3</v>
      </c>
      <c r="F21" s="383">
        <v>14574</v>
      </c>
      <c r="G21" s="214">
        <v>1723</v>
      </c>
      <c r="H21" s="220">
        <v>0.11822423493893235</v>
      </c>
      <c r="I21" s="209">
        <f t="shared" si="1"/>
        <v>5</v>
      </c>
      <c r="J21" s="383">
        <v>1398</v>
      </c>
      <c r="K21" s="214">
        <v>203</v>
      </c>
      <c r="L21" s="220">
        <v>0.14520743919885551</v>
      </c>
      <c r="M21" s="209">
        <f t="shared" si="2"/>
        <v>28</v>
      </c>
      <c r="N21" s="383">
        <v>1320</v>
      </c>
      <c r="O21" s="214">
        <v>212</v>
      </c>
      <c r="P21" s="220">
        <v>0.16060606060606061</v>
      </c>
      <c r="Q21" s="209">
        <f t="shared" si="3"/>
        <v>62</v>
      </c>
      <c r="R21" s="383">
        <v>24402</v>
      </c>
      <c r="S21" s="214">
        <v>1250</v>
      </c>
      <c r="T21" s="250">
        <v>5.1225309400868779E-2</v>
      </c>
      <c r="U21" s="290">
        <f t="shared" si="4"/>
        <v>3</v>
      </c>
      <c r="X21" s="214">
        <v>4777</v>
      </c>
      <c r="Y21" s="214">
        <v>1730</v>
      </c>
      <c r="Z21" s="244">
        <v>0.36215197822901402</v>
      </c>
      <c r="AA21" s="383">
        <v>13607</v>
      </c>
      <c r="AB21" s="384">
        <v>1891</v>
      </c>
      <c r="AC21" s="244">
        <v>0.13897258763871537</v>
      </c>
    </row>
    <row r="22" spans="1:29">
      <c r="A22" t="s">
        <v>369</v>
      </c>
      <c r="B22" s="214">
        <v>41340</v>
      </c>
      <c r="C22" s="214">
        <v>5536</v>
      </c>
      <c r="D22" s="220">
        <v>0.13391388485728109</v>
      </c>
      <c r="E22" s="209">
        <f t="shared" si="0"/>
        <v>39</v>
      </c>
      <c r="F22" s="383">
        <v>12722</v>
      </c>
      <c r="G22" s="214">
        <v>2669</v>
      </c>
      <c r="H22" s="220">
        <v>0.20979405753812294</v>
      </c>
      <c r="I22" s="209">
        <f t="shared" si="1"/>
        <v>33</v>
      </c>
      <c r="J22" s="383">
        <v>1772</v>
      </c>
      <c r="K22" s="214">
        <v>435</v>
      </c>
      <c r="L22" s="220">
        <v>0.24548532731376976</v>
      </c>
      <c r="M22" s="209">
        <f t="shared" si="2"/>
        <v>49</v>
      </c>
      <c r="N22" s="383">
        <v>1850</v>
      </c>
      <c r="O22" s="214">
        <v>496</v>
      </c>
      <c r="P22" s="220">
        <v>0.26810810810810809</v>
      </c>
      <c r="Q22" s="209">
        <f t="shared" si="3"/>
        <v>85</v>
      </c>
      <c r="R22" s="383">
        <v>17595</v>
      </c>
      <c r="S22" s="214">
        <v>1625</v>
      </c>
      <c r="T22" s="250">
        <v>9.2355782892867291E-2</v>
      </c>
      <c r="U22" s="290">
        <f t="shared" si="4"/>
        <v>32</v>
      </c>
      <c r="X22" s="214">
        <v>5901</v>
      </c>
      <c r="Y22" s="214">
        <v>2470</v>
      </c>
      <c r="Z22" s="244">
        <v>0.41857312319945772</v>
      </c>
      <c r="AA22" s="383">
        <v>14690</v>
      </c>
      <c r="AB22" s="384">
        <v>3005</v>
      </c>
      <c r="AC22" s="244">
        <v>0.20456092579986385</v>
      </c>
    </row>
    <row r="23" spans="1:29">
      <c r="A23" t="s">
        <v>370</v>
      </c>
      <c r="B23" s="214">
        <v>16255</v>
      </c>
      <c r="C23" s="214">
        <v>3554</v>
      </c>
      <c r="D23" s="220">
        <v>0.21864041833282066</v>
      </c>
      <c r="E23" s="209">
        <f t="shared" si="0"/>
        <v>88</v>
      </c>
      <c r="F23" s="383">
        <v>4990</v>
      </c>
      <c r="G23" s="214">
        <v>1508</v>
      </c>
      <c r="H23" s="220">
        <v>0.30220440881763527</v>
      </c>
      <c r="I23" s="209">
        <f t="shared" si="1"/>
        <v>76</v>
      </c>
      <c r="J23" s="383">
        <v>16</v>
      </c>
      <c r="K23" s="214">
        <v>0</v>
      </c>
      <c r="L23" s="220">
        <v>0</v>
      </c>
      <c r="M23" s="209">
        <f t="shared" si="2"/>
        <v>1</v>
      </c>
      <c r="N23" s="383">
        <v>144</v>
      </c>
      <c r="O23" s="214">
        <v>15</v>
      </c>
      <c r="P23" s="220">
        <v>0.10416666666666667</v>
      </c>
      <c r="Q23" s="209">
        <f t="shared" si="3"/>
        <v>42</v>
      </c>
      <c r="R23" s="383">
        <v>7230</v>
      </c>
      <c r="S23" s="214">
        <v>1240</v>
      </c>
      <c r="T23" s="250">
        <v>0.1715076071922545</v>
      </c>
      <c r="U23" s="290">
        <f t="shared" si="4"/>
        <v>85</v>
      </c>
      <c r="X23" s="214">
        <v>3362</v>
      </c>
      <c r="Y23" s="214">
        <v>2223</v>
      </c>
      <c r="Z23" s="244">
        <v>0.66121356335514569</v>
      </c>
      <c r="AA23" s="383">
        <v>8284</v>
      </c>
      <c r="AB23" s="384">
        <v>2397</v>
      </c>
      <c r="AC23" s="244">
        <v>0.28935296957991308</v>
      </c>
    </row>
    <row r="24" spans="1:29">
      <c r="A24" t="s">
        <v>371</v>
      </c>
      <c r="B24" s="214">
        <v>5769</v>
      </c>
      <c r="C24" s="214">
        <v>722</v>
      </c>
      <c r="D24" s="220">
        <v>0.125151672733576</v>
      </c>
      <c r="E24" s="209">
        <f t="shared" si="0"/>
        <v>32</v>
      </c>
      <c r="F24" s="383">
        <v>1589</v>
      </c>
      <c r="G24" s="214">
        <v>248</v>
      </c>
      <c r="H24" s="220">
        <v>0.15607300188797987</v>
      </c>
      <c r="I24" s="209">
        <f t="shared" si="1"/>
        <v>14</v>
      </c>
      <c r="J24" s="383">
        <v>144</v>
      </c>
      <c r="K24" s="214">
        <v>45</v>
      </c>
      <c r="L24" s="220">
        <v>0.3125</v>
      </c>
      <c r="M24" s="209">
        <f t="shared" si="2"/>
        <v>65</v>
      </c>
      <c r="N24" s="383">
        <v>146</v>
      </c>
      <c r="O24" s="214">
        <v>13</v>
      </c>
      <c r="P24" s="220">
        <v>8.9041095890410954E-2</v>
      </c>
      <c r="Q24" s="209">
        <f t="shared" si="3"/>
        <v>37</v>
      </c>
      <c r="R24" s="383">
        <v>2561</v>
      </c>
      <c r="S24" s="214">
        <v>304</v>
      </c>
      <c r="T24" s="250">
        <v>0.11870363139398672</v>
      </c>
      <c r="U24" s="290">
        <f t="shared" si="4"/>
        <v>57</v>
      </c>
      <c r="X24" s="214">
        <v>959</v>
      </c>
      <c r="Y24" s="214">
        <v>470</v>
      </c>
      <c r="Z24" s="244">
        <v>0.49009384775808135</v>
      </c>
      <c r="AA24" s="383">
        <v>2177</v>
      </c>
      <c r="AB24" s="384">
        <v>458</v>
      </c>
      <c r="AC24" s="244">
        <v>0.21038125861276988</v>
      </c>
    </row>
    <row r="25" spans="1:29">
      <c r="A25" t="s">
        <v>372</v>
      </c>
      <c r="B25" s="214">
        <v>11038</v>
      </c>
      <c r="C25" s="214">
        <v>1518</v>
      </c>
      <c r="D25" s="220">
        <v>0.13752491393368363</v>
      </c>
      <c r="E25" s="209">
        <f t="shared" si="0"/>
        <v>41</v>
      </c>
      <c r="F25" s="383">
        <v>3487</v>
      </c>
      <c r="G25" s="214">
        <v>867</v>
      </c>
      <c r="H25" s="220">
        <v>0.24863779753369658</v>
      </c>
      <c r="I25" s="209">
        <f t="shared" si="1"/>
        <v>54</v>
      </c>
      <c r="J25" s="383">
        <v>1133</v>
      </c>
      <c r="K25" s="214">
        <v>169</v>
      </c>
      <c r="L25" s="220">
        <v>0.14916151809355693</v>
      </c>
      <c r="M25" s="209">
        <f t="shared" si="2"/>
        <v>29</v>
      </c>
      <c r="N25" s="383">
        <v>139</v>
      </c>
      <c r="O25" s="214">
        <v>1</v>
      </c>
      <c r="P25" s="220">
        <v>7.1942446043165471E-3</v>
      </c>
      <c r="Q25" s="209">
        <f t="shared" si="3"/>
        <v>17</v>
      </c>
      <c r="R25" s="383">
        <v>5028</v>
      </c>
      <c r="S25" s="214">
        <v>491</v>
      </c>
      <c r="T25" s="250">
        <v>9.7653142402545745E-2</v>
      </c>
      <c r="U25" s="290">
        <f t="shared" si="4"/>
        <v>35</v>
      </c>
      <c r="X25" s="214">
        <v>1713</v>
      </c>
      <c r="Y25" s="214">
        <v>790</v>
      </c>
      <c r="Z25" s="244">
        <v>0.46117921774664333</v>
      </c>
      <c r="AA25" s="383">
        <v>4210</v>
      </c>
      <c r="AB25" s="384">
        <v>965</v>
      </c>
      <c r="AC25" s="244">
        <v>0.22921615201900236</v>
      </c>
    </row>
    <row r="26" spans="1:29">
      <c r="A26" t="s">
        <v>373</v>
      </c>
      <c r="B26" s="214">
        <v>23940</v>
      </c>
      <c r="C26" s="214">
        <v>3681</v>
      </c>
      <c r="D26" s="220">
        <v>0.1537593984962406</v>
      </c>
      <c r="E26" s="209">
        <f t="shared" si="0"/>
        <v>56</v>
      </c>
      <c r="F26" s="383">
        <v>5974</v>
      </c>
      <c r="G26" s="214">
        <v>1713</v>
      </c>
      <c r="H26" s="220">
        <v>0.28674255105456981</v>
      </c>
      <c r="I26" s="209">
        <f t="shared" si="1"/>
        <v>68</v>
      </c>
      <c r="J26" s="383">
        <v>468</v>
      </c>
      <c r="K26" s="214">
        <v>194</v>
      </c>
      <c r="L26" s="220">
        <v>0.41452991452991456</v>
      </c>
      <c r="M26" s="209">
        <f t="shared" si="2"/>
        <v>80</v>
      </c>
      <c r="N26" s="383">
        <v>478</v>
      </c>
      <c r="O26" s="214">
        <v>0</v>
      </c>
      <c r="P26" s="220">
        <v>0</v>
      </c>
      <c r="Q26" s="209">
        <f t="shared" si="3"/>
        <v>1</v>
      </c>
      <c r="R26" s="383">
        <v>11323</v>
      </c>
      <c r="S26" s="214">
        <v>1292</v>
      </c>
      <c r="T26" s="250">
        <v>0.11410403603285349</v>
      </c>
      <c r="U26" s="290">
        <f t="shared" si="4"/>
        <v>52</v>
      </c>
      <c r="X26" s="214">
        <v>4189</v>
      </c>
      <c r="Y26" s="214">
        <v>1806</v>
      </c>
      <c r="Z26" s="244">
        <v>0.43112914776796374</v>
      </c>
      <c r="AA26" s="383">
        <v>9243</v>
      </c>
      <c r="AB26" s="384">
        <v>1828</v>
      </c>
      <c r="AC26" s="244">
        <v>0.19777128637888131</v>
      </c>
    </row>
    <row r="27" spans="1:29">
      <c r="A27" t="s">
        <v>374</v>
      </c>
      <c r="B27" s="214">
        <v>15708</v>
      </c>
      <c r="C27" s="214">
        <v>1144</v>
      </c>
      <c r="D27" s="220">
        <v>7.2829131652661069E-2</v>
      </c>
      <c r="E27" s="209">
        <f t="shared" si="0"/>
        <v>5</v>
      </c>
      <c r="F27" s="383">
        <v>5129</v>
      </c>
      <c r="G27" s="214">
        <v>683</v>
      </c>
      <c r="H27" s="220">
        <v>0.13316435952427375</v>
      </c>
      <c r="I27" s="209">
        <f t="shared" si="1"/>
        <v>10</v>
      </c>
      <c r="J27" s="383">
        <v>353</v>
      </c>
      <c r="K27" s="214">
        <v>29</v>
      </c>
      <c r="L27" s="220">
        <v>8.2152974504249299E-2</v>
      </c>
      <c r="M27" s="209">
        <f t="shared" si="2"/>
        <v>18</v>
      </c>
      <c r="N27" s="383">
        <v>454</v>
      </c>
      <c r="O27" s="214">
        <v>8</v>
      </c>
      <c r="P27" s="220">
        <v>1.7621145374449341E-2</v>
      </c>
      <c r="Q27" s="209">
        <f t="shared" si="3"/>
        <v>19</v>
      </c>
      <c r="R27" s="383">
        <v>6815</v>
      </c>
      <c r="S27" s="214">
        <v>713</v>
      </c>
      <c r="T27" s="250">
        <v>0.10462215700660309</v>
      </c>
      <c r="U27" s="290">
        <f t="shared" si="4"/>
        <v>41</v>
      </c>
      <c r="X27" s="214">
        <v>1407</v>
      </c>
      <c r="Y27" s="214">
        <v>379</v>
      </c>
      <c r="Z27" s="244">
        <v>0.26936744847192606</v>
      </c>
      <c r="AA27" s="383">
        <v>4509</v>
      </c>
      <c r="AB27" s="384">
        <v>600</v>
      </c>
      <c r="AC27" s="244">
        <v>0.1330671989354624</v>
      </c>
    </row>
    <row r="28" spans="1:29">
      <c r="A28" t="s">
        <v>375</v>
      </c>
      <c r="B28" s="214">
        <v>6106</v>
      </c>
      <c r="C28" s="214">
        <v>680</v>
      </c>
      <c r="D28" s="220">
        <v>0.11136586963642318</v>
      </c>
      <c r="E28" s="209">
        <f t="shared" si="0"/>
        <v>27</v>
      </c>
      <c r="F28" s="383">
        <v>2071</v>
      </c>
      <c r="G28" s="214">
        <v>472</v>
      </c>
      <c r="H28" s="220">
        <v>0.22790922259777885</v>
      </c>
      <c r="I28" s="209">
        <f t="shared" si="1"/>
        <v>44</v>
      </c>
      <c r="J28" s="383">
        <v>606</v>
      </c>
      <c r="K28" s="214">
        <v>217</v>
      </c>
      <c r="L28" s="220">
        <v>0.35808580858085809</v>
      </c>
      <c r="M28" s="209">
        <f t="shared" si="2"/>
        <v>77</v>
      </c>
      <c r="N28" s="383">
        <v>129</v>
      </c>
      <c r="O28" s="214">
        <v>28</v>
      </c>
      <c r="P28" s="220">
        <v>0.21705426356589147</v>
      </c>
      <c r="Q28" s="209">
        <f t="shared" si="3"/>
        <v>78</v>
      </c>
      <c r="R28" s="383">
        <v>2706</v>
      </c>
      <c r="S28" s="214">
        <v>217</v>
      </c>
      <c r="T28" s="250">
        <v>8.019216555801921E-2</v>
      </c>
      <c r="U28" s="290">
        <f t="shared" si="4"/>
        <v>20</v>
      </c>
      <c r="X28" s="214">
        <v>919</v>
      </c>
      <c r="Y28" s="214">
        <v>369</v>
      </c>
      <c r="Z28" s="244">
        <v>0.4015233949945593</v>
      </c>
      <c r="AA28" s="383">
        <v>1536</v>
      </c>
      <c r="AB28" s="384">
        <v>350</v>
      </c>
      <c r="AC28" s="244">
        <v>0.22786458333333334</v>
      </c>
    </row>
    <row r="29" spans="1:29">
      <c r="A29" t="s">
        <v>376</v>
      </c>
      <c r="B29" s="214">
        <v>13479</v>
      </c>
      <c r="C29" s="214">
        <v>2185</v>
      </c>
      <c r="D29" s="220">
        <v>0.1621040136508643</v>
      </c>
      <c r="E29" s="209">
        <f t="shared" si="0"/>
        <v>64</v>
      </c>
      <c r="F29" s="383">
        <v>4128</v>
      </c>
      <c r="G29" s="214">
        <v>947</v>
      </c>
      <c r="H29" s="220">
        <v>0.22940891472868216</v>
      </c>
      <c r="I29" s="209">
        <f t="shared" si="1"/>
        <v>45</v>
      </c>
      <c r="J29" s="383">
        <v>50</v>
      </c>
      <c r="K29" s="214">
        <v>0</v>
      </c>
      <c r="L29" s="220">
        <v>0</v>
      </c>
      <c r="M29" s="209">
        <f t="shared" si="2"/>
        <v>1</v>
      </c>
      <c r="N29" s="383">
        <v>139</v>
      </c>
      <c r="O29" s="214">
        <v>0</v>
      </c>
      <c r="P29" s="220">
        <v>0</v>
      </c>
      <c r="Q29" s="209">
        <f t="shared" si="3"/>
        <v>1</v>
      </c>
      <c r="R29" s="383">
        <v>5890</v>
      </c>
      <c r="S29" s="214">
        <v>810</v>
      </c>
      <c r="T29" s="250">
        <v>0.13752122241086587</v>
      </c>
      <c r="U29" s="290">
        <f t="shared" si="4"/>
        <v>72</v>
      </c>
      <c r="X29" s="214">
        <v>2825</v>
      </c>
      <c r="Y29" s="214">
        <v>1077</v>
      </c>
      <c r="Z29" s="244">
        <v>0.38123893805309733</v>
      </c>
      <c r="AA29" s="383">
        <v>5773</v>
      </c>
      <c r="AB29" s="384">
        <v>1320</v>
      </c>
      <c r="AC29" s="244">
        <v>0.22865061493157804</v>
      </c>
    </row>
    <row r="30" spans="1:29">
      <c r="A30" t="s">
        <v>377</v>
      </c>
      <c r="B30" s="214">
        <v>3035</v>
      </c>
      <c r="C30" s="214">
        <v>597</v>
      </c>
      <c r="D30" s="220">
        <v>0.19670510708401978</v>
      </c>
      <c r="E30" s="209">
        <f t="shared" si="0"/>
        <v>85</v>
      </c>
      <c r="F30" s="383">
        <v>832</v>
      </c>
      <c r="G30" s="214">
        <v>251</v>
      </c>
      <c r="H30" s="220">
        <v>0.30168269230769229</v>
      </c>
      <c r="I30" s="209">
        <f t="shared" si="1"/>
        <v>75</v>
      </c>
      <c r="J30" s="383">
        <v>46</v>
      </c>
      <c r="K30" s="214">
        <v>32</v>
      </c>
      <c r="L30" s="220">
        <v>0.69565217391304346</v>
      </c>
      <c r="M30" s="209">
        <f t="shared" si="2"/>
        <v>85</v>
      </c>
      <c r="N30" s="383">
        <v>49</v>
      </c>
      <c r="O30" s="214">
        <v>5</v>
      </c>
      <c r="P30" s="220">
        <v>0.10204081632653061</v>
      </c>
      <c r="Q30" s="209">
        <f t="shared" si="3"/>
        <v>41</v>
      </c>
      <c r="R30" s="383">
        <v>1654</v>
      </c>
      <c r="S30" s="214">
        <v>271</v>
      </c>
      <c r="T30" s="250">
        <v>0.16384522370012092</v>
      </c>
      <c r="U30" s="290">
        <f t="shared" si="4"/>
        <v>82</v>
      </c>
      <c r="X30" s="214">
        <v>719</v>
      </c>
      <c r="Y30" s="214">
        <v>339</v>
      </c>
      <c r="Z30" s="244">
        <v>0.47148817802503479</v>
      </c>
      <c r="AA30" s="383">
        <v>1311</v>
      </c>
      <c r="AB30" s="384">
        <v>352</v>
      </c>
      <c r="AC30" s="244">
        <v>0.26849733028222733</v>
      </c>
    </row>
    <row r="31" spans="1:29">
      <c r="A31" t="s">
        <v>378</v>
      </c>
      <c r="B31" s="214">
        <v>14547</v>
      </c>
      <c r="C31" s="214">
        <v>2835</v>
      </c>
      <c r="D31" s="220">
        <v>0.19488554341101258</v>
      </c>
      <c r="E31" s="209">
        <f t="shared" si="0"/>
        <v>83</v>
      </c>
      <c r="F31" s="383">
        <v>4184</v>
      </c>
      <c r="G31" s="214">
        <v>1389</v>
      </c>
      <c r="H31" s="220">
        <v>0.33197896749521988</v>
      </c>
      <c r="I31" s="209">
        <f t="shared" si="1"/>
        <v>85</v>
      </c>
      <c r="J31" s="383">
        <v>182</v>
      </c>
      <c r="K31" s="214">
        <v>22</v>
      </c>
      <c r="L31" s="220">
        <v>0.12087912087912088</v>
      </c>
      <c r="M31" s="209">
        <f t="shared" si="2"/>
        <v>23</v>
      </c>
      <c r="N31" s="383">
        <v>225</v>
      </c>
      <c r="O31" s="214">
        <v>43</v>
      </c>
      <c r="P31" s="220">
        <v>0.19111111111111112</v>
      </c>
      <c r="Q31" s="209">
        <f t="shared" si="3"/>
        <v>69</v>
      </c>
      <c r="R31" s="383">
        <v>7312</v>
      </c>
      <c r="S31" s="214">
        <v>975</v>
      </c>
      <c r="T31" s="250">
        <v>0.13334245076586435</v>
      </c>
      <c r="U31" s="290">
        <f t="shared" si="4"/>
        <v>69</v>
      </c>
      <c r="X31" s="214">
        <v>2890</v>
      </c>
      <c r="Y31" s="214">
        <v>1650</v>
      </c>
      <c r="Z31" s="244">
        <v>0.5709342560553633</v>
      </c>
      <c r="AA31" s="383">
        <v>6140</v>
      </c>
      <c r="AB31" s="384">
        <v>1553</v>
      </c>
      <c r="AC31" s="244">
        <v>0.25293159609120519</v>
      </c>
    </row>
    <row r="32" spans="1:29">
      <c r="A32" t="s">
        <v>379</v>
      </c>
      <c r="B32" s="214">
        <v>22689</v>
      </c>
      <c r="C32" s="214">
        <v>2473</v>
      </c>
      <c r="D32" s="220">
        <v>0.10899554850368019</v>
      </c>
      <c r="E32" s="209">
        <f t="shared" si="0"/>
        <v>25</v>
      </c>
      <c r="F32" s="383">
        <v>6855</v>
      </c>
      <c r="G32" s="214">
        <v>1385</v>
      </c>
      <c r="H32" s="220">
        <v>0.20204230488694383</v>
      </c>
      <c r="I32" s="209">
        <f t="shared" si="1"/>
        <v>30</v>
      </c>
      <c r="J32" s="383">
        <v>678</v>
      </c>
      <c r="K32" s="214">
        <v>109</v>
      </c>
      <c r="L32" s="220">
        <v>0.16076696165191739</v>
      </c>
      <c r="M32" s="209">
        <f t="shared" si="2"/>
        <v>31</v>
      </c>
      <c r="N32" s="383">
        <v>730</v>
      </c>
      <c r="O32" s="214">
        <v>114</v>
      </c>
      <c r="P32" s="220">
        <v>0.15616438356164383</v>
      </c>
      <c r="Q32" s="209">
        <f t="shared" si="3"/>
        <v>61</v>
      </c>
      <c r="R32" s="383">
        <v>9968</v>
      </c>
      <c r="S32" s="214">
        <v>746</v>
      </c>
      <c r="T32" s="250">
        <v>7.4839486356340287E-2</v>
      </c>
      <c r="U32" s="290">
        <f t="shared" si="4"/>
        <v>13</v>
      </c>
      <c r="X32" s="214">
        <v>3530</v>
      </c>
      <c r="Y32" s="214">
        <v>1519</v>
      </c>
      <c r="Z32" s="244">
        <v>0.4303116147308782</v>
      </c>
      <c r="AA32" s="383">
        <v>8052</v>
      </c>
      <c r="AB32" s="384">
        <v>1352</v>
      </c>
      <c r="AC32" s="244">
        <v>0.16790859413810233</v>
      </c>
    </row>
    <row r="33" spans="1:29">
      <c r="A33" t="s">
        <v>380</v>
      </c>
      <c r="B33" s="214">
        <v>5409</v>
      </c>
      <c r="C33" s="214">
        <v>713</v>
      </c>
      <c r="D33" s="220">
        <v>0.13181734146792384</v>
      </c>
      <c r="E33" s="209">
        <f t="shared" si="0"/>
        <v>38</v>
      </c>
      <c r="F33" s="383">
        <v>1898</v>
      </c>
      <c r="G33" s="214">
        <v>398</v>
      </c>
      <c r="H33" s="220">
        <v>0.20969441517386722</v>
      </c>
      <c r="I33" s="209">
        <f t="shared" si="1"/>
        <v>32</v>
      </c>
      <c r="J33" s="383">
        <v>744</v>
      </c>
      <c r="K33" s="214">
        <v>191</v>
      </c>
      <c r="L33" s="220">
        <v>0.25672043010752688</v>
      </c>
      <c r="M33" s="209">
        <f t="shared" si="2"/>
        <v>54</v>
      </c>
      <c r="N33" s="383">
        <v>320</v>
      </c>
      <c r="O33" s="214">
        <v>26</v>
      </c>
      <c r="P33" s="220">
        <v>8.1250000000000003E-2</v>
      </c>
      <c r="Q33" s="209">
        <f t="shared" si="3"/>
        <v>33</v>
      </c>
      <c r="R33" s="383">
        <v>2334</v>
      </c>
      <c r="S33" s="214">
        <v>123</v>
      </c>
      <c r="T33" s="250">
        <v>5.2699228791773779E-2</v>
      </c>
      <c r="U33" s="290">
        <f t="shared" si="4"/>
        <v>4</v>
      </c>
      <c r="X33" s="214">
        <v>823</v>
      </c>
      <c r="Y33" s="214">
        <v>329</v>
      </c>
      <c r="Z33" s="244">
        <v>0.3997569866342649</v>
      </c>
      <c r="AA33" s="383">
        <v>1865</v>
      </c>
      <c r="AB33" s="384">
        <v>294</v>
      </c>
      <c r="AC33" s="244">
        <v>0.15764075067024128</v>
      </c>
    </row>
    <row r="34" spans="1:29">
      <c r="A34" t="s">
        <v>381</v>
      </c>
      <c r="B34" s="214">
        <v>26931</v>
      </c>
      <c r="C34" s="214">
        <v>3166</v>
      </c>
      <c r="D34" s="220">
        <v>0.11755968957706732</v>
      </c>
      <c r="E34" s="209">
        <f t="shared" si="0"/>
        <v>29</v>
      </c>
      <c r="F34" s="383">
        <v>5898</v>
      </c>
      <c r="G34" s="214">
        <v>1611</v>
      </c>
      <c r="H34" s="220">
        <v>0.27314343845371314</v>
      </c>
      <c r="I34" s="209">
        <f t="shared" si="1"/>
        <v>63</v>
      </c>
      <c r="J34" s="383">
        <v>284</v>
      </c>
      <c r="K34" s="214">
        <v>0</v>
      </c>
      <c r="L34" s="220">
        <v>0</v>
      </c>
      <c r="M34" s="209">
        <f t="shared" si="2"/>
        <v>1</v>
      </c>
      <c r="N34" s="383">
        <v>531</v>
      </c>
      <c r="O34" s="214">
        <v>42</v>
      </c>
      <c r="P34" s="220">
        <v>7.909604519774012E-2</v>
      </c>
      <c r="Q34" s="209">
        <f t="shared" si="3"/>
        <v>32</v>
      </c>
      <c r="R34" s="383">
        <v>15515</v>
      </c>
      <c r="S34" s="214">
        <v>1145</v>
      </c>
      <c r="T34" s="250">
        <v>7.3799548823718988E-2</v>
      </c>
      <c r="U34" s="290">
        <f t="shared" si="4"/>
        <v>12</v>
      </c>
      <c r="X34" s="214">
        <v>3579</v>
      </c>
      <c r="Y34" s="214">
        <v>1112</v>
      </c>
      <c r="Z34" s="244">
        <v>0.3107013132159821</v>
      </c>
      <c r="AA34" s="383">
        <v>9936</v>
      </c>
      <c r="AB34" s="384">
        <v>1641</v>
      </c>
      <c r="AC34" s="244">
        <v>0.16515700483091789</v>
      </c>
    </row>
    <row r="35" spans="1:29">
      <c r="A35" t="s">
        <v>382</v>
      </c>
      <c r="B35" s="214">
        <v>302663</v>
      </c>
      <c r="C35" s="214">
        <v>27073</v>
      </c>
      <c r="D35" s="220">
        <v>8.9449321522617559E-2</v>
      </c>
      <c r="E35" s="209">
        <f t="shared" si="0"/>
        <v>13</v>
      </c>
      <c r="F35" s="383">
        <v>76658</v>
      </c>
      <c r="G35" s="214">
        <v>14514</v>
      </c>
      <c r="H35" s="220">
        <v>0.18933444650264813</v>
      </c>
      <c r="I35" s="209">
        <f t="shared" si="1"/>
        <v>27</v>
      </c>
      <c r="J35" s="383">
        <v>76570</v>
      </c>
      <c r="K35" s="214">
        <v>14703</v>
      </c>
      <c r="L35" s="220">
        <v>0.19202037351443124</v>
      </c>
      <c r="M35" s="209">
        <f t="shared" si="2"/>
        <v>36</v>
      </c>
      <c r="N35" s="383">
        <v>20253</v>
      </c>
      <c r="O35" s="214">
        <v>2336</v>
      </c>
      <c r="P35" s="220">
        <v>0.1153409371451143</v>
      </c>
      <c r="Q35" s="209">
        <f t="shared" si="3"/>
        <v>45</v>
      </c>
      <c r="R35" s="383">
        <v>91940</v>
      </c>
      <c r="S35" s="214">
        <v>8460</v>
      </c>
      <c r="T35" s="250">
        <v>9.201653252120949E-2</v>
      </c>
      <c r="U35" s="290">
        <f t="shared" si="4"/>
        <v>31</v>
      </c>
      <c r="X35" s="214">
        <v>38639</v>
      </c>
      <c r="Y35" s="214">
        <v>14243</v>
      </c>
      <c r="Z35" s="244">
        <v>0.36861720023810141</v>
      </c>
      <c r="AA35" s="383">
        <v>62222</v>
      </c>
      <c r="AB35" s="384">
        <v>11783</v>
      </c>
      <c r="AC35" s="244">
        <v>0.18937031917971137</v>
      </c>
    </row>
    <row r="36" spans="1:29">
      <c r="A36" t="s">
        <v>383</v>
      </c>
      <c r="B36" s="214">
        <v>4363</v>
      </c>
      <c r="C36" s="214">
        <v>715</v>
      </c>
      <c r="D36" s="220">
        <v>0.16387806555122622</v>
      </c>
      <c r="E36" s="209">
        <f t="shared" si="0"/>
        <v>66</v>
      </c>
      <c r="F36" s="383">
        <v>1142</v>
      </c>
      <c r="G36" s="214">
        <v>387</v>
      </c>
      <c r="H36" s="220">
        <v>0.33887915936952717</v>
      </c>
      <c r="I36" s="209">
        <f t="shared" si="1"/>
        <v>86</v>
      </c>
      <c r="J36" s="383">
        <v>109</v>
      </c>
      <c r="K36" s="214">
        <v>23</v>
      </c>
      <c r="L36" s="220">
        <v>0.21100917431192662</v>
      </c>
      <c r="M36" s="209">
        <f t="shared" si="2"/>
        <v>42</v>
      </c>
      <c r="N36" s="383">
        <v>82</v>
      </c>
      <c r="O36" s="214">
        <v>29</v>
      </c>
      <c r="P36" s="220">
        <v>0.35365853658536583</v>
      </c>
      <c r="Q36" s="209">
        <f t="shared" si="3"/>
        <v>88</v>
      </c>
      <c r="R36" s="383">
        <v>2320</v>
      </c>
      <c r="S36" s="214">
        <v>259</v>
      </c>
      <c r="T36" s="250">
        <v>0.11163793103448276</v>
      </c>
      <c r="U36" s="290">
        <f t="shared" si="4"/>
        <v>48</v>
      </c>
      <c r="X36" s="214">
        <v>835</v>
      </c>
      <c r="Y36" s="214">
        <v>355</v>
      </c>
      <c r="Z36" s="244">
        <v>0.42514970059880242</v>
      </c>
      <c r="AA36" s="383">
        <v>1370</v>
      </c>
      <c r="AB36" s="384">
        <v>331</v>
      </c>
      <c r="AC36" s="244">
        <v>0.2416058394160584</v>
      </c>
    </row>
    <row r="37" spans="1:29">
      <c r="A37" t="s">
        <v>384</v>
      </c>
      <c r="B37" s="214">
        <v>8360</v>
      </c>
      <c r="C37" s="214">
        <v>1398</v>
      </c>
      <c r="D37" s="220">
        <v>0.16722488038277511</v>
      </c>
      <c r="E37" s="209">
        <f t="shared" si="0"/>
        <v>69</v>
      </c>
      <c r="F37" s="383">
        <v>2570</v>
      </c>
      <c r="G37" s="214">
        <v>777</v>
      </c>
      <c r="H37" s="220">
        <v>0.30233463035019453</v>
      </c>
      <c r="I37" s="209">
        <f t="shared" si="1"/>
        <v>77</v>
      </c>
      <c r="J37" s="383">
        <v>155</v>
      </c>
      <c r="K37" s="214">
        <v>45</v>
      </c>
      <c r="L37" s="220">
        <v>0.29032258064516131</v>
      </c>
      <c r="M37" s="209">
        <f t="shared" si="2"/>
        <v>64</v>
      </c>
      <c r="N37" s="383">
        <v>559</v>
      </c>
      <c r="O37" s="214">
        <v>105</v>
      </c>
      <c r="P37" s="220">
        <v>0.18783542039355994</v>
      </c>
      <c r="Q37" s="209">
        <f t="shared" si="3"/>
        <v>66</v>
      </c>
      <c r="R37" s="383">
        <v>3704</v>
      </c>
      <c r="S37" s="214">
        <v>493</v>
      </c>
      <c r="T37" s="250">
        <v>0.13309935205183585</v>
      </c>
      <c r="U37" s="290">
        <f t="shared" si="4"/>
        <v>68</v>
      </c>
      <c r="X37" s="214">
        <v>1720</v>
      </c>
      <c r="Y37" s="214">
        <v>720</v>
      </c>
      <c r="Z37" s="244">
        <v>0.41860465116279072</v>
      </c>
      <c r="AA37" s="383">
        <v>3507</v>
      </c>
      <c r="AB37" s="384">
        <v>676</v>
      </c>
      <c r="AC37" s="244">
        <v>0.19275734245794127</v>
      </c>
    </row>
    <row r="38" spans="1:29">
      <c r="A38" t="s">
        <v>385</v>
      </c>
      <c r="B38" s="214">
        <v>20329</v>
      </c>
      <c r="C38" s="214">
        <v>1929</v>
      </c>
      <c r="D38" s="220">
        <v>9.488907472084214E-2</v>
      </c>
      <c r="E38" s="209">
        <f t="shared" si="0"/>
        <v>15</v>
      </c>
      <c r="F38" s="383">
        <v>6357</v>
      </c>
      <c r="G38" s="214">
        <v>1076</v>
      </c>
      <c r="H38" s="220">
        <v>0.16926223061192386</v>
      </c>
      <c r="I38" s="209">
        <f t="shared" si="1"/>
        <v>19</v>
      </c>
      <c r="J38" s="383">
        <v>921</v>
      </c>
      <c r="K38" s="214">
        <v>149</v>
      </c>
      <c r="L38" s="220">
        <v>0.16178067318132464</v>
      </c>
      <c r="M38" s="209">
        <f t="shared" si="2"/>
        <v>32</v>
      </c>
      <c r="N38" s="383">
        <v>520</v>
      </c>
      <c r="O38" s="214">
        <v>115</v>
      </c>
      <c r="P38" s="220">
        <v>0.22115384615384615</v>
      </c>
      <c r="Q38" s="209">
        <f t="shared" si="3"/>
        <v>80</v>
      </c>
      <c r="R38" s="383">
        <v>8751</v>
      </c>
      <c r="S38" s="214">
        <v>636</v>
      </c>
      <c r="T38" s="250">
        <v>7.267740829619472E-2</v>
      </c>
      <c r="U38" s="290">
        <f t="shared" si="4"/>
        <v>11</v>
      </c>
      <c r="X38" s="214">
        <v>2183</v>
      </c>
      <c r="Y38" s="214">
        <v>971</v>
      </c>
      <c r="Z38" s="244">
        <v>0.44480073293632616</v>
      </c>
      <c r="AA38" s="383">
        <v>6449</v>
      </c>
      <c r="AB38" s="384">
        <v>838</v>
      </c>
      <c r="AC38" s="244">
        <v>0.12994262676383936</v>
      </c>
    </row>
    <row r="39" spans="1:29">
      <c r="A39" t="s">
        <v>386</v>
      </c>
      <c r="B39" s="214">
        <v>14640</v>
      </c>
      <c r="C39" s="214">
        <v>2377</v>
      </c>
      <c r="D39" s="220">
        <v>0.16236338797814207</v>
      </c>
      <c r="E39" s="209">
        <f t="shared" si="0"/>
        <v>65</v>
      </c>
      <c r="F39" s="383">
        <v>4632</v>
      </c>
      <c r="G39" s="214">
        <v>972</v>
      </c>
      <c r="H39" s="220">
        <v>0.20984455958549222</v>
      </c>
      <c r="I39" s="209">
        <f t="shared" si="1"/>
        <v>34</v>
      </c>
      <c r="J39" s="383">
        <v>2134</v>
      </c>
      <c r="K39" s="214">
        <v>688</v>
      </c>
      <c r="L39" s="220">
        <v>0.32239925023430177</v>
      </c>
      <c r="M39" s="209">
        <f t="shared" si="2"/>
        <v>71</v>
      </c>
      <c r="N39" s="383">
        <v>300</v>
      </c>
      <c r="O39" s="214">
        <v>0</v>
      </c>
      <c r="P39" s="220">
        <v>0</v>
      </c>
      <c r="Q39" s="209">
        <f t="shared" si="3"/>
        <v>1</v>
      </c>
      <c r="R39" s="383">
        <v>5922</v>
      </c>
      <c r="S39" s="214">
        <v>729</v>
      </c>
      <c r="T39" s="250">
        <v>0.12310030395136778</v>
      </c>
      <c r="U39" s="290">
        <f t="shared" si="4"/>
        <v>61</v>
      </c>
      <c r="X39" s="214">
        <v>2502</v>
      </c>
      <c r="Y39" s="214">
        <v>1538</v>
      </c>
      <c r="Z39" s="244">
        <v>0.61470823341326941</v>
      </c>
      <c r="AA39" s="383">
        <v>4957</v>
      </c>
      <c r="AB39" s="384">
        <v>1206</v>
      </c>
      <c r="AC39" s="244">
        <v>0.24329231389953601</v>
      </c>
    </row>
    <row r="40" spans="1:29">
      <c r="A40" t="s">
        <v>387</v>
      </c>
      <c r="B40" s="214">
        <v>16416</v>
      </c>
      <c r="C40" s="214">
        <v>1805</v>
      </c>
      <c r="D40" s="220">
        <v>0.10995370370370371</v>
      </c>
      <c r="E40" s="209">
        <f t="shared" si="0"/>
        <v>26</v>
      </c>
      <c r="F40" s="383">
        <v>4448</v>
      </c>
      <c r="G40" s="214">
        <v>950</v>
      </c>
      <c r="H40" s="220">
        <v>0.21357913669064749</v>
      </c>
      <c r="I40" s="209">
        <f t="shared" si="1"/>
        <v>36</v>
      </c>
      <c r="J40" s="383">
        <v>4093</v>
      </c>
      <c r="K40" s="214">
        <v>1155</v>
      </c>
      <c r="L40" s="220">
        <v>0.28218910334717812</v>
      </c>
      <c r="M40" s="209">
        <f t="shared" si="2"/>
        <v>62</v>
      </c>
      <c r="N40" s="383">
        <v>279</v>
      </c>
      <c r="O40" s="214">
        <v>18</v>
      </c>
      <c r="P40" s="220">
        <v>6.4516129032258063E-2</v>
      </c>
      <c r="Q40" s="209">
        <f t="shared" si="3"/>
        <v>27</v>
      </c>
      <c r="R40" s="383">
        <v>8202</v>
      </c>
      <c r="S40" s="214">
        <v>643</v>
      </c>
      <c r="T40" s="250">
        <v>7.8395513289441596E-2</v>
      </c>
      <c r="U40" s="290">
        <f t="shared" si="4"/>
        <v>17</v>
      </c>
      <c r="X40" s="214">
        <v>1533</v>
      </c>
      <c r="Y40" s="214">
        <v>793</v>
      </c>
      <c r="Z40" s="244">
        <v>0.51728636660143512</v>
      </c>
      <c r="AA40" s="383">
        <v>5665</v>
      </c>
      <c r="AB40" s="384">
        <v>1107</v>
      </c>
      <c r="AC40" s="244">
        <v>0.19541041482789057</v>
      </c>
    </row>
    <row r="41" spans="1:29">
      <c r="A41" t="s">
        <v>388</v>
      </c>
      <c r="B41" s="214">
        <v>7607</v>
      </c>
      <c r="C41" s="214">
        <v>1770</v>
      </c>
      <c r="D41" s="220">
        <v>0.23268042592349153</v>
      </c>
      <c r="E41" s="209">
        <f t="shared" si="0"/>
        <v>90</v>
      </c>
      <c r="F41" s="383">
        <v>2143</v>
      </c>
      <c r="G41" s="214">
        <v>745</v>
      </c>
      <c r="H41" s="220">
        <v>0.34764349043397108</v>
      </c>
      <c r="I41" s="209">
        <f t="shared" si="1"/>
        <v>88</v>
      </c>
      <c r="J41" s="383">
        <v>27</v>
      </c>
      <c r="K41" s="214">
        <v>27</v>
      </c>
      <c r="L41" s="220">
        <v>1</v>
      </c>
      <c r="M41" s="209">
        <f t="shared" si="2"/>
        <v>87</v>
      </c>
      <c r="N41" s="383">
        <v>52</v>
      </c>
      <c r="O41" s="214">
        <v>10</v>
      </c>
      <c r="P41" s="220">
        <v>0.19230769230769232</v>
      </c>
      <c r="Q41" s="209">
        <f t="shared" si="3"/>
        <v>70</v>
      </c>
      <c r="R41" s="383">
        <v>3755</v>
      </c>
      <c r="S41" s="214">
        <v>719</v>
      </c>
      <c r="T41" s="250">
        <v>0.19147802929427429</v>
      </c>
      <c r="U41" s="290">
        <f t="shared" si="4"/>
        <v>89</v>
      </c>
      <c r="X41" s="214">
        <v>1598</v>
      </c>
      <c r="Y41" s="214">
        <v>972</v>
      </c>
      <c r="Z41" s="244">
        <v>0.60826032540675845</v>
      </c>
      <c r="AA41" s="383">
        <v>3203</v>
      </c>
      <c r="AB41" s="384">
        <v>1147</v>
      </c>
      <c r="AC41" s="244">
        <v>0.35810177958164219</v>
      </c>
    </row>
    <row r="42" spans="1:29">
      <c r="A42" t="s">
        <v>389</v>
      </c>
      <c r="B42" s="214">
        <v>16789</v>
      </c>
      <c r="C42" s="214">
        <v>1677</v>
      </c>
      <c r="D42" s="220">
        <v>9.9886830662934065E-2</v>
      </c>
      <c r="E42" s="209">
        <f t="shared" si="0"/>
        <v>22</v>
      </c>
      <c r="F42" s="383">
        <v>4620</v>
      </c>
      <c r="G42" s="214">
        <v>799</v>
      </c>
      <c r="H42" s="220">
        <v>0.17294372294372296</v>
      </c>
      <c r="I42" s="209">
        <f t="shared" si="1"/>
        <v>22</v>
      </c>
      <c r="J42" s="383">
        <v>955</v>
      </c>
      <c r="K42" s="214">
        <v>203</v>
      </c>
      <c r="L42" s="220">
        <v>0.21256544502617802</v>
      </c>
      <c r="M42" s="209">
        <f t="shared" si="2"/>
        <v>43</v>
      </c>
      <c r="N42" s="383">
        <v>434</v>
      </c>
      <c r="O42" s="214">
        <v>87</v>
      </c>
      <c r="P42" s="220">
        <v>0.20046082949308755</v>
      </c>
      <c r="Q42" s="209">
        <f t="shared" si="3"/>
        <v>74</v>
      </c>
      <c r="R42" s="383">
        <v>8080</v>
      </c>
      <c r="S42" s="214">
        <v>662</v>
      </c>
      <c r="T42" s="250">
        <v>8.1930693069306934E-2</v>
      </c>
      <c r="U42" s="290">
        <f t="shared" si="4"/>
        <v>26</v>
      </c>
      <c r="X42" s="214">
        <v>2671</v>
      </c>
      <c r="Y42" s="214">
        <v>978</v>
      </c>
      <c r="Z42" s="244">
        <v>0.36615499812804192</v>
      </c>
      <c r="AA42" s="383">
        <v>6165</v>
      </c>
      <c r="AB42" s="384">
        <v>1035</v>
      </c>
      <c r="AC42" s="244">
        <v>0.16788321167883211</v>
      </c>
    </row>
    <row r="43" spans="1:29">
      <c r="A43" t="s">
        <v>390</v>
      </c>
      <c r="B43" s="214">
        <v>19948</v>
      </c>
      <c r="C43" s="214">
        <v>3316</v>
      </c>
      <c r="D43" s="220">
        <v>0.16623220372969721</v>
      </c>
      <c r="E43" s="209">
        <f t="shared" si="0"/>
        <v>68</v>
      </c>
      <c r="F43" s="383">
        <v>6099</v>
      </c>
      <c r="G43" s="214">
        <v>1260</v>
      </c>
      <c r="H43" s="220">
        <v>0.20659124446630595</v>
      </c>
      <c r="I43" s="209">
        <f t="shared" si="1"/>
        <v>31</v>
      </c>
      <c r="J43" s="383">
        <v>3673</v>
      </c>
      <c r="K43" s="214">
        <v>1311</v>
      </c>
      <c r="L43" s="220">
        <v>0.3569289409202287</v>
      </c>
      <c r="M43" s="209">
        <f t="shared" si="2"/>
        <v>76</v>
      </c>
      <c r="N43" s="383">
        <v>347</v>
      </c>
      <c r="O43" s="214">
        <v>46</v>
      </c>
      <c r="P43" s="220">
        <v>0.13256484149855907</v>
      </c>
      <c r="Q43" s="209">
        <f t="shared" si="3"/>
        <v>56</v>
      </c>
      <c r="R43" s="383">
        <v>8431</v>
      </c>
      <c r="S43" s="214">
        <v>1406</v>
      </c>
      <c r="T43" s="250">
        <v>0.16676550824338751</v>
      </c>
      <c r="U43" s="290">
        <f t="shared" si="4"/>
        <v>84</v>
      </c>
      <c r="X43" s="214">
        <v>3352</v>
      </c>
      <c r="Y43" s="214">
        <v>1898</v>
      </c>
      <c r="Z43" s="244">
        <v>0.56622911694510736</v>
      </c>
      <c r="AA43" s="383">
        <v>7782</v>
      </c>
      <c r="AB43" s="384">
        <v>1923</v>
      </c>
      <c r="AC43" s="244">
        <v>0.24710871241326138</v>
      </c>
    </row>
    <row r="44" spans="1:29">
      <c r="A44" t="s">
        <v>391</v>
      </c>
      <c r="B44" s="214">
        <v>11387</v>
      </c>
      <c r="C44" s="214">
        <v>1473</v>
      </c>
      <c r="D44" s="220">
        <v>0.12935803987002722</v>
      </c>
      <c r="E44" s="209">
        <f t="shared" si="0"/>
        <v>35</v>
      </c>
      <c r="F44" s="383">
        <v>2819</v>
      </c>
      <c r="G44" s="214">
        <v>599</v>
      </c>
      <c r="H44" s="220">
        <v>0.21248669741042922</v>
      </c>
      <c r="I44" s="209">
        <f t="shared" si="1"/>
        <v>35</v>
      </c>
      <c r="J44" s="383">
        <v>999</v>
      </c>
      <c r="K44" s="214">
        <v>204</v>
      </c>
      <c r="L44" s="220">
        <v>0.20420420420420421</v>
      </c>
      <c r="M44" s="209">
        <f t="shared" si="2"/>
        <v>40</v>
      </c>
      <c r="N44" s="383">
        <v>530</v>
      </c>
      <c r="O44" s="214">
        <v>54</v>
      </c>
      <c r="P44" s="220">
        <v>0.10188679245283019</v>
      </c>
      <c r="Q44" s="209">
        <f t="shared" si="3"/>
        <v>40</v>
      </c>
      <c r="R44" s="383">
        <v>5529</v>
      </c>
      <c r="S44" s="214">
        <v>480</v>
      </c>
      <c r="T44" s="250">
        <v>8.6814975583288115E-2</v>
      </c>
      <c r="U44" s="290">
        <f t="shared" si="4"/>
        <v>29</v>
      </c>
      <c r="X44" s="214">
        <v>1641</v>
      </c>
      <c r="Y44" s="214">
        <v>679</v>
      </c>
      <c r="Z44" s="244">
        <v>0.4137720901889092</v>
      </c>
      <c r="AA44" s="383">
        <v>3414</v>
      </c>
      <c r="AB44" s="384">
        <v>722</v>
      </c>
      <c r="AC44" s="244">
        <v>0.2114821323960164</v>
      </c>
    </row>
    <row r="45" spans="1:29">
      <c r="A45" t="s">
        <v>392</v>
      </c>
      <c r="B45" s="214">
        <v>9384</v>
      </c>
      <c r="C45" s="214">
        <v>1387</v>
      </c>
      <c r="D45" s="220">
        <v>0.14780477408354648</v>
      </c>
      <c r="E45" s="209">
        <f t="shared" si="0"/>
        <v>50</v>
      </c>
      <c r="F45" s="383">
        <v>2347</v>
      </c>
      <c r="G45" s="214">
        <v>544</v>
      </c>
      <c r="H45" s="220">
        <v>0.2317852577758841</v>
      </c>
      <c r="I45" s="209">
        <f t="shared" si="1"/>
        <v>47</v>
      </c>
      <c r="J45" s="383">
        <v>152</v>
      </c>
      <c r="K45" s="214">
        <v>51</v>
      </c>
      <c r="L45" s="220">
        <v>0.33552631578947367</v>
      </c>
      <c r="M45" s="209">
        <f t="shared" si="2"/>
        <v>73</v>
      </c>
      <c r="N45" s="383">
        <v>352</v>
      </c>
      <c r="O45" s="214">
        <v>74</v>
      </c>
      <c r="P45" s="220">
        <v>0.21022727272727273</v>
      </c>
      <c r="Q45" s="209">
        <f t="shared" si="3"/>
        <v>76</v>
      </c>
      <c r="R45" s="383">
        <v>4457</v>
      </c>
      <c r="S45" s="214">
        <v>592</v>
      </c>
      <c r="T45" s="250">
        <v>0.13282477002468027</v>
      </c>
      <c r="U45" s="290">
        <f t="shared" si="4"/>
        <v>67</v>
      </c>
      <c r="X45" s="214">
        <v>1827</v>
      </c>
      <c r="Y45" s="214">
        <v>889</v>
      </c>
      <c r="Z45" s="244">
        <v>0.48659003831417624</v>
      </c>
      <c r="AA45" s="383">
        <v>4068</v>
      </c>
      <c r="AB45" s="384">
        <v>961</v>
      </c>
      <c r="AC45" s="244">
        <v>0.23623402163225171</v>
      </c>
    </row>
    <row r="46" spans="1:29">
      <c r="A46" t="s">
        <v>393</v>
      </c>
      <c r="B46" s="214">
        <v>27777</v>
      </c>
      <c r="C46" s="214">
        <v>3012</v>
      </c>
      <c r="D46" s="220">
        <v>0.10843503618101306</v>
      </c>
      <c r="E46" s="209">
        <f t="shared" si="0"/>
        <v>24</v>
      </c>
      <c r="F46" s="383">
        <v>7678</v>
      </c>
      <c r="G46" s="214">
        <v>1688</v>
      </c>
      <c r="H46" s="220">
        <v>0.21984891898932013</v>
      </c>
      <c r="I46" s="209">
        <f t="shared" si="1"/>
        <v>39</v>
      </c>
      <c r="J46" s="383">
        <v>422</v>
      </c>
      <c r="K46" s="214">
        <v>82</v>
      </c>
      <c r="L46" s="220">
        <v>0.19431279620853081</v>
      </c>
      <c r="M46" s="209">
        <f t="shared" si="2"/>
        <v>38</v>
      </c>
      <c r="N46" s="383">
        <v>702</v>
      </c>
      <c r="O46" s="214">
        <v>96</v>
      </c>
      <c r="P46" s="220">
        <v>0.13675213675213677</v>
      </c>
      <c r="Q46" s="209">
        <f t="shared" si="3"/>
        <v>57</v>
      </c>
      <c r="R46" s="383">
        <v>14193</v>
      </c>
      <c r="S46" s="214">
        <v>1155</v>
      </c>
      <c r="T46" s="250">
        <v>8.1378144155569654E-2</v>
      </c>
      <c r="U46" s="290">
        <f t="shared" si="4"/>
        <v>25</v>
      </c>
      <c r="X46" s="214">
        <v>4391</v>
      </c>
      <c r="Y46" s="214">
        <v>1482</v>
      </c>
      <c r="Z46" s="244">
        <v>0.33750854019585513</v>
      </c>
      <c r="AA46" s="383">
        <v>11061</v>
      </c>
      <c r="AB46" s="384">
        <v>1567</v>
      </c>
      <c r="AC46" s="244">
        <v>0.14166892686013924</v>
      </c>
    </row>
    <row r="47" spans="1:29">
      <c r="A47" t="s">
        <v>394</v>
      </c>
      <c r="B47" s="214">
        <v>4965</v>
      </c>
      <c r="C47" s="214">
        <v>869</v>
      </c>
      <c r="D47" s="220">
        <v>0.17502517623363545</v>
      </c>
      <c r="E47" s="209">
        <f t="shared" si="0"/>
        <v>76</v>
      </c>
      <c r="F47" s="383">
        <v>1311</v>
      </c>
      <c r="G47" s="214">
        <v>284</v>
      </c>
      <c r="H47" s="220">
        <v>0.21662852784134248</v>
      </c>
      <c r="I47" s="209">
        <f t="shared" si="1"/>
        <v>37</v>
      </c>
      <c r="J47" s="383">
        <v>0</v>
      </c>
      <c r="K47" s="214">
        <v>0</v>
      </c>
      <c r="L47" s="220" t="s">
        <v>869</v>
      </c>
      <c r="M47" s="209" t="s">
        <v>480</v>
      </c>
      <c r="N47" s="383">
        <v>66</v>
      </c>
      <c r="O47" s="214">
        <v>0</v>
      </c>
      <c r="P47" s="220">
        <v>0</v>
      </c>
      <c r="Q47" s="209">
        <f t="shared" si="3"/>
        <v>1</v>
      </c>
      <c r="R47" s="383">
        <v>2368</v>
      </c>
      <c r="S47" s="214">
        <v>393</v>
      </c>
      <c r="T47" s="250">
        <v>0.16596283783783783</v>
      </c>
      <c r="U47" s="290">
        <f t="shared" si="4"/>
        <v>83</v>
      </c>
      <c r="X47" s="214">
        <v>927</v>
      </c>
      <c r="Y47" s="214">
        <v>445</v>
      </c>
      <c r="Z47" s="244">
        <v>0.48004314994606256</v>
      </c>
      <c r="AA47" s="383">
        <v>2139</v>
      </c>
      <c r="AB47" s="384">
        <v>671</v>
      </c>
      <c r="AC47" s="244">
        <v>0.31369798971481999</v>
      </c>
    </row>
    <row r="48" spans="1:29">
      <c r="A48" t="s">
        <v>395</v>
      </c>
      <c r="B48" s="214">
        <v>25209</v>
      </c>
      <c r="C48" s="214">
        <v>3478</v>
      </c>
      <c r="D48" s="220">
        <v>0.13796659923043358</v>
      </c>
      <c r="E48" s="209">
        <f t="shared" si="0"/>
        <v>43</v>
      </c>
      <c r="F48" s="383">
        <v>7891</v>
      </c>
      <c r="G48" s="214">
        <v>1717</v>
      </c>
      <c r="H48" s="220">
        <v>0.21758965910530984</v>
      </c>
      <c r="I48" s="209">
        <f t="shared" si="1"/>
        <v>38</v>
      </c>
      <c r="J48" s="383">
        <v>1122</v>
      </c>
      <c r="K48" s="214">
        <v>189</v>
      </c>
      <c r="L48" s="220">
        <v>0.16844919786096257</v>
      </c>
      <c r="M48" s="209">
        <f t="shared" si="2"/>
        <v>33</v>
      </c>
      <c r="N48" s="383">
        <v>2158</v>
      </c>
      <c r="O48" s="214">
        <v>402</v>
      </c>
      <c r="P48" s="220">
        <v>0.18628359592215013</v>
      </c>
      <c r="Q48" s="209">
        <f t="shared" si="3"/>
        <v>65</v>
      </c>
      <c r="R48" s="383">
        <v>11184</v>
      </c>
      <c r="S48" s="214">
        <v>1349</v>
      </c>
      <c r="T48" s="250">
        <v>0.12061874105865522</v>
      </c>
      <c r="U48" s="290">
        <f t="shared" si="4"/>
        <v>58</v>
      </c>
      <c r="X48" s="214">
        <v>4101</v>
      </c>
      <c r="Y48" s="214">
        <v>1920</v>
      </c>
      <c r="Z48" s="244">
        <v>0.46817849305047549</v>
      </c>
      <c r="AA48" s="383">
        <v>9040</v>
      </c>
      <c r="AB48" s="384">
        <v>1820</v>
      </c>
      <c r="AC48" s="244">
        <v>0.20132743362831859</v>
      </c>
    </row>
    <row r="49" spans="1:29">
      <c r="A49" t="s">
        <v>396</v>
      </c>
      <c r="B49" s="214">
        <v>148888</v>
      </c>
      <c r="C49" s="214">
        <v>15217</v>
      </c>
      <c r="D49" s="220">
        <v>0.10220434151845682</v>
      </c>
      <c r="E49" s="209">
        <f t="shared" si="0"/>
        <v>23</v>
      </c>
      <c r="F49" s="383">
        <v>40139</v>
      </c>
      <c r="G49" s="214">
        <v>7221</v>
      </c>
      <c r="H49" s="220">
        <v>0.17989984802810235</v>
      </c>
      <c r="I49" s="209">
        <f t="shared" si="1"/>
        <v>23</v>
      </c>
      <c r="J49" s="383">
        <v>26686</v>
      </c>
      <c r="K49" s="214">
        <v>6848</v>
      </c>
      <c r="L49" s="220">
        <v>0.25661395488271005</v>
      </c>
      <c r="M49" s="209">
        <f t="shared" si="2"/>
        <v>53</v>
      </c>
      <c r="N49" s="383">
        <v>5714</v>
      </c>
      <c r="O49" s="214">
        <v>1115</v>
      </c>
      <c r="P49" s="220">
        <v>0.1951347567378369</v>
      </c>
      <c r="Q49" s="209">
        <f t="shared" si="3"/>
        <v>71</v>
      </c>
      <c r="R49" s="383">
        <v>61423</v>
      </c>
      <c r="S49" s="214">
        <v>5062</v>
      </c>
      <c r="T49" s="250">
        <v>8.2412125750940202E-2</v>
      </c>
      <c r="U49" s="290">
        <f t="shared" si="4"/>
        <v>27</v>
      </c>
      <c r="X49" s="214">
        <v>17234</v>
      </c>
      <c r="Y49" s="214">
        <v>7617</v>
      </c>
      <c r="Z49" s="244">
        <v>0.44197516537077869</v>
      </c>
      <c r="AA49" s="383">
        <v>40515</v>
      </c>
      <c r="AB49" s="384">
        <v>7414</v>
      </c>
      <c r="AC49" s="244">
        <v>0.18299395285696657</v>
      </c>
    </row>
    <row r="50" spans="1:29">
      <c r="A50" t="s">
        <v>397</v>
      </c>
      <c r="B50" s="214">
        <v>2829</v>
      </c>
      <c r="C50" s="214">
        <v>888</v>
      </c>
      <c r="D50" s="220">
        <v>0.31389183457051961</v>
      </c>
      <c r="E50" s="209">
        <f t="shared" si="0"/>
        <v>95</v>
      </c>
      <c r="F50" s="383">
        <v>833</v>
      </c>
      <c r="G50" s="214">
        <v>428</v>
      </c>
      <c r="H50" s="220">
        <v>0.51380552220888354</v>
      </c>
      <c r="I50" s="209">
        <f t="shared" si="1"/>
        <v>95</v>
      </c>
      <c r="J50" s="383">
        <v>8</v>
      </c>
      <c r="K50" s="214">
        <v>0</v>
      </c>
      <c r="L50" s="220">
        <v>0</v>
      </c>
      <c r="M50" s="209">
        <f t="shared" si="2"/>
        <v>1</v>
      </c>
      <c r="N50" s="383">
        <v>11</v>
      </c>
      <c r="O50" s="214">
        <v>0</v>
      </c>
      <c r="P50" s="220">
        <v>0</v>
      </c>
      <c r="Q50" s="209">
        <f t="shared" si="3"/>
        <v>1</v>
      </c>
      <c r="R50" s="383">
        <v>1469</v>
      </c>
      <c r="S50" s="214">
        <v>355</v>
      </c>
      <c r="T50" s="250">
        <v>0.24166099387338325</v>
      </c>
      <c r="U50" s="290">
        <f t="shared" si="4"/>
        <v>93</v>
      </c>
      <c r="X50" s="214">
        <v>946</v>
      </c>
      <c r="Y50" s="214">
        <v>565</v>
      </c>
      <c r="Z50" s="244">
        <v>0.59725158562367864</v>
      </c>
      <c r="AA50" s="383">
        <v>1294</v>
      </c>
      <c r="AB50" s="384">
        <v>489</v>
      </c>
      <c r="AC50" s="244">
        <v>0.37789799072642966</v>
      </c>
    </row>
    <row r="51" spans="1:29">
      <c r="A51" t="s">
        <v>398</v>
      </c>
      <c r="B51" s="214">
        <v>9009</v>
      </c>
      <c r="C51" s="214">
        <v>1672</v>
      </c>
      <c r="D51" s="220">
        <v>0.1855921855921856</v>
      </c>
      <c r="E51" s="209">
        <f t="shared" si="0"/>
        <v>81</v>
      </c>
      <c r="F51" s="383">
        <v>2188</v>
      </c>
      <c r="G51" s="214">
        <v>861</v>
      </c>
      <c r="H51" s="220">
        <v>0.39351005484460694</v>
      </c>
      <c r="I51" s="209">
        <f t="shared" si="1"/>
        <v>94</v>
      </c>
      <c r="J51" s="383">
        <v>3231</v>
      </c>
      <c r="K51" s="214">
        <v>926</v>
      </c>
      <c r="L51" s="220">
        <v>0.28659857629216962</v>
      </c>
      <c r="M51" s="209">
        <f t="shared" si="2"/>
        <v>63</v>
      </c>
      <c r="N51" s="383">
        <v>30</v>
      </c>
      <c r="O51" s="214">
        <v>5</v>
      </c>
      <c r="P51" s="220">
        <v>0.16666666666666666</v>
      </c>
      <c r="Q51" s="209">
        <f t="shared" si="3"/>
        <v>64</v>
      </c>
      <c r="R51" s="383">
        <v>4457</v>
      </c>
      <c r="S51" s="214">
        <v>656</v>
      </c>
      <c r="T51" s="250">
        <v>0.14718420462194301</v>
      </c>
      <c r="U51" s="290">
        <f t="shared" si="4"/>
        <v>79</v>
      </c>
      <c r="X51" s="214">
        <v>1626</v>
      </c>
      <c r="Y51" s="214">
        <v>803</v>
      </c>
      <c r="Z51" s="244">
        <v>0.49384993849938497</v>
      </c>
      <c r="AA51" s="383">
        <v>3864</v>
      </c>
      <c r="AB51" s="384">
        <v>952</v>
      </c>
      <c r="AC51" s="244">
        <v>0.24637681159420291</v>
      </c>
    </row>
    <row r="52" spans="1:29">
      <c r="A52" t="s">
        <v>399</v>
      </c>
      <c r="B52" s="214">
        <v>10903</v>
      </c>
      <c r="C52" s="214">
        <v>1737</v>
      </c>
      <c r="D52" s="220">
        <v>0.15931395028891132</v>
      </c>
      <c r="E52" s="209">
        <f t="shared" si="0"/>
        <v>62</v>
      </c>
      <c r="F52" s="383">
        <v>2909</v>
      </c>
      <c r="G52" s="214">
        <v>796</v>
      </c>
      <c r="H52" s="220">
        <v>0.27363355104847026</v>
      </c>
      <c r="I52" s="209">
        <f t="shared" si="1"/>
        <v>64</v>
      </c>
      <c r="J52" s="383">
        <v>369</v>
      </c>
      <c r="K52" s="214">
        <v>117</v>
      </c>
      <c r="L52" s="220">
        <v>0.31707317073170732</v>
      </c>
      <c r="M52" s="209">
        <f t="shared" si="2"/>
        <v>68</v>
      </c>
      <c r="N52" s="383">
        <v>225</v>
      </c>
      <c r="O52" s="214">
        <v>64</v>
      </c>
      <c r="P52" s="220">
        <v>0.28444444444444444</v>
      </c>
      <c r="Q52" s="209">
        <f t="shared" si="3"/>
        <v>86</v>
      </c>
      <c r="R52" s="383">
        <v>5119</v>
      </c>
      <c r="S52" s="214">
        <v>641</v>
      </c>
      <c r="T52" s="250">
        <v>0.12521976948622779</v>
      </c>
      <c r="U52" s="290">
        <f t="shared" si="4"/>
        <v>62</v>
      </c>
      <c r="X52" s="214">
        <v>2258</v>
      </c>
      <c r="Y52" s="214">
        <v>894</v>
      </c>
      <c r="Z52" s="244">
        <v>0.39592559787422499</v>
      </c>
      <c r="AA52" s="383">
        <v>3958</v>
      </c>
      <c r="AB52" s="384">
        <v>1031</v>
      </c>
      <c r="AC52" s="244">
        <v>0.26048509348155635</v>
      </c>
    </row>
    <row r="53" spans="1:29">
      <c r="A53" t="s">
        <v>400</v>
      </c>
      <c r="B53" s="214">
        <v>22785</v>
      </c>
      <c r="C53" s="214">
        <v>3396</v>
      </c>
      <c r="D53" s="220">
        <v>0.14904542462146148</v>
      </c>
      <c r="E53" s="209">
        <f t="shared" si="0"/>
        <v>52</v>
      </c>
      <c r="F53" s="383">
        <v>6613</v>
      </c>
      <c r="G53" s="214">
        <v>1904</v>
      </c>
      <c r="H53" s="220">
        <v>0.2879177377892031</v>
      </c>
      <c r="I53" s="209">
        <f t="shared" si="1"/>
        <v>69</v>
      </c>
      <c r="J53" s="383">
        <v>171</v>
      </c>
      <c r="K53" s="214">
        <v>48</v>
      </c>
      <c r="L53" s="220">
        <v>0.2807017543859649</v>
      </c>
      <c r="M53" s="209">
        <f t="shared" si="2"/>
        <v>61</v>
      </c>
      <c r="N53" s="383">
        <v>145</v>
      </c>
      <c r="O53" s="214">
        <v>76</v>
      </c>
      <c r="P53" s="220">
        <v>0.52413793103448281</v>
      </c>
      <c r="Q53" s="209">
        <f t="shared" si="3"/>
        <v>91</v>
      </c>
      <c r="R53" s="383">
        <v>11067</v>
      </c>
      <c r="S53" s="214">
        <v>1216</v>
      </c>
      <c r="T53" s="250">
        <v>0.1098762085479353</v>
      </c>
      <c r="U53" s="290">
        <f t="shared" si="4"/>
        <v>47</v>
      </c>
      <c r="X53" s="214">
        <v>3794</v>
      </c>
      <c r="Y53" s="214">
        <v>2023</v>
      </c>
      <c r="Z53" s="244">
        <v>0.53321033210332103</v>
      </c>
      <c r="AA53" s="383">
        <v>9680</v>
      </c>
      <c r="AB53" s="384">
        <v>2011</v>
      </c>
      <c r="AC53" s="244">
        <v>0.20774793388429752</v>
      </c>
    </row>
    <row r="54" spans="1:29">
      <c r="A54" t="s">
        <v>401</v>
      </c>
      <c r="B54" s="214">
        <v>7200</v>
      </c>
      <c r="C54" s="214">
        <v>2023</v>
      </c>
      <c r="D54" s="220">
        <v>0.28097222222222223</v>
      </c>
      <c r="E54" s="209">
        <f t="shared" si="0"/>
        <v>93</v>
      </c>
      <c r="F54" s="383">
        <v>2098</v>
      </c>
      <c r="G54" s="214">
        <v>770</v>
      </c>
      <c r="H54" s="220">
        <v>0.36701620591039086</v>
      </c>
      <c r="I54" s="209">
        <f t="shared" si="1"/>
        <v>92</v>
      </c>
      <c r="J54" s="383">
        <v>3669</v>
      </c>
      <c r="K54" s="214">
        <v>1409</v>
      </c>
      <c r="L54" s="220">
        <v>0.38402834559825566</v>
      </c>
      <c r="M54" s="209">
        <f t="shared" si="2"/>
        <v>79</v>
      </c>
      <c r="N54" s="383">
        <v>190</v>
      </c>
      <c r="O54" s="214">
        <v>39</v>
      </c>
      <c r="P54" s="220">
        <v>0.20526315789473684</v>
      </c>
      <c r="Q54" s="209">
        <f t="shared" si="3"/>
        <v>75</v>
      </c>
      <c r="R54" s="383">
        <v>3428</v>
      </c>
      <c r="S54" s="214">
        <v>966</v>
      </c>
      <c r="T54" s="250">
        <v>0.28179696616102684</v>
      </c>
      <c r="U54" s="290">
        <f t="shared" si="4"/>
        <v>95</v>
      </c>
      <c r="X54" s="214">
        <v>1681</v>
      </c>
      <c r="Y54" s="214">
        <v>1155</v>
      </c>
      <c r="Z54" s="244">
        <v>0.6870910172516359</v>
      </c>
      <c r="AA54" s="383">
        <v>3142</v>
      </c>
      <c r="AB54" s="384">
        <v>1260</v>
      </c>
      <c r="AC54" s="244">
        <v>0.40101845957988541</v>
      </c>
    </row>
    <row r="55" spans="1:29">
      <c r="A55" t="s">
        <v>402</v>
      </c>
      <c r="B55" s="214">
        <v>10737</v>
      </c>
      <c r="C55" s="214">
        <v>1764</v>
      </c>
      <c r="D55" s="220">
        <v>0.16429170159262363</v>
      </c>
      <c r="E55" s="209">
        <f t="shared" si="0"/>
        <v>67</v>
      </c>
      <c r="F55" s="383">
        <v>3328</v>
      </c>
      <c r="G55" s="214">
        <v>895</v>
      </c>
      <c r="H55" s="220">
        <v>0.26893028846153844</v>
      </c>
      <c r="I55" s="209">
        <f t="shared" si="1"/>
        <v>60</v>
      </c>
      <c r="J55" s="383">
        <v>889</v>
      </c>
      <c r="K55" s="214">
        <v>72</v>
      </c>
      <c r="L55" s="220">
        <v>8.0989876265466818E-2</v>
      </c>
      <c r="M55" s="209">
        <f t="shared" si="2"/>
        <v>16</v>
      </c>
      <c r="N55" s="383">
        <v>124</v>
      </c>
      <c r="O55" s="214">
        <v>11</v>
      </c>
      <c r="P55" s="220">
        <v>8.8709677419354843E-2</v>
      </c>
      <c r="Q55" s="209">
        <f t="shared" si="3"/>
        <v>36</v>
      </c>
      <c r="R55" s="383">
        <v>4981</v>
      </c>
      <c r="S55" s="214">
        <v>689</v>
      </c>
      <c r="T55" s="250">
        <v>0.13832563742220438</v>
      </c>
      <c r="U55" s="290">
        <f t="shared" si="4"/>
        <v>74</v>
      </c>
      <c r="X55" s="214">
        <v>2093</v>
      </c>
      <c r="Y55" s="214">
        <v>934</v>
      </c>
      <c r="Z55" s="244">
        <v>0.44624940277114189</v>
      </c>
      <c r="AA55" s="383">
        <v>3588</v>
      </c>
      <c r="AB55" s="384">
        <v>1041</v>
      </c>
      <c r="AC55" s="244">
        <v>0.29013377926421402</v>
      </c>
    </row>
    <row r="56" spans="1:29">
      <c r="A56" t="s">
        <v>403</v>
      </c>
      <c r="B56" s="214">
        <v>13133</v>
      </c>
      <c r="C56" s="214">
        <v>1804</v>
      </c>
      <c r="D56" s="220">
        <v>0.13736389248458084</v>
      </c>
      <c r="E56" s="209">
        <f t="shared" si="0"/>
        <v>40</v>
      </c>
      <c r="F56" s="383">
        <v>3125</v>
      </c>
      <c r="G56" s="214">
        <v>791</v>
      </c>
      <c r="H56" s="220">
        <v>0.25312000000000001</v>
      </c>
      <c r="I56" s="209">
        <f t="shared" si="1"/>
        <v>57</v>
      </c>
      <c r="J56" s="383">
        <v>845</v>
      </c>
      <c r="K56" s="214">
        <v>204</v>
      </c>
      <c r="L56" s="220">
        <v>0.24142011834319527</v>
      </c>
      <c r="M56" s="209">
        <f t="shared" si="2"/>
        <v>46</v>
      </c>
      <c r="N56" s="383">
        <v>279</v>
      </c>
      <c r="O56" s="214">
        <v>28</v>
      </c>
      <c r="P56" s="220">
        <v>0.1003584229390681</v>
      </c>
      <c r="Q56" s="209">
        <f t="shared" si="3"/>
        <v>38</v>
      </c>
      <c r="R56" s="383">
        <v>6579</v>
      </c>
      <c r="S56" s="214">
        <v>766</v>
      </c>
      <c r="T56" s="250">
        <v>0.11643106855145159</v>
      </c>
      <c r="U56" s="290">
        <f t="shared" si="4"/>
        <v>55</v>
      </c>
      <c r="X56" s="214">
        <v>1955</v>
      </c>
      <c r="Y56" s="214">
        <v>719</v>
      </c>
      <c r="Z56" s="244">
        <v>0.36777493606138106</v>
      </c>
      <c r="AA56" s="383">
        <v>5315</v>
      </c>
      <c r="AB56" s="384">
        <v>1152</v>
      </c>
      <c r="AC56" s="244">
        <v>0.21674506114769521</v>
      </c>
    </row>
    <row r="57" spans="1:29">
      <c r="A57" t="s">
        <v>404</v>
      </c>
      <c r="B57" s="214">
        <v>8850</v>
      </c>
      <c r="C57" s="214">
        <v>1236</v>
      </c>
      <c r="D57" s="220">
        <v>0.13966101694915253</v>
      </c>
      <c r="E57" s="209">
        <f t="shared" si="0"/>
        <v>45</v>
      </c>
      <c r="F57" s="383">
        <v>2316</v>
      </c>
      <c r="G57" s="214">
        <v>552</v>
      </c>
      <c r="H57" s="220">
        <v>0.23834196891191708</v>
      </c>
      <c r="I57" s="209">
        <f t="shared" si="1"/>
        <v>49</v>
      </c>
      <c r="J57" s="383">
        <v>117</v>
      </c>
      <c r="K57" s="214">
        <v>10</v>
      </c>
      <c r="L57" s="220">
        <v>8.5470085470085472E-2</v>
      </c>
      <c r="M57" s="209">
        <f t="shared" si="2"/>
        <v>19</v>
      </c>
      <c r="N57" s="383">
        <v>214</v>
      </c>
      <c r="O57" s="214">
        <v>28</v>
      </c>
      <c r="P57" s="220">
        <v>0.13084112149532709</v>
      </c>
      <c r="Q57" s="209">
        <f t="shared" si="3"/>
        <v>55</v>
      </c>
      <c r="R57" s="383">
        <v>3996</v>
      </c>
      <c r="S57" s="214">
        <v>464</v>
      </c>
      <c r="T57" s="250">
        <v>0.11611611611611612</v>
      </c>
      <c r="U57" s="290">
        <f t="shared" si="4"/>
        <v>54</v>
      </c>
      <c r="X57" s="214">
        <v>1246</v>
      </c>
      <c r="Y57" s="214">
        <v>554</v>
      </c>
      <c r="Z57" s="244">
        <v>0.4446227929373997</v>
      </c>
      <c r="AA57" s="383">
        <v>3510</v>
      </c>
      <c r="AB57" s="384">
        <v>762</v>
      </c>
      <c r="AC57" s="244">
        <v>0.2170940170940171</v>
      </c>
    </row>
    <row r="58" spans="1:29">
      <c r="A58" t="s">
        <v>405</v>
      </c>
      <c r="B58" s="214">
        <v>3026</v>
      </c>
      <c r="C58" s="214">
        <v>508</v>
      </c>
      <c r="D58" s="220">
        <v>0.16787838730998017</v>
      </c>
      <c r="E58" s="209">
        <f t="shared" si="0"/>
        <v>70</v>
      </c>
      <c r="F58" s="383">
        <v>704</v>
      </c>
      <c r="G58" s="214">
        <v>239</v>
      </c>
      <c r="H58" s="220">
        <v>0.33948863636363635</v>
      </c>
      <c r="I58" s="209">
        <f t="shared" si="1"/>
        <v>87</v>
      </c>
      <c r="J58" s="383">
        <v>69</v>
      </c>
      <c r="K58" s="214">
        <v>14</v>
      </c>
      <c r="L58" s="220">
        <v>0.20289855072463769</v>
      </c>
      <c r="M58" s="209">
        <f t="shared" si="2"/>
        <v>39</v>
      </c>
      <c r="N58" s="383">
        <v>22</v>
      </c>
      <c r="O58" s="214">
        <v>16</v>
      </c>
      <c r="P58" s="220">
        <v>0.72727272727272729</v>
      </c>
      <c r="Q58" s="209">
        <f t="shared" si="3"/>
        <v>93</v>
      </c>
      <c r="R58" s="383">
        <v>1399</v>
      </c>
      <c r="S58" s="214">
        <v>150</v>
      </c>
      <c r="T58" s="250">
        <v>0.10721944245889921</v>
      </c>
      <c r="U58" s="290">
        <f t="shared" si="4"/>
        <v>43</v>
      </c>
      <c r="X58" s="214">
        <v>496</v>
      </c>
      <c r="Y58" s="214">
        <v>165</v>
      </c>
      <c r="Z58" s="244">
        <v>0.33266129032258063</v>
      </c>
      <c r="AA58" s="383">
        <v>1161</v>
      </c>
      <c r="AB58" s="384">
        <v>368</v>
      </c>
      <c r="AC58" s="244">
        <v>0.3169681309216193</v>
      </c>
    </row>
    <row r="59" spans="1:29">
      <c r="A59" t="s">
        <v>406</v>
      </c>
      <c r="B59" s="214">
        <v>6715</v>
      </c>
      <c r="C59" s="214">
        <v>649</v>
      </c>
      <c r="D59" s="220">
        <v>9.6649292628443781E-2</v>
      </c>
      <c r="E59" s="209">
        <f t="shared" si="0"/>
        <v>18</v>
      </c>
      <c r="F59" s="383">
        <v>1616</v>
      </c>
      <c r="G59" s="214">
        <v>248</v>
      </c>
      <c r="H59" s="220">
        <v>0.15346534653465346</v>
      </c>
      <c r="I59" s="209">
        <f t="shared" si="1"/>
        <v>13</v>
      </c>
      <c r="J59" s="383">
        <v>60</v>
      </c>
      <c r="K59" s="214">
        <v>0</v>
      </c>
      <c r="L59" s="220">
        <v>0</v>
      </c>
      <c r="M59" s="209">
        <f t="shared" si="2"/>
        <v>1</v>
      </c>
      <c r="N59" s="383">
        <v>55</v>
      </c>
      <c r="O59" s="214">
        <v>0</v>
      </c>
      <c r="P59" s="220">
        <v>0</v>
      </c>
      <c r="Q59" s="209">
        <f t="shared" si="3"/>
        <v>1</v>
      </c>
      <c r="R59" s="383">
        <v>3261</v>
      </c>
      <c r="S59" s="214">
        <v>307</v>
      </c>
      <c r="T59" s="250">
        <v>9.4142900950628647E-2</v>
      </c>
      <c r="U59" s="290">
        <f t="shared" si="4"/>
        <v>34</v>
      </c>
      <c r="X59" s="214">
        <v>650</v>
      </c>
      <c r="Y59" s="214">
        <v>276</v>
      </c>
      <c r="Z59" s="244">
        <v>0.42461538461538462</v>
      </c>
      <c r="AA59" s="383">
        <v>2293</v>
      </c>
      <c r="AB59" s="384">
        <v>404</v>
      </c>
      <c r="AC59" s="244">
        <v>0.17618839947666812</v>
      </c>
    </row>
    <row r="60" spans="1:29">
      <c r="A60" t="s">
        <v>407</v>
      </c>
      <c r="B60" s="214">
        <v>4569</v>
      </c>
      <c r="C60" s="214">
        <v>845</v>
      </c>
      <c r="D60" s="220">
        <v>0.18494200043773254</v>
      </c>
      <c r="E60" s="209">
        <f t="shared" si="0"/>
        <v>80</v>
      </c>
      <c r="F60" s="383">
        <v>1062</v>
      </c>
      <c r="G60" s="214">
        <v>372</v>
      </c>
      <c r="H60" s="220">
        <v>0.35028248587570621</v>
      </c>
      <c r="I60" s="209">
        <f t="shared" si="1"/>
        <v>89</v>
      </c>
      <c r="J60" s="383">
        <v>11</v>
      </c>
      <c r="K60" s="214">
        <v>0</v>
      </c>
      <c r="L60" s="220">
        <v>0</v>
      </c>
      <c r="M60" s="209">
        <f t="shared" si="2"/>
        <v>1</v>
      </c>
      <c r="N60" s="383">
        <v>38</v>
      </c>
      <c r="O60" s="214">
        <v>21</v>
      </c>
      <c r="P60" s="220">
        <v>0.55263157894736847</v>
      </c>
      <c r="Q60" s="209">
        <f t="shared" si="3"/>
        <v>92</v>
      </c>
      <c r="R60" s="383">
        <v>2468</v>
      </c>
      <c r="S60" s="214">
        <v>301</v>
      </c>
      <c r="T60" s="250">
        <v>0.1219611021069692</v>
      </c>
      <c r="U60" s="290">
        <f t="shared" si="4"/>
        <v>59</v>
      </c>
      <c r="X60" s="214">
        <v>968</v>
      </c>
      <c r="Y60" s="214">
        <v>512</v>
      </c>
      <c r="Z60" s="244">
        <v>0.52892561983471076</v>
      </c>
      <c r="AA60" s="383">
        <v>2048</v>
      </c>
      <c r="AB60" s="384">
        <v>586</v>
      </c>
      <c r="AC60" s="244">
        <v>0.2861328125</v>
      </c>
    </row>
    <row r="61" spans="1:29">
      <c r="A61" t="s">
        <v>408</v>
      </c>
      <c r="B61" s="214">
        <v>20813</v>
      </c>
      <c r="C61" s="214">
        <v>2475</v>
      </c>
      <c r="D61" s="220">
        <v>0.11891606207658675</v>
      </c>
      <c r="E61" s="209">
        <f t="shared" si="0"/>
        <v>31</v>
      </c>
      <c r="F61" s="383">
        <v>6243</v>
      </c>
      <c r="G61" s="214">
        <v>1394</v>
      </c>
      <c r="H61" s="220">
        <v>0.22329008489508248</v>
      </c>
      <c r="I61" s="209">
        <f t="shared" si="1"/>
        <v>42</v>
      </c>
      <c r="J61" s="383">
        <v>226</v>
      </c>
      <c r="K61" s="214">
        <v>3</v>
      </c>
      <c r="L61" s="220">
        <v>1.3274336283185841E-2</v>
      </c>
      <c r="M61" s="209">
        <f t="shared" si="2"/>
        <v>14</v>
      </c>
      <c r="N61" s="383">
        <v>573</v>
      </c>
      <c r="O61" s="214">
        <v>28</v>
      </c>
      <c r="P61" s="220">
        <v>4.8865619546247817E-2</v>
      </c>
      <c r="Q61" s="209">
        <f t="shared" si="3"/>
        <v>24</v>
      </c>
      <c r="R61" s="383">
        <v>10242</v>
      </c>
      <c r="S61" s="214">
        <v>1091</v>
      </c>
      <c r="T61" s="250">
        <v>0.10652216363991408</v>
      </c>
      <c r="U61" s="290">
        <f t="shared" si="4"/>
        <v>42</v>
      </c>
      <c r="X61" s="214">
        <v>2094</v>
      </c>
      <c r="Y61" s="214">
        <v>1016</v>
      </c>
      <c r="Z61" s="244">
        <v>0.48519579751671443</v>
      </c>
      <c r="AA61" s="383">
        <v>7978</v>
      </c>
      <c r="AB61" s="384">
        <v>1477</v>
      </c>
      <c r="AC61" s="244">
        <v>0.18513411882677364</v>
      </c>
    </row>
    <row r="62" spans="1:29">
      <c r="A62" t="s">
        <v>409</v>
      </c>
      <c r="B62" s="214">
        <v>6873</v>
      </c>
      <c r="C62" s="214">
        <v>1211</v>
      </c>
      <c r="D62" s="220">
        <v>0.17619671177069693</v>
      </c>
      <c r="E62" s="209">
        <f t="shared" si="0"/>
        <v>77</v>
      </c>
      <c r="F62" s="383">
        <v>1847</v>
      </c>
      <c r="G62" s="214">
        <v>506</v>
      </c>
      <c r="H62" s="220">
        <v>0.27395776935571198</v>
      </c>
      <c r="I62" s="209">
        <f t="shared" si="1"/>
        <v>65</v>
      </c>
      <c r="J62" s="383">
        <v>26</v>
      </c>
      <c r="K62" s="214">
        <v>5</v>
      </c>
      <c r="L62" s="220">
        <v>0.19230769230769232</v>
      </c>
      <c r="M62" s="209">
        <f t="shared" si="2"/>
        <v>37</v>
      </c>
      <c r="N62" s="383">
        <v>97</v>
      </c>
      <c r="O62" s="214">
        <v>21</v>
      </c>
      <c r="P62" s="220">
        <v>0.21649484536082475</v>
      </c>
      <c r="Q62" s="209">
        <f t="shared" si="3"/>
        <v>77</v>
      </c>
      <c r="R62" s="383">
        <v>3548</v>
      </c>
      <c r="S62" s="214">
        <v>558</v>
      </c>
      <c r="T62" s="250">
        <v>0.15727170236753099</v>
      </c>
      <c r="U62" s="290">
        <f t="shared" si="4"/>
        <v>80</v>
      </c>
      <c r="X62" s="214">
        <v>1321</v>
      </c>
      <c r="Y62" s="214">
        <v>745</v>
      </c>
      <c r="Z62" s="244">
        <v>0.56396669190007565</v>
      </c>
      <c r="AA62" s="383">
        <v>2664</v>
      </c>
      <c r="AB62" s="384">
        <v>834</v>
      </c>
      <c r="AC62" s="244">
        <v>0.31306306306306309</v>
      </c>
    </row>
    <row r="63" spans="1:29">
      <c r="A63" t="s">
        <v>410</v>
      </c>
      <c r="B63" s="214">
        <v>194842</v>
      </c>
      <c r="C63" s="214">
        <v>18573</v>
      </c>
      <c r="D63" s="220">
        <v>9.5323390234138425E-2</v>
      </c>
      <c r="E63" s="209">
        <f t="shared" si="0"/>
        <v>16</v>
      </c>
      <c r="F63" s="383">
        <v>54597</v>
      </c>
      <c r="G63" s="214">
        <v>9032</v>
      </c>
      <c r="H63" s="220">
        <v>0.16543033500009158</v>
      </c>
      <c r="I63" s="209">
        <f t="shared" si="1"/>
        <v>18</v>
      </c>
      <c r="J63" s="383">
        <v>16976</v>
      </c>
      <c r="K63" s="214">
        <v>4709</v>
      </c>
      <c r="L63" s="220">
        <v>0.27739161168708765</v>
      </c>
      <c r="M63" s="209">
        <f t="shared" si="2"/>
        <v>60</v>
      </c>
      <c r="N63" s="383">
        <v>6381</v>
      </c>
      <c r="O63" s="214">
        <v>784</v>
      </c>
      <c r="P63" s="220">
        <v>0.12286475474063627</v>
      </c>
      <c r="Q63" s="209">
        <f t="shared" si="3"/>
        <v>51</v>
      </c>
      <c r="R63" s="383">
        <v>73120</v>
      </c>
      <c r="S63" s="214">
        <v>5930</v>
      </c>
      <c r="T63" s="250">
        <v>8.1099562363238509E-2</v>
      </c>
      <c r="U63" s="290">
        <f t="shared" si="4"/>
        <v>22</v>
      </c>
      <c r="X63" s="214">
        <v>25216</v>
      </c>
      <c r="Y63" s="214">
        <v>9147</v>
      </c>
      <c r="Z63" s="244">
        <v>0.36274587563451777</v>
      </c>
      <c r="AA63" s="383">
        <v>45615</v>
      </c>
      <c r="AB63" s="384">
        <v>8005</v>
      </c>
      <c r="AC63" s="244">
        <v>0.1754905184698016</v>
      </c>
    </row>
    <row r="64" spans="1:29">
      <c r="A64" t="s">
        <v>411</v>
      </c>
      <c r="B64" s="214">
        <v>2013</v>
      </c>
      <c r="C64" s="214">
        <v>624</v>
      </c>
      <c r="D64" s="220">
        <v>0.30998509687034276</v>
      </c>
      <c r="E64" s="209">
        <f t="shared" si="0"/>
        <v>94</v>
      </c>
      <c r="F64" s="383">
        <v>469</v>
      </c>
      <c r="G64" s="214">
        <v>166</v>
      </c>
      <c r="H64" s="220">
        <v>0.35394456289978676</v>
      </c>
      <c r="I64" s="209">
        <f t="shared" si="1"/>
        <v>90</v>
      </c>
      <c r="J64" s="383">
        <v>311</v>
      </c>
      <c r="K64" s="214">
        <v>141</v>
      </c>
      <c r="L64" s="220">
        <v>0.45337620578778137</v>
      </c>
      <c r="M64" s="209">
        <f t="shared" si="2"/>
        <v>82</v>
      </c>
      <c r="N64" s="383">
        <v>12</v>
      </c>
      <c r="O64" s="214">
        <v>0</v>
      </c>
      <c r="P64" s="220">
        <v>0</v>
      </c>
      <c r="Q64" s="209">
        <f t="shared" si="3"/>
        <v>1</v>
      </c>
      <c r="R64" s="383">
        <v>850</v>
      </c>
      <c r="S64" s="214">
        <v>217</v>
      </c>
      <c r="T64" s="250">
        <v>0.25529411764705884</v>
      </c>
      <c r="U64" s="290">
        <f t="shared" si="4"/>
        <v>94</v>
      </c>
      <c r="X64" s="214">
        <v>708</v>
      </c>
      <c r="Y64" s="214">
        <v>408</v>
      </c>
      <c r="Z64" s="244">
        <v>0.57627118644067798</v>
      </c>
      <c r="AA64" s="383">
        <v>864</v>
      </c>
      <c r="AB64" s="384">
        <v>310</v>
      </c>
      <c r="AC64" s="244">
        <v>0.35879629629629628</v>
      </c>
    </row>
    <row r="65" spans="1:29">
      <c r="A65" t="s">
        <v>412</v>
      </c>
      <c r="B65" s="214">
        <v>9127</v>
      </c>
      <c r="C65" s="214">
        <v>2206</v>
      </c>
      <c r="D65" s="220">
        <v>0.24170044921661005</v>
      </c>
      <c r="E65" s="209">
        <f t="shared" si="0"/>
        <v>92</v>
      </c>
      <c r="F65" s="383">
        <v>2787</v>
      </c>
      <c r="G65" s="214">
        <v>1003</v>
      </c>
      <c r="H65" s="220">
        <v>0.35988518119842122</v>
      </c>
      <c r="I65" s="209">
        <f t="shared" si="1"/>
        <v>91</v>
      </c>
      <c r="J65" s="383">
        <v>2767</v>
      </c>
      <c r="K65" s="214">
        <v>1159</v>
      </c>
      <c r="L65" s="220">
        <v>0.4188651969642212</v>
      </c>
      <c r="M65" s="209">
        <f t="shared" si="2"/>
        <v>81</v>
      </c>
      <c r="N65" s="383">
        <v>174</v>
      </c>
      <c r="O65" s="214">
        <v>0</v>
      </c>
      <c r="P65" s="220">
        <v>0</v>
      </c>
      <c r="Q65" s="209">
        <f t="shared" si="3"/>
        <v>1</v>
      </c>
      <c r="R65" s="383">
        <v>3664</v>
      </c>
      <c r="S65" s="214">
        <v>776</v>
      </c>
      <c r="T65" s="250">
        <v>0.21179039301310043</v>
      </c>
      <c r="U65" s="290">
        <f t="shared" si="4"/>
        <v>92</v>
      </c>
      <c r="X65" s="214">
        <v>1860</v>
      </c>
      <c r="Y65" s="214">
        <v>1179</v>
      </c>
      <c r="Z65" s="244">
        <v>0.63387096774193552</v>
      </c>
      <c r="AA65" s="383">
        <v>3918</v>
      </c>
      <c r="AB65" s="384">
        <v>1284</v>
      </c>
      <c r="AC65" s="244">
        <v>0.32771822358346098</v>
      </c>
    </row>
    <row r="66" spans="1:29">
      <c r="A66" t="s">
        <v>413</v>
      </c>
      <c r="B66" s="214">
        <v>16484</v>
      </c>
      <c r="C66" s="214">
        <v>2557</v>
      </c>
      <c r="D66" s="220">
        <v>0.15512011647658336</v>
      </c>
      <c r="E66" s="209">
        <f t="shared" si="0"/>
        <v>58</v>
      </c>
      <c r="F66" s="383">
        <v>5168</v>
      </c>
      <c r="G66" s="214">
        <v>1231</v>
      </c>
      <c r="H66" s="220">
        <v>0.23819659442724458</v>
      </c>
      <c r="I66" s="209">
        <f t="shared" si="1"/>
        <v>48</v>
      </c>
      <c r="J66" s="383">
        <v>163</v>
      </c>
      <c r="K66" s="214">
        <v>139</v>
      </c>
      <c r="L66" s="220">
        <v>0.85276073619631898</v>
      </c>
      <c r="M66" s="209">
        <f t="shared" si="2"/>
        <v>86</v>
      </c>
      <c r="N66" s="383">
        <v>251</v>
      </c>
      <c r="O66" s="214">
        <v>35</v>
      </c>
      <c r="P66" s="220">
        <v>0.1394422310756972</v>
      </c>
      <c r="Q66" s="209">
        <f t="shared" si="3"/>
        <v>59</v>
      </c>
      <c r="R66" s="383">
        <v>7093</v>
      </c>
      <c r="S66" s="214">
        <v>717</v>
      </c>
      <c r="T66" s="250">
        <v>0.10108557732976174</v>
      </c>
      <c r="U66" s="290">
        <f t="shared" si="4"/>
        <v>38</v>
      </c>
      <c r="X66" s="214">
        <v>2911</v>
      </c>
      <c r="Y66" s="214">
        <v>1421</v>
      </c>
      <c r="Z66" s="244">
        <v>0.48814840261078668</v>
      </c>
      <c r="AA66" s="383">
        <v>5708</v>
      </c>
      <c r="AB66" s="384">
        <v>1647</v>
      </c>
      <c r="AC66" s="244">
        <v>0.28854239663629994</v>
      </c>
    </row>
    <row r="67" spans="1:29">
      <c r="A67" t="s">
        <v>414</v>
      </c>
      <c r="B67" s="214">
        <v>5073</v>
      </c>
      <c r="C67" s="214">
        <v>953</v>
      </c>
      <c r="D67" s="220">
        <v>0.18785728365858467</v>
      </c>
      <c r="E67" s="209">
        <f t="shared" si="0"/>
        <v>82</v>
      </c>
      <c r="F67" s="383">
        <v>1367</v>
      </c>
      <c r="G67" s="214">
        <v>397</v>
      </c>
      <c r="H67" s="220">
        <v>0.2904169714703731</v>
      </c>
      <c r="I67" s="209">
        <f t="shared" si="1"/>
        <v>72</v>
      </c>
      <c r="J67" s="383">
        <v>0</v>
      </c>
      <c r="K67" s="214">
        <v>0</v>
      </c>
      <c r="L67" s="220" t="s">
        <v>869</v>
      </c>
      <c r="M67" s="209" t="s">
        <v>480</v>
      </c>
      <c r="N67" s="383">
        <v>140</v>
      </c>
      <c r="O67" s="214">
        <v>0</v>
      </c>
      <c r="P67" s="220">
        <v>0</v>
      </c>
      <c r="Q67" s="209">
        <f t="shared" si="3"/>
        <v>1</v>
      </c>
      <c r="R67" s="383">
        <v>2607</v>
      </c>
      <c r="S67" s="214">
        <v>361</v>
      </c>
      <c r="T67" s="250">
        <v>0.13847334100498657</v>
      </c>
      <c r="U67" s="290">
        <f t="shared" si="4"/>
        <v>75</v>
      </c>
      <c r="X67" s="214">
        <v>976</v>
      </c>
      <c r="Y67" s="214">
        <v>441</v>
      </c>
      <c r="Z67" s="244">
        <v>0.45184426229508196</v>
      </c>
      <c r="AA67" s="383">
        <v>1973</v>
      </c>
      <c r="AB67" s="384">
        <v>689</v>
      </c>
      <c r="AC67" s="244">
        <v>0.34921439432336543</v>
      </c>
    </row>
    <row r="68" spans="1:29">
      <c r="A68" t="s">
        <v>415</v>
      </c>
      <c r="B68" s="214">
        <v>14304</v>
      </c>
      <c r="C68" s="214">
        <v>1422</v>
      </c>
      <c r="D68" s="220">
        <v>9.9412751677852351E-2</v>
      </c>
      <c r="E68" s="209">
        <f t="shared" si="0"/>
        <v>21</v>
      </c>
      <c r="F68" s="383">
        <v>4248</v>
      </c>
      <c r="G68" s="214">
        <v>530</v>
      </c>
      <c r="H68" s="220">
        <v>0.12476459510357815</v>
      </c>
      <c r="I68" s="209">
        <f t="shared" si="1"/>
        <v>8</v>
      </c>
      <c r="J68" s="383">
        <v>1039</v>
      </c>
      <c r="K68" s="214">
        <v>281</v>
      </c>
      <c r="L68" s="220">
        <v>0.27045235803657364</v>
      </c>
      <c r="M68" s="209">
        <f t="shared" si="2"/>
        <v>58</v>
      </c>
      <c r="N68" s="383">
        <v>461</v>
      </c>
      <c r="O68" s="214">
        <v>56</v>
      </c>
      <c r="P68" s="220">
        <v>0.12147505422993492</v>
      </c>
      <c r="Q68" s="209">
        <f t="shared" si="3"/>
        <v>50</v>
      </c>
      <c r="R68" s="383">
        <v>6400</v>
      </c>
      <c r="S68" s="214">
        <v>520</v>
      </c>
      <c r="T68" s="250">
        <v>8.1250000000000003E-2</v>
      </c>
      <c r="U68" s="290">
        <f t="shared" si="4"/>
        <v>23</v>
      </c>
      <c r="X68" s="214">
        <v>1963</v>
      </c>
      <c r="Y68" s="214">
        <v>586</v>
      </c>
      <c r="Z68" s="244">
        <v>0.29852266938359656</v>
      </c>
      <c r="AA68" s="383">
        <v>4603</v>
      </c>
      <c r="AB68" s="384">
        <v>675</v>
      </c>
      <c r="AC68" s="244">
        <v>0.1466434933738866</v>
      </c>
    </row>
    <row r="69" spans="1:29">
      <c r="A69" t="s">
        <v>416</v>
      </c>
      <c r="B69" s="214">
        <v>22487</v>
      </c>
      <c r="C69" s="214">
        <v>1526</v>
      </c>
      <c r="D69" s="220">
        <v>6.7861431049050569E-2</v>
      </c>
      <c r="E69" s="209">
        <f t="shared" si="0"/>
        <v>2</v>
      </c>
      <c r="F69" s="383">
        <v>5078</v>
      </c>
      <c r="G69" s="214">
        <v>766</v>
      </c>
      <c r="H69" s="220">
        <v>0.15084679007483262</v>
      </c>
      <c r="I69" s="209">
        <f t="shared" si="1"/>
        <v>12</v>
      </c>
      <c r="J69" s="383">
        <v>299</v>
      </c>
      <c r="K69" s="214">
        <v>80</v>
      </c>
      <c r="L69" s="220">
        <v>0.26755852842809363</v>
      </c>
      <c r="M69" s="209">
        <f t="shared" si="2"/>
        <v>57</v>
      </c>
      <c r="N69" s="383">
        <v>1189</v>
      </c>
      <c r="O69" s="214">
        <v>163</v>
      </c>
      <c r="P69" s="220">
        <v>0.13708999158957108</v>
      </c>
      <c r="Q69" s="209">
        <f t="shared" si="3"/>
        <v>58</v>
      </c>
      <c r="R69" s="383">
        <v>12513</v>
      </c>
      <c r="S69" s="214">
        <v>680</v>
      </c>
      <c r="T69" s="250">
        <v>5.434348277791097E-2</v>
      </c>
      <c r="U69" s="290">
        <f t="shared" si="4"/>
        <v>5</v>
      </c>
      <c r="X69" s="214">
        <v>2475</v>
      </c>
      <c r="Y69" s="214">
        <v>712</v>
      </c>
      <c r="Z69" s="244">
        <v>0.2876767676767677</v>
      </c>
      <c r="AA69" s="383">
        <v>5735</v>
      </c>
      <c r="AB69" s="384">
        <v>783</v>
      </c>
      <c r="AC69" s="244">
        <v>0.13653007846556234</v>
      </c>
    </row>
    <row r="70" spans="1:29">
      <c r="A70" t="s">
        <v>417</v>
      </c>
      <c r="B70" s="214">
        <v>21230</v>
      </c>
      <c r="C70" s="214">
        <v>2958</v>
      </c>
      <c r="D70" s="220">
        <v>0.13933113518605747</v>
      </c>
      <c r="E70" s="209">
        <f t="shared" si="0"/>
        <v>44</v>
      </c>
      <c r="F70" s="383">
        <v>6633</v>
      </c>
      <c r="G70" s="214">
        <v>1522</v>
      </c>
      <c r="H70" s="220">
        <v>0.22945876677219962</v>
      </c>
      <c r="I70" s="209">
        <f t="shared" si="1"/>
        <v>46</v>
      </c>
      <c r="J70" s="383">
        <v>661</v>
      </c>
      <c r="K70" s="214">
        <v>84</v>
      </c>
      <c r="L70" s="220">
        <v>0.12708018154311648</v>
      </c>
      <c r="M70" s="209">
        <f t="shared" si="2"/>
        <v>25</v>
      </c>
      <c r="N70" s="383">
        <v>475</v>
      </c>
      <c r="O70" s="214">
        <v>94</v>
      </c>
      <c r="P70" s="220">
        <v>0.19789473684210526</v>
      </c>
      <c r="Q70" s="209">
        <f t="shared" si="3"/>
        <v>73</v>
      </c>
      <c r="R70" s="383">
        <v>9980</v>
      </c>
      <c r="S70" s="214">
        <v>996</v>
      </c>
      <c r="T70" s="250">
        <v>9.9799599198396788E-2</v>
      </c>
      <c r="U70" s="290">
        <f t="shared" si="4"/>
        <v>37</v>
      </c>
      <c r="X70" s="214">
        <v>3103</v>
      </c>
      <c r="Y70" s="214">
        <v>1461</v>
      </c>
      <c r="Z70" s="244">
        <v>0.470834676119884</v>
      </c>
      <c r="AA70" s="383">
        <v>7976</v>
      </c>
      <c r="AB70" s="384">
        <v>1604</v>
      </c>
      <c r="AC70" s="244">
        <v>0.20110330992978936</v>
      </c>
    </row>
    <row r="71" spans="1:29">
      <c r="A71" t="s">
        <v>418</v>
      </c>
      <c r="B71" s="214">
        <v>9683</v>
      </c>
      <c r="C71" s="214">
        <v>1367</v>
      </c>
      <c r="D71" s="220">
        <v>0.1411752556026025</v>
      </c>
      <c r="E71" s="209">
        <f t="shared" si="0"/>
        <v>48</v>
      </c>
      <c r="F71" s="383">
        <v>2888</v>
      </c>
      <c r="G71" s="214">
        <v>534</v>
      </c>
      <c r="H71" s="220">
        <v>0.18490304709141275</v>
      </c>
      <c r="I71" s="209">
        <f t="shared" si="1"/>
        <v>25</v>
      </c>
      <c r="J71" s="383">
        <v>730</v>
      </c>
      <c r="K71" s="214">
        <v>185</v>
      </c>
      <c r="L71" s="220">
        <v>0.25342465753424659</v>
      </c>
      <c r="M71" s="209">
        <f t="shared" si="2"/>
        <v>52</v>
      </c>
      <c r="N71" s="383">
        <v>96</v>
      </c>
      <c r="O71" s="214">
        <v>42</v>
      </c>
      <c r="P71" s="220">
        <v>0.4375</v>
      </c>
      <c r="Q71" s="209">
        <f t="shared" si="3"/>
        <v>89</v>
      </c>
      <c r="R71" s="383">
        <v>4815</v>
      </c>
      <c r="S71" s="214">
        <v>588</v>
      </c>
      <c r="T71" s="250">
        <v>0.1221183800623053</v>
      </c>
      <c r="U71" s="290">
        <f t="shared" si="4"/>
        <v>60</v>
      </c>
      <c r="X71" s="214">
        <v>1726</v>
      </c>
      <c r="Y71" s="214">
        <v>726</v>
      </c>
      <c r="Z71" s="244">
        <v>0.42062572421784472</v>
      </c>
      <c r="AA71" s="383">
        <v>2796</v>
      </c>
      <c r="AB71" s="384">
        <v>579</v>
      </c>
      <c r="AC71" s="244">
        <v>0.20708154506437768</v>
      </c>
    </row>
    <row r="72" spans="1:29">
      <c r="A72" t="s">
        <v>419</v>
      </c>
      <c r="B72" s="214">
        <v>9164</v>
      </c>
      <c r="C72" s="214">
        <v>1417</v>
      </c>
      <c r="D72" s="220">
        <v>0.15462680052378874</v>
      </c>
      <c r="E72" s="209">
        <f t="shared" si="0"/>
        <v>57</v>
      </c>
      <c r="F72" s="383">
        <v>3172</v>
      </c>
      <c r="G72" s="214">
        <v>758</v>
      </c>
      <c r="H72" s="220">
        <v>0.23896595208070617</v>
      </c>
      <c r="I72" s="209">
        <f t="shared" si="1"/>
        <v>50</v>
      </c>
      <c r="J72" s="383">
        <v>0</v>
      </c>
      <c r="K72" s="214">
        <v>0</v>
      </c>
      <c r="L72" s="220" t="s">
        <v>869</v>
      </c>
      <c r="M72" s="209" t="s">
        <v>480</v>
      </c>
      <c r="N72" s="383">
        <v>241</v>
      </c>
      <c r="O72" s="214">
        <v>28</v>
      </c>
      <c r="P72" s="220">
        <v>0.11618257261410789</v>
      </c>
      <c r="Q72" s="209">
        <f t="shared" si="3"/>
        <v>47</v>
      </c>
      <c r="R72" s="383">
        <v>3513</v>
      </c>
      <c r="S72" s="214">
        <v>440</v>
      </c>
      <c r="T72" s="250">
        <v>0.12524907486478792</v>
      </c>
      <c r="U72" s="290">
        <f t="shared" si="4"/>
        <v>63</v>
      </c>
      <c r="X72" s="214">
        <v>1500</v>
      </c>
      <c r="Y72" s="214">
        <v>689</v>
      </c>
      <c r="Z72" s="244">
        <v>0.45933333333333332</v>
      </c>
      <c r="AA72" s="383">
        <v>3088</v>
      </c>
      <c r="AB72" s="384">
        <v>743</v>
      </c>
      <c r="AC72" s="244">
        <v>0.24060880829015543</v>
      </c>
    </row>
    <row r="73" spans="1:29">
      <c r="A73" t="s">
        <v>420</v>
      </c>
      <c r="B73" s="214">
        <v>39180</v>
      </c>
      <c r="C73" s="214">
        <v>6634</v>
      </c>
      <c r="D73" s="220">
        <v>0.16932108218478817</v>
      </c>
      <c r="E73" s="209">
        <f t="shared" si="0"/>
        <v>72</v>
      </c>
      <c r="F73" s="383">
        <v>11991</v>
      </c>
      <c r="G73" s="214">
        <v>3848</v>
      </c>
      <c r="H73" s="220">
        <v>0.32090734717704944</v>
      </c>
      <c r="I73" s="209">
        <f t="shared" si="1"/>
        <v>82</v>
      </c>
      <c r="J73" s="383">
        <v>14642</v>
      </c>
      <c r="K73" s="214">
        <v>4585</v>
      </c>
      <c r="L73" s="220">
        <v>0.3131402813823248</v>
      </c>
      <c r="M73" s="209">
        <f t="shared" si="2"/>
        <v>66</v>
      </c>
      <c r="N73" s="383">
        <v>1019</v>
      </c>
      <c r="O73" s="214">
        <v>72</v>
      </c>
      <c r="P73" s="220">
        <v>7.0657507360157024E-2</v>
      </c>
      <c r="Q73" s="209">
        <f t="shared" si="3"/>
        <v>30</v>
      </c>
      <c r="R73" s="383">
        <v>16564</v>
      </c>
      <c r="S73" s="214">
        <v>1862</v>
      </c>
      <c r="T73" s="250">
        <v>0.11241246075827095</v>
      </c>
      <c r="U73" s="290">
        <f t="shared" si="4"/>
        <v>49</v>
      </c>
      <c r="X73" s="214">
        <v>6979</v>
      </c>
      <c r="Y73" s="214">
        <v>3238</v>
      </c>
      <c r="Z73" s="244">
        <v>0.46396331852700962</v>
      </c>
      <c r="AA73" s="383">
        <v>12512</v>
      </c>
      <c r="AB73" s="384">
        <v>3496</v>
      </c>
      <c r="AC73" s="244">
        <v>0.27941176470588236</v>
      </c>
    </row>
    <row r="74" spans="1:29">
      <c r="A74" t="s">
        <v>421</v>
      </c>
      <c r="B74" s="214">
        <v>11699</v>
      </c>
      <c r="C74" s="214">
        <v>1751</v>
      </c>
      <c r="D74" s="220">
        <v>0.14967091204376443</v>
      </c>
      <c r="E74" s="209">
        <f t="shared" si="0"/>
        <v>53</v>
      </c>
      <c r="F74" s="383">
        <v>3845</v>
      </c>
      <c r="G74" s="214">
        <v>985</v>
      </c>
      <c r="H74" s="220">
        <v>0.25617685305591675</v>
      </c>
      <c r="I74" s="209">
        <f t="shared" si="1"/>
        <v>58</v>
      </c>
      <c r="J74" s="383">
        <v>391</v>
      </c>
      <c r="K74" s="214">
        <v>139</v>
      </c>
      <c r="L74" s="220">
        <v>0.35549872122762149</v>
      </c>
      <c r="M74" s="209">
        <f t="shared" si="2"/>
        <v>75</v>
      </c>
      <c r="N74" s="383">
        <v>186</v>
      </c>
      <c r="O74" s="214">
        <v>12</v>
      </c>
      <c r="P74" s="220">
        <v>6.4516129032258063E-2</v>
      </c>
      <c r="Q74" s="209">
        <f t="shared" si="3"/>
        <v>27</v>
      </c>
      <c r="R74" s="383">
        <v>5480</v>
      </c>
      <c r="S74" s="214">
        <v>602</v>
      </c>
      <c r="T74" s="250">
        <v>0.10985401459854015</v>
      </c>
      <c r="U74" s="290">
        <f t="shared" si="4"/>
        <v>46</v>
      </c>
      <c r="X74" s="214">
        <v>1990</v>
      </c>
      <c r="Y74" s="214">
        <v>971</v>
      </c>
      <c r="Z74" s="244">
        <v>0.48793969849246233</v>
      </c>
      <c r="AA74" s="383">
        <v>4831</v>
      </c>
      <c r="AB74" s="384">
        <v>1017</v>
      </c>
      <c r="AC74" s="244">
        <v>0.21051542123783895</v>
      </c>
    </row>
    <row r="75" spans="1:29">
      <c r="A75" t="s">
        <v>422</v>
      </c>
      <c r="B75" s="214">
        <v>13019</v>
      </c>
      <c r="C75" s="214">
        <v>987</v>
      </c>
      <c r="D75" s="220">
        <v>7.5812274368231042E-2</v>
      </c>
      <c r="E75" s="209">
        <f t="shared" si="0"/>
        <v>6</v>
      </c>
      <c r="F75" s="383">
        <v>4411</v>
      </c>
      <c r="G75" s="214">
        <v>435</v>
      </c>
      <c r="H75" s="220">
        <v>9.8617093629562461E-2</v>
      </c>
      <c r="I75" s="209">
        <f t="shared" si="1"/>
        <v>3</v>
      </c>
      <c r="J75" s="383">
        <v>697</v>
      </c>
      <c r="K75" s="214">
        <v>90</v>
      </c>
      <c r="L75" s="220">
        <v>0.1291248206599713</v>
      </c>
      <c r="M75" s="209">
        <f t="shared" si="2"/>
        <v>26</v>
      </c>
      <c r="N75" s="383">
        <v>541</v>
      </c>
      <c r="O75" s="214">
        <v>5</v>
      </c>
      <c r="P75" s="220">
        <v>9.242144177449169E-3</v>
      </c>
      <c r="Q75" s="209">
        <f t="shared" si="3"/>
        <v>18</v>
      </c>
      <c r="R75" s="383">
        <v>5402</v>
      </c>
      <c r="S75" s="214">
        <v>453</v>
      </c>
      <c r="T75" s="250">
        <v>8.3857830433172895E-2</v>
      </c>
      <c r="U75" s="290">
        <f t="shared" si="4"/>
        <v>28</v>
      </c>
      <c r="X75" s="214">
        <v>1822</v>
      </c>
      <c r="Y75" s="214">
        <v>630</v>
      </c>
      <c r="Z75" s="244">
        <v>0.34577387486278816</v>
      </c>
      <c r="AA75" s="383">
        <v>3200</v>
      </c>
      <c r="AB75" s="384">
        <v>713</v>
      </c>
      <c r="AC75" s="244">
        <v>0.2228125</v>
      </c>
    </row>
    <row r="76" spans="1:29">
      <c r="A76" t="s">
        <v>423</v>
      </c>
      <c r="B76" s="214">
        <v>39591</v>
      </c>
      <c r="C76" s="214">
        <v>3077</v>
      </c>
      <c r="D76" s="220">
        <v>7.7719683766512587E-2</v>
      </c>
      <c r="E76" s="209">
        <f t="shared" si="0"/>
        <v>8</v>
      </c>
      <c r="F76" s="383">
        <v>12424</v>
      </c>
      <c r="G76" s="214">
        <v>1478</v>
      </c>
      <c r="H76" s="220">
        <v>0.11896329684481649</v>
      </c>
      <c r="I76" s="209">
        <f t="shared" si="1"/>
        <v>6</v>
      </c>
      <c r="J76" s="383">
        <v>4801</v>
      </c>
      <c r="K76" s="214">
        <v>1031</v>
      </c>
      <c r="L76" s="220">
        <v>0.21474692772339096</v>
      </c>
      <c r="M76" s="209">
        <f t="shared" si="2"/>
        <v>44</v>
      </c>
      <c r="N76" s="383">
        <v>1829</v>
      </c>
      <c r="O76" s="214">
        <v>185</v>
      </c>
      <c r="P76" s="220">
        <v>0.10114816839803172</v>
      </c>
      <c r="Q76" s="209">
        <f t="shared" si="3"/>
        <v>39</v>
      </c>
      <c r="R76" s="383">
        <v>16564</v>
      </c>
      <c r="S76" s="214">
        <v>846</v>
      </c>
      <c r="T76" s="250">
        <v>5.1074619657087657E-2</v>
      </c>
      <c r="U76" s="290">
        <f t="shared" si="4"/>
        <v>2</v>
      </c>
      <c r="X76" s="214">
        <v>3777</v>
      </c>
      <c r="Y76" s="214">
        <v>1286</v>
      </c>
      <c r="Z76" s="244">
        <v>0.3404818639131586</v>
      </c>
      <c r="AA76" s="383">
        <v>9424</v>
      </c>
      <c r="AB76" s="384">
        <v>1400</v>
      </c>
      <c r="AC76" s="244">
        <v>0.14855687606112053</v>
      </c>
    </row>
    <row r="77" spans="1:29">
      <c r="A77" t="s">
        <v>424</v>
      </c>
      <c r="B77" s="214">
        <v>5198</v>
      </c>
      <c r="C77" s="214">
        <v>1022</v>
      </c>
      <c r="D77" s="220">
        <v>0.19661408233936128</v>
      </c>
      <c r="E77" s="209">
        <f t="shared" si="0"/>
        <v>84</v>
      </c>
      <c r="F77" s="383">
        <v>1488</v>
      </c>
      <c r="G77" s="214">
        <v>357</v>
      </c>
      <c r="H77" s="220">
        <v>0.23991935483870969</v>
      </c>
      <c r="I77" s="209">
        <f t="shared" si="1"/>
        <v>51</v>
      </c>
      <c r="J77" s="383">
        <v>77</v>
      </c>
      <c r="K77" s="214">
        <v>13</v>
      </c>
      <c r="L77" s="220">
        <v>0.16883116883116883</v>
      </c>
      <c r="M77" s="209">
        <f t="shared" si="2"/>
        <v>34</v>
      </c>
      <c r="N77" s="383">
        <v>39</v>
      </c>
      <c r="O77" s="214">
        <v>0</v>
      </c>
      <c r="P77" s="220">
        <v>0</v>
      </c>
      <c r="Q77" s="209">
        <f t="shared" si="3"/>
        <v>1</v>
      </c>
      <c r="R77" s="383">
        <v>2359</v>
      </c>
      <c r="S77" s="214">
        <v>346</v>
      </c>
      <c r="T77" s="250">
        <v>0.14667231877914372</v>
      </c>
      <c r="U77" s="290">
        <f t="shared" si="4"/>
        <v>78</v>
      </c>
      <c r="X77" s="214">
        <v>878</v>
      </c>
      <c r="Y77" s="214">
        <v>505</v>
      </c>
      <c r="Z77" s="244">
        <v>0.5751708428246014</v>
      </c>
      <c r="AA77" s="383">
        <v>2102</v>
      </c>
      <c r="AB77" s="384">
        <v>635</v>
      </c>
      <c r="AC77" s="244">
        <v>0.30209324452901998</v>
      </c>
    </row>
    <row r="78" spans="1:29">
      <c r="A78" t="s">
        <v>425</v>
      </c>
      <c r="B78" s="214">
        <v>18976</v>
      </c>
      <c r="C78" s="214">
        <v>3001</v>
      </c>
      <c r="D78" s="220">
        <v>0.15814713322091062</v>
      </c>
      <c r="E78" s="209">
        <f t="shared" si="0"/>
        <v>61</v>
      </c>
      <c r="F78" s="383">
        <v>5209</v>
      </c>
      <c r="G78" s="214">
        <v>1509</v>
      </c>
      <c r="H78" s="220">
        <v>0.28969091956229603</v>
      </c>
      <c r="I78" s="209">
        <f t="shared" si="1"/>
        <v>70</v>
      </c>
      <c r="J78" s="383">
        <v>336</v>
      </c>
      <c r="K78" s="214">
        <v>92</v>
      </c>
      <c r="L78" s="220">
        <v>0.27380952380952384</v>
      </c>
      <c r="M78" s="209">
        <f t="shared" si="2"/>
        <v>59</v>
      </c>
      <c r="N78" s="383">
        <v>599</v>
      </c>
      <c r="O78" s="214">
        <v>53</v>
      </c>
      <c r="P78" s="220">
        <v>8.8480801335559259E-2</v>
      </c>
      <c r="Q78" s="209">
        <f t="shared" si="3"/>
        <v>35</v>
      </c>
      <c r="R78" s="383">
        <v>9303</v>
      </c>
      <c r="S78" s="214">
        <v>1223</v>
      </c>
      <c r="T78" s="250">
        <v>0.13146296893475223</v>
      </c>
      <c r="U78" s="290">
        <f t="shared" si="4"/>
        <v>66</v>
      </c>
      <c r="X78" s="214">
        <v>3457</v>
      </c>
      <c r="Y78" s="214">
        <v>1450</v>
      </c>
      <c r="Z78" s="244">
        <v>0.41943881978594155</v>
      </c>
      <c r="AA78" s="383">
        <v>7897</v>
      </c>
      <c r="AB78" s="384">
        <v>1719</v>
      </c>
      <c r="AC78" s="244">
        <v>0.21767759908826137</v>
      </c>
    </row>
    <row r="79" spans="1:29">
      <c r="A79" t="s">
        <v>426</v>
      </c>
      <c r="B79" s="214">
        <v>80474</v>
      </c>
      <c r="C79" s="214">
        <v>7967</v>
      </c>
      <c r="D79" s="220">
        <v>9.9000919551656436E-2</v>
      </c>
      <c r="E79" s="209">
        <f t="shared" si="0"/>
        <v>20</v>
      </c>
      <c r="F79" s="383">
        <v>31091</v>
      </c>
      <c r="G79" s="214">
        <v>4943</v>
      </c>
      <c r="H79" s="220">
        <v>0.15898491524878583</v>
      </c>
      <c r="I79" s="209">
        <f t="shared" si="1"/>
        <v>15</v>
      </c>
      <c r="J79" s="383">
        <v>16260</v>
      </c>
      <c r="K79" s="214">
        <v>3013</v>
      </c>
      <c r="L79" s="220">
        <v>0.18530135301353012</v>
      </c>
      <c r="M79" s="209">
        <f t="shared" si="2"/>
        <v>35</v>
      </c>
      <c r="N79" s="383">
        <v>7770</v>
      </c>
      <c r="O79" s="214">
        <v>1005</v>
      </c>
      <c r="P79" s="220">
        <v>0.12934362934362933</v>
      </c>
      <c r="Q79" s="209">
        <f t="shared" si="3"/>
        <v>54</v>
      </c>
      <c r="R79" s="383">
        <v>22447</v>
      </c>
      <c r="S79" s="214">
        <v>1793</v>
      </c>
      <c r="T79" s="250">
        <v>7.9877043702944711E-2</v>
      </c>
      <c r="U79" s="290">
        <f t="shared" si="4"/>
        <v>19</v>
      </c>
      <c r="X79" s="214">
        <v>9533</v>
      </c>
      <c r="Y79" s="214">
        <v>3464</v>
      </c>
      <c r="Z79" s="244">
        <v>0.36336934857862163</v>
      </c>
      <c r="AA79" s="383">
        <v>25399</v>
      </c>
      <c r="AB79" s="384">
        <v>3946</v>
      </c>
      <c r="AC79" s="244">
        <v>0.15536044726170323</v>
      </c>
    </row>
    <row r="80" spans="1:29">
      <c r="A80" t="s">
        <v>427</v>
      </c>
      <c r="B80" s="214">
        <v>2558</v>
      </c>
      <c r="C80" s="214">
        <v>211</v>
      </c>
      <c r="D80" s="220">
        <v>8.2486317435496476E-2</v>
      </c>
      <c r="E80" s="209">
        <f t="shared" si="0"/>
        <v>11</v>
      </c>
      <c r="F80" s="383">
        <v>674</v>
      </c>
      <c r="G80" s="214">
        <v>58</v>
      </c>
      <c r="H80" s="220">
        <v>8.6053412462908013E-2</v>
      </c>
      <c r="I80" s="209">
        <f t="shared" si="1"/>
        <v>2</v>
      </c>
      <c r="J80" s="383">
        <v>44</v>
      </c>
      <c r="K80" s="214">
        <v>9</v>
      </c>
      <c r="L80" s="220">
        <v>0.20454545454545456</v>
      </c>
      <c r="M80" s="209">
        <f t="shared" si="2"/>
        <v>41</v>
      </c>
      <c r="N80" s="383">
        <v>5</v>
      </c>
      <c r="O80" s="214">
        <v>0</v>
      </c>
      <c r="P80" s="220">
        <v>0</v>
      </c>
      <c r="Q80" s="209">
        <f t="shared" si="3"/>
        <v>1</v>
      </c>
      <c r="R80" s="383">
        <v>1337</v>
      </c>
      <c r="S80" s="214">
        <v>145</v>
      </c>
      <c r="T80" s="250">
        <v>0.10845175766641735</v>
      </c>
      <c r="U80" s="290">
        <f t="shared" si="4"/>
        <v>44</v>
      </c>
      <c r="X80" s="214">
        <v>291</v>
      </c>
      <c r="Y80" s="214">
        <v>74</v>
      </c>
      <c r="Z80" s="244">
        <v>0.25429553264604809</v>
      </c>
      <c r="AA80" s="383">
        <v>815</v>
      </c>
      <c r="AB80" s="384">
        <v>187</v>
      </c>
      <c r="AC80" s="244">
        <v>0.2294478527607362</v>
      </c>
    </row>
    <row r="81" spans="1:29">
      <c r="A81" t="s">
        <v>428</v>
      </c>
      <c r="B81" s="214">
        <v>7093</v>
      </c>
      <c r="C81" s="214">
        <v>1276</v>
      </c>
      <c r="D81" s="220">
        <v>0.17989567178908783</v>
      </c>
      <c r="E81" s="209">
        <f t="shared" si="0"/>
        <v>79</v>
      </c>
      <c r="F81" s="383">
        <v>2050</v>
      </c>
      <c r="G81" s="214">
        <v>641</v>
      </c>
      <c r="H81" s="220">
        <v>0.31268292682926829</v>
      </c>
      <c r="I81" s="209">
        <f t="shared" si="1"/>
        <v>78</v>
      </c>
      <c r="J81" s="383">
        <v>3</v>
      </c>
      <c r="K81" s="214">
        <v>0</v>
      </c>
      <c r="L81" s="220">
        <v>0</v>
      </c>
      <c r="M81" s="209">
        <f t="shared" si="2"/>
        <v>1</v>
      </c>
      <c r="N81" s="383">
        <v>52</v>
      </c>
      <c r="O81" s="214">
        <v>0</v>
      </c>
      <c r="P81" s="220">
        <v>0</v>
      </c>
      <c r="Q81" s="209">
        <f t="shared" si="3"/>
        <v>1</v>
      </c>
      <c r="R81" s="383">
        <v>3603</v>
      </c>
      <c r="S81" s="214">
        <v>674</v>
      </c>
      <c r="T81" s="250">
        <v>0.18706633361087982</v>
      </c>
      <c r="U81" s="290">
        <f t="shared" si="4"/>
        <v>87</v>
      </c>
      <c r="X81" s="214">
        <v>1225</v>
      </c>
      <c r="Y81" s="214">
        <v>734</v>
      </c>
      <c r="Z81" s="244">
        <v>0.59918367346938772</v>
      </c>
      <c r="AA81" s="383">
        <v>3019</v>
      </c>
      <c r="AB81" s="384">
        <v>831</v>
      </c>
      <c r="AC81" s="244">
        <v>0.27525670751904602</v>
      </c>
    </row>
    <row r="82" spans="1:29">
      <c r="A82" t="s">
        <v>429</v>
      </c>
      <c r="B82" s="214">
        <v>12542</v>
      </c>
      <c r="C82" s="214">
        <v>1972</v>
      </c>
      <c r="D82" s="220">
        <v>0.15723170148301707</v>
      </c>
      <c r="E82" s="209">
        <f t="shared" ref="E82:E111" si="5">RANK(D82,$D$17:$D$111,1)</f>
        <v>60</v>
      </c>
      <c r="F82" s="383">
        <v>3723</v>
      </c>
      <c r="G82" s="214">
        <v>939</v>
      </c>
      <c r="H82" s="220">
        <v>0.25221595487510073</v>
      </c>
      <c r="I82" s="209">
        <f t="shared" ref="I82:I111" si="6">RANK(H82,$H$17:$H$111,1)</f>
        <v>56</v>
      </c>
      <c r="J82" s="383">
        <v>1198</v>
      </c>
      <c r="K82" s="214">
        <v>445</v>
      </c>
      <c r="L82" s="220">
        <v>0.37145242070116863</v>
      </c>
      <c r="M82" s="209">
        <f t="shared" ref="M82:M111" si="7">RANK(L82,$L$17:$L$111,1)</f>
        <v>78</v>
      </c>
      <c r="N82" s="383">
        <v>314</v>
      </c>
      <c r="O82" s="214">
        <v>11</v>
      </c>
      <c r="P82" s="220">
        <v>3.5031847133757961E-2</v>
      </c>
      <c r="Q82" s="209">
        <f t="shared" ref="Q82:Q111" si="8">RANK(P82,$P$17:$P$111,1)</f>
        <v>22</v>
      </c>
      <c r="R82" s="383">
        <v>5721</v>
      </c>
      <c r="S82" s="214">
        <v>731</v>
      </c>
      <c r="T82" s="250">
        <v>0.12777486453417236</v>
      </c>
      <c r="U82" s="290">
        <f t="shared" ref="U82:U111" si="9">RANK(T82,$T$17:$T$111,1)</f>
        <v>65</v>
      </c>
      <c r="X82" s="214">
        <v>1979</v>
      </c>
      <c r="Y82" s="214">
        <v>1018</v>
      </c>
      <c r="Z82" s="244">
        <v>0.51440121273370387</v>
      </c>
      <c r="AA82" s="383">
        <v>4778</v>
      </c>
      <c r="AB82" s="384">
        <v>1170</v>
      </c>
      <c r="AC82" s="244">
        <v>0.24487233151946422</v>
      </c>
    </row>
    <row r="83" spans="1:29">
      <c r="A83" t="s">
        <v>430</v>
      </c>
      <c r="B83" s="214">
        <v>8820</v>
      </c>
      <c r="C83" s="214">
        <v>871</v>
      </c>
      <c r="D83" s="220">
        <v>9.8752834467120187E-2</v>
      </c>
      <c r="E83" s="209">
        <f t="shared" si="5"/>
        <v>19</v>
      </c>
      <c r="F83" s="383">
        <v>2720</v>
      </c>
      <c r="G83" s="214">
        <v>494</v>
      </c>
      <c r="H83" s="220">
        <v>0.18161764705882352</v>
      </c>
      <c r="I83" s="209">
        <f t="shared" si="6"/>
        <v>24</v>
      </c>
      <c r="J83" s="383">
        <v>0</v>
      </c>
      <c r="K83" s="214">
        <v>0</v>
      </c>
      <c r="L83" s="220" t="s">
        <v>869</v>
      </c>
      <c r="M83" s="209" t="s">
        <v>480</v>
      </c>
      <c r="N83" s="383">
        <v>80</v>
      </c>
      <c r="O83" s="214">
        <v>37</v>
      </c>
      <c r="P83" s="220">
        <v>0.46250000000000002</v>
      </c>
      <c r="Q83" s="209">
        <f t="shared" si="8"/>
        <v>90</v>
      </c>
      <c r="R83" s="383">
        <v>4335</v>
      </c>
      <c r="S83" s="214">
        <v>325</v>
      </c>
      <c r="T83" s="250">
        <v>7.4971164936562862E-2</v>
      </c>
      <c r="U83" s="290">
        <f t="shared" si="9"/>
        <v>14</v>
      </c>
      <c r="X83" s="214">
        <v>1783</v>
      </c>
      <c r="Y83" s="214">
        <v>554</v>
      </c>
      <c r="Z83" s="244">
        <v>0.31071228266965789</v>
      </c>
      <c r="AA83" s="383">
        <v>2752</v>
      </c>
      <c r="AB83" s="384">
        <v>385</v>
      </c>
      <c r="AC83" s="244">
        <v>0.13989825581395349</v>
      </c>
    </row>
    <row r="84" spans="1:29">
      <c r="A84" t="s">
        <v>431</v>
      </c>
      <c r="B84" s="214">
        <v>2954</v>
      </c>
      <c r="C84" s="214">
        <v>417</v>
      </c>
      <c r="D84" s="220">
        <v>0.14116452268111035</v>
      </c>
      <c r="E84" s="209">
        <f t="shared" si="5"/>
        <v>47</v>
      </c>
      <c r="F84" s="383">
        <v>679</v>
      </c>
      <c r="G84" s="214">
        <v>225</v>
      </c>
      <c r="H84" s="220">
        <v>0.33136966126656847</v>
      </c>
      <c r="I84" s="209">
        <f t="shared" si="6"/>
        <v>84</v>
      </c>
      <c r="J84" s="383">
        <v>7</v>
      </c>
      <c r="K84" s="214">
        <v>0</v>
      </c>
      <c r="L84" s="220">
        <v>0</v>
      </c>
      <c r="M84" s="209">
        <f t="shared" si="7"/>
        <v>1</v>
      </c>
      <c r="N84" s="383">
        <v>20</v>
      </c>
      <c r="O84" s="214">
        <v>20</v>
      </c>
      <c r="P84" s="220">
        <v>1</v>
      </c>
      <c r="Q84" s="209">
        <f t="shared" si="8"/>
        <v>95</v>
      </c>
      <c r="R84" s="383">
        <v>1620</v>
      </c>
      <c r="S84" s="214">
        <v>131</v>
      </c>
      <c r="T84" s="250">
        <v>8.0864197530864199E-2</v>
      </c>
      <c r="U84" s="290">
        <f t="shared" si="9"/>
        <v>21</v>
      </c>
      <c r="X84" s="214">
        <v>432</v>
      </c>
      <c r="Y84" s="214">
        <v>181</v>
      </c>
      <c r="Z84" s="244">
        <v>0.41898148148148145</v>
      </c>
      <c r="AA84" s="383">
        <v>1094</v>
      </c>
      <c r="AB84" s="384">
        <v>224</v>
      </c>
      <c r="AC84" s="244">
        <v>0.20475319926873858</v>
      </c>
    </row>
    <row r="85" spans="1:29">
      <c r="A85" t="s">
        <v>432</v>
      </c>
      <c r="B85" s="214">
        <v>2205</v>
      </c>
      <c r="C85" s="214">
        <v>484</v>
      </c>
      <c r="D85" s="220">
        <v>0.21950113378684807</v>
      </c>
      <c r="E85" s="209">
        <f t="shared" si="5"/>
        <v>89</v>
      </c>
      <c r="F85" s="383">
        <v>390</v>
      </c>
      <c r="G85" s="214">
        <v>115</v>
      </c>
      <c r="H85" s="220">
        <v>0.29487179487179488</v>
      </c>
      <c r="I85" s="209">
        <f t="shared" si="6"/>
        <v>73</v>
      </c>
      <c r="J85" s="383">
        <v>0</v>
      </c>
      <c r="K85" s="214">
        <v>0</v>
      </c>
      <c r="L85" s="220" t="s">
        <v>869</v>
      </c>
      <c r="M85" s="209" t="s">
        <v>480</v>
      </c>
      <c r="N85" s="383">
        <v>32</v>
      </c>
      <c r="O85" s="214">
        <v>0</v>
      </c>
      <c r="P85" s="220">
        <v>0</v>
      </c>
      <c r="Q85" s="209">
        <f t="shared" si="8"/>
        <v>1</v>
      </c>
      <c r="R85" s="383">
        <v>1163</v>
      </c>
      <c r="S85" s="214">
        <v>246</v>
      </c>
      <c r="T85" s="250">
        <v>0.21152192605331041</v>
      </c>
      <c r="U85" s="290">
        <f t="shared" si="9"/>
        <v>91</v>
      </c>
      <c r="X85" s="214">
        <v>529</v>
      </c>
      <c r="Y85" s="214">
        <v>289</v>
      </c>
      <c r="Z85" s="244">
        <v>0.54631379962192816</v>
      </c>
      <c r="AA85" s="383">
        <v>992</v>
      </c>
      <c r="AB85" s="384">
        <v>337</v>
      </c>
      <c r="AC85" s="244">
        <v>0.33971774193548387</v>
      </c>
    </row>
    <row r="86" spans="1:29">
      <c r="A86" t="s">
        <v>433</v>
      </c>
      <c r="B86" s="214">
        <v>7101</v>
      </c>
      <c r="C86" s="214">
        <v>979</v>
      </c>
      <c r="D86" s="220">
        <v>0.13786790592874243</v>
      </c>
      <c r="E86" s="209">
        <f t="shared" si="5"/>
        <v>42</v>
      </c>
      <c r="F86" s="383">
        <v>1884</v>
      </c>
      <c r="G86" s="214">
        <v>467</v>
      </c>
      <c r="H86" s="220">
        <v>0.24787685774946921</v>
      </c>
      <c r="I86" s="209">
        <f t="shared" si="6"/>
        <v>53</v>
      </c>
      <c r="J86" s="383">
        <v>6</v>
      </c>
      <c r="K86" s="214">
        <v>0</v>
      </c>
      <c r="L86" s="220">
        <v>0</v>
      </c>
      <c r="M86" s="209">
        <f t="shared" si="7"/>
        <v>1</v>
      </c>
      <c r="N86" s="383">
        <v>118</v>
      </c>
      <c r="O86" s="214">
        <v>6</v>
      </c>
      <c r="P86" s="220">
        <v>5.0847457627118647E-2</v>
      </c>
      <c r="Q86" s="209">
        <f t="shared" si="8"/>
        <v>25</v>
      </c>
      <c r="R86" s="383">
        <v>3287</v>
      </c>
      <c r="S86" s="214">
        <v>360</v>
      </c>
      <c r="T86" s="250">
        <v>0.10952236081533313</v>
      </c>
      <c r="U86" s="290">
        <f t="shared" si="9"/>
        <v>45</v>
      </c>
      <c r="X86" s="214">
        <v>1138</v>
      </c>
      <c r="Y86" s="214">
        <v>463</v>
      </c>
      <c r="Z86" s="244">
        <v>0.40685413005272408</v>
      </c>
      <c r="AA86" s="383">
        <v>2822</v>
      </c>
      <c r="AB86" s="384">
        <v>542</v>
      </c>
      <c r="AC86" s="244">
        <v>0.19206236711552091</v>
      </c>
    </row>
    <row r="87" spans="1:29">
      <c r="A87" t="s">
        <v>434</v>
      </c>
      <c r="B87" s="214">
        <v>32733</v>
      </c>
      <c r="C87" s="214">
        <v>2914</v>
      </c>
      <c r="D87" s="220">
        <v>8.9023309809672199E-2</v>
      </c>
      <c r="E87" s="209">
        <f t="shared" si="5"/>
        <v>12</v>
      </c>
      <c r="F87" s="383">
        <v>8921</v>
      </c>
      <c r="G87" s="214">
        <v>1531</v>
      </c>
      <c r="H87" s="220">
        <v>0.17161753166685348</v>
      </c>
      <c r="I87" s="209">
        <f t="shared" si="6"/>
        <v>20</v>
      </c>
      <c r="J87" s="383">
        <v>668</v>
      </c>
      <c r="K87" s="214">
        <v>61</v>
      </c>
      <c r="L87" s="220">
        <v>9.1317365269461076E-2</v>
      </c>
      <c r="M87" s="209">
        <f t="shared" si="7"/>
        <v>20</v>
      </c>
      <c r="N87" s="383">
        <v>1485</v>
      </c>
      <c r="O87" s="214">
        <v>107</v>
      </c>
      <c r="P87" s="220">
        <v>7.2053872053872051E-2</v>
      </c>
      <c r="Q87" s="209">
        <f t="shared" si="8"/>
        <v>31</v>
      </c>
      <c r="R87" s="383">
        <v>12726</v>
      </c>
      <c r="S87" s="214">
        <v>790</v>
      </c>
      <c r="T87" s="250">
        <v>6.2077636335062081E-2</v>
      </c>
      <c r="U87" s="290">
        <f t="shared" si="9"/>
        <v>8</v>
      </c>
      <c r="X87" s="214">
        <v>5319</v>
      </c>
      <c r="Y87" s="214">
        <v>1312</v>
      </c>
      <c r="Z87" s="244">
        <v>0.24666290656138373</v>
      </c>
      <c r="AA87" s="383">
        <v>8435</v>
      </c>
      <c r="AB87" s="384">
        <v>1561</v>
      </c>
      <c r="AC87" s="244">
        <v>0.18506224066390042</v>
      </c>
    </row>
    <row r="88" spans="1:29">
      <c r="A88" t="s">
        <v>435</v>
      </c>
      <c r="B88" s="214">
        <v>12744</v>
      </c>
      <c r="C88" s="214">
        <v>2175</v>
      </c>
      <c r="D88" s="220">
        <v>0.17066854990583805</v>
      </c>
      <c r="E88" s="209">
        <f t="shared" si="5"/>
        <v>73</v>
      </c>
      <c r="F88" s="383">
        <v>3799</v>
      </c>
      <c r="G88" s="214">
        <v>1193</v>
      </c>
      <c r="H88" s="220">
        <v>0.31403000789681496</v>
      </c>
      <c r="I88" s="209">
        <f t="shared" si="6"/>
        <v>80</v>
      </c>
      <c r="J88" s="383">
        <v>261</v>
      </c>
      <c r="K88" s="214">
        <v>68</v>
      </c>
      <c r="L88" s="220">
        <v>0.26053639846743293</v>
      </c>
      <c r="M88" s="209">
        <f t="shared" si="7"/>
        <v>55</v>
      </c>
      <c r="N88" s="383">
        <v>460</v>
      </c>
      <c r="O88" s="214">
        <v>109</v>
      </c>
      <c r="P88" s="220">
        <v>0.23695652173913043</v>
      </c>
      <c r="Q88" s="209">
        <f t="shared" si="8"/>
        <v>82</v>
      </c>
      <c r="R88" s="383">
        <v>6316</v>
      </c>
      <c r="S88" s="214">
        <v>844</v>
      </c>
      <c r="T88" s="250">
        <v>0.13362887903736542</v>
      </c>
      <c r="U88" s="290">
        <f t="shared" si="9"/>
        <v>70</v>
      </c>
      <c r="X88" s="214">
        <v>1868</v>
      </c>
      <c r="Y88" s="214">
        <v>1123</v>
      </c>
      <c r="Z88" s="244">
        <v>0.60117773019271947</v>
      </c>
      <c r="AA88" s="383">
        <v>5071</v>
      </c>
      <c r="AB88" s="384">
        <v>1382</v>
      </c>
      <c r="AC88" s="244">
        <v>0.27253007296391246</v>
      </c>
    </row>
    <row r="89" spans="1:29">
      <c r="A89" t="s">
        <v>436</v>
      </c>
      <c r="B89" s="214">
        <v>21956</v>
      </c>
      <c r="C89" s="214">
        <v>2869</v>
      </c>
      <c r="D89" s="220">
        <v>0.13067043177263618</v>
      </c>
      <c r="E89" s="209">
        <f t="shared" si="5"/>
        <v>37</v>
      </c>
      <c r="F89" s="383">
        <v>6052</v>
      </c>
      <c r="G89" s="214">
        <v>1342</v>
      </c>
      <c r="H89" s="220">
        <v>0.22174487772637144</v>
      </c>
      <c r="I89" s="209">
        <f t="shared" si="6"/>
        <v>41</v>
      </c>
      <c r="J89" s="383">
        <v>656</v>
      </c>
      <c r="K89" s="214">
        <v>43</v>
      </c>
      <c r="L89" s="220">
        <v>6.5548780487804881E-2</v>
      </c>
      <c r="M89" s="209">
        <f t="shared" si="7"/>
        <v>15</v>
      </c>
      <c r="N89" s="383">
        <v>219</v>
      </c>
      <c r="O89" s="214">
        <v>28</v>
      </c>
      <c r="P89" s="220">
        <v>0.12785388127853881</v>
      </c>
      <c r="Q89" s="209">
        <f t="shared" si="8"/>
        <v>52</v>
      </c>
      <c r="R89" s="383">
        <v>11591</v>
      </c>
      <c r="S89" s="214">
        <v>1479</v>
      </c>
      <c r="T89" s="250">
        <v>0.12759899922353551</v>
      </c>
      <c r="U89" s="290">
        <f t="shared" si="9"/>
        <v>64</v>
      </c>
      <c r="X89" s="214">
        <v>2926</v>
      </c>
      <c r="Y89" s="214">
        <v>1336</v>
      </c>
      <c r="Z89" s="244">
        <v>0.45659603554340394</v>
      </c>
      <c r="AA89" s="383">
        <v>6974</v>
      </c>
      <c r="AB89" s="384">
        <v>1844</v>
      </c>
      <c r="AC89" s="244">
        <v>0.26441066819615716</v>
      </c>
    </row>
    <row r="90" spans="1:29">
      <c r="A90" t="s">
        <v>437</v>
      </c>
      <c r="B90" s="214">
        <v>27154</v>
      </c>
      <c r="C90" s="214">
        <v>2211</v>
      </c>
      <c r="D90" s="220">
        <v>8.1424467850040511E-2</v>
      </c>
      <c r="E90" s="209">
        <f t="shared" si="5"/>
        <v>10</v>
      </c>
      <c r="F90" s="383">
        <v>9266</v>
      </c>
      <c r="G90" s="214">
        <v>1372</v>
      </c>
      <c r="H90" s="220">
        <v>0.14806820634578027</v>
      </c>
      <c r="I90" s="209">
        <f t="shared" si="6"/>
        <v>11</v>
      </c>
      <c r="J90" s="383">
        <v>1959</v>
      </c>
      <c r="K90" s="214">
        <v>484</v>
      </c>
      <c r="L90" s="220">
        <v>0.24706482899438489</v>
      </c>
      <c r="M90" s="209">
        <f t="shared" si="7"/>
        <v>50</v>
      </c>
      <c r="N90" s="383">
        <v>1222</v>
      </c>
      <c r="O90" s="214">
        <v>148</v>
      </c>
      <c r="P90" s="220">
        <v>0.12111292962356793</v>
      </c>
      <c r="Q90" s="209">
        <f t="shared" si="8"/>
        <v>49</v>
      </c>
      <c r="R90" s="383">
        <v>10782</v>
      </c>
      <c r="S90" s="214">
        <v>670</v>
      </c>
      <c r="T90" s="250">
        <v>6.2140604711556295E-2</v>
      </c>
      <c r="U90" s="290">
        <f t="shared" si="9"/>
        <v>9</v>
      </c>
      <c r="X90" s="214">
        <v>2900</v>
      </c>
      <c r="Y90" s="214">
        <v>1024</v>
      </c>
      <c r="Z90" s="244">
        <v>0.35310344827586204</v>
      </c>
      <c r="AA90" s="383">
        <v>7629</v>
      </c>
      <c r="AB90" s="384">
        <v>1163</v>
      </c>
      <c r="AC90" s="244">
        <v>0.15244461921614891</v>
      </c>
    </row>
    <row r="91" spans="1:29">
      <c r="A91" t="s">
        <v>438</v>
      </c>
      <c r="B91" s="214">
        <v>122510</v>
      </c>
      <c r="C91" s="214">
        <v>9328</v>
      </c>
      <c r="D91" s="220">
        <v>7.614072320626887E-2</v>
      </c>
      <c r="E91" s="209">
        <f t="shared" si="5"/>
        <v>7</v>
      </c>
      <c r="F91" s="383">
        <v>44275</v>
      </c>
      <c r="G91" s="214">
        <v>5699</v>
      </c>
      <c r="H91" s="220">
        <v>0.12871823828345569</v>
      </c>
      <c r="I91" s="209">
        <f t="shared" si="6"/>
        <v>9</v>
      </c>
      <c r="J91" s="383">
        <v>19601</v>
      </c>
      <c r="K91" s="214">
        <v>2307</v>
      </c>
      <c r="L91" s="220">
        <v>0.11769807662874343</v>
      </c>
      <c r="M91" s="209">
        <f t="shared" si="7"/>
        <v>22</v>
      </c>
      <c r="N91" s="383">
        <v>7839</v>
      </c>
      <c r="O91" s="214">
        <v>834</v>
      </c>
      <c r="P91" s="220">
        <v>0.10639112131649445</v>
      </c>
      <c r="Q91" s="209">
        <f t="shared" si="8"/>
        <v>43</v>
      </c>
      <c r="R91" s="383">
        <v>37150</v>
      </c>
      <c r="S91" s="214">
        <v>2178</v>
      </c>
      <c r="T91" s="250">
        <v>5.8627187079407804E-2</v>
      </c>
      <c r="U91" s="290">
        <f t="shared" si="9"/>
        <v>7</v>
      </c>
      <c r="X91" s="214">
        <v>10953</v>
      </c>
      <c r="Y91" s="214">
        <v>3102</v>
      </c>
      <c r="Z91" s="244">
        <v>0.28321007943029308</v>
      </c>
      <c r="AA91" s="383">
        <v>28541</v>
      </c>
      <c r="AB91" s="384">
        <v>3626</v>
      </c>
      <c r="AC91" s="244">
        <v>0.12704530324795907</v>
      </c>
    </row>
    <row r="92" spans="1:29">
      <c r="A92" t="s">
        <v>439</v>
      </c>
      <c r="B92" s="214">
        <v>8614</v>
      </c>
      <c r="C92" s="214">
        <v>2071</v>
      </c>
      <c r="D92" s="220">
        <v>0.24042256791270025</v>
      </c>
      <c r="E92" s="209">
        <f t="shared" si="5"/>
        <v>91</v>
      </c>
      <c r="F92" s="383">
        <v>3062</v>
      </c>
      <c r="G92" s="214">
        <v>961</v>
      </c>
      <c r="H92" s="220">
        <v>0.31384715871979096</v>
      </c>
      <c r="I92" s="209">
        <f t="shared" si="6"/>
        <v>79</v>
      </c>
      <c r="J92" s="383">
        <v>0</v>
      </c>
      <c r="K92" s="214">
        <v>0</v>
      </c>
      <c r="L92" s="220" t="s">
        <v>869</v>
      </c>
      <c r="M92" s="209" t="s">
        <v>480</v>
      </c>
      <c r="N92" s="383">
        <v>11</v>
      </c>
      <c r="O92" s="214">
        <v>0</v>
      </c>
      <c r="P92" s="220">
        <v>0</v>
      </c>
      <c r="Q92" s="209">
        <f t="shared" si="8"/>
        <v>1</v>
      </c>
      <c r="R92" s="383">
        <v>3585</v>
      </c>
      <c r="S92" s="214">
        <v>711</v>
      </c>
      <c r="T92" s="250">
        <v>0.198326359832636</v>
      </c>
      <c r="U92" s="290">
        <f t="shared" si="9"/>
        <v>90</v>
      </c>
      <c r="X92" s="214">
        <v>2293</v>
      </c>
      <c r="Y92" s="214">
        <v>1260</v>
      </c>
      <c r="Z92" s="244">
        <v>0.54949847361535109</v>
      </c>
      <c r="AA92" s="383">
        <v>4309</v>
      </c>
      <c r="AB92" s="384">
        <v>1459</v>
      </c>
      <c r="AC92" s="244">
        <v>0.33859364121605939</v>
      </c>
    </row>
    <row r="93" spans="1:29">
      <c r="A93" t="s">
        <v>440</v>
      </c>
      <c r="B93" s="214">
        <v>5925</v>
      </c>
      <c r="C93" s="214">
        <v>1025</v>
      </c>
      <c r="D93" s="220">
        <v>0.1729957805907173</v>
      </c>
      <c r="E93" s="209">
        <f t="shared" si="5"/>
        <v>75</v>
      </c>
      <c r="F93" s="383">
        <v>1773</v>
      </c>
      <c r="G93" s="214">
        <v>685</v>
      </c>
      <c r="H93" s="220">
        <v>0.38635081782289904</v>
      </c>
      <c r="I93" s="209">
        <f t="shared" si="6"/>
        <v>93</v>
      </c>
      <c r="J93" s="383">
        <v>0</v>
      </c>
      <c r="K93" s="214">
        <v>0</v>
      </c>
      <c r="L93" s="220" t="s">
        <v>869</v>
      </c>
      <c r="M93" s="209" t="s">
        <v>480</v>
      </c>
      <c r="N93" s="383">
        <v>121</v>
      </c>
      <c r="O93" s="214">
        <v>20</v>
      </c>
      <c r="P93" s="220">
        <v>0.16528925619834711</v>
      </c>
      <c r="Q93" s="209">
        <f t="shared" si="8"/>
        <v>63</v>
      </c>
      <c r="R93" s="383">
        <v>2891</v>
      </c>
      <c r="S93" s="214">
        <v>333</v>
      </c>
      <c r="T93" s="250">
        <v>0.11518505707367693</v>
      </c>
      <c r="U93" s="290">
        <f t="shared" si="9"/>
        <v>53</v>
      </c>
      <c r="X93" s="214">
        <v>1265</v>
      </c>
      <c r="Y93" s="214">
        <v>673</v>
      </c>
      <c r="Z93" s="244">
        <v>0.53201581027667988</v>
      </c>
      <c r="AA93" s="383">
        <v>2383</v>
      </c>
      <c r="AB93" s="384">
        <v>604</v>
      </c>
      <c r="AC93" s="244">
        <v>0.25346202266051199</v>
      </c>
    </row>
    <row r="94" spans="1:29">
      <c r="A94" t="s">
        <v>441</v>
      </c>
      <c r="B94" s="214">
        <v>38193</v>
      </c>
      <c r="C94" s="214">
        <v>3550</v>
      </c>
      <c r="D94" s="220">
        <v>9.2948969706490719E-2</v>
      </c>
      <c r="E94" s="209">
        <f t="shared" si="5"/>
        <v>14</v>
      </c>
      <c r="F94" s="383">
        <v>10894</v>
      </c>
      <c r="G94" s="214">
        <v>1781</v>
      </c>
      <c r="H94" s="220">
        <v>0.16348448687350836</v>
      </c>
      <c r="I94" s="209">
        <f t="shared" si="6"/>
        <v>17</v>
      </c>
      <c r="J94" s="383">
        <v>218</v>
      </c>
      <c r="K94" s="214">
        <v>33</v>
      </c>
      <c r="L94" s="220">
        <v>0.15137614678899083</v>
      </c>
      <c r="M94" s="209">
        <f t="shared" si="7"/>
        <v>30</v>
      </c>
      <c r="N94" s="383">
        <v>1596</v>
      </c>
      <c r="O94" s="214">
        <v>301</v>
      </c>
      <c r="P94" s="220">
        <v>0.18859649122807018</v>
      </c>
      <c r="Q94" s="209">
        <f t="shared" si="8"/>
        <v>67</v>
      </c>
      <c r="R94" s="383">
        <v>18036</v>
      </c>
      <c r="S94" s="214">
        <v>1440</v>
      </c>
      <c r="T94" s="250">
        <v>7.9840319361277445E-2</v>
      </c>
      <c r="U94" s="290">
        <f t="shared" si="9"/>
        <v>18</v>
      </c>
      <c r="X94" s="214">
        <v>4921</v>
      </c>
      <c r="Y94" s="214">
        <v>1772</v>
      </c>
      <c r="Z94" s="244">
        <v>0.36008941272099165</v>
      </c>
      <c r="AA94" s="383">
        <v>12733</v>
      </c>
      <c r="AB94" s="384">
        <v>2060</v>
      </c>
      <c r="AC94" s="244">
        <v>0.16178433990418598</v>
      </c>
    </row>
    <row r="95" spans="1:29">
      <c r="A95" t="s">
        <v>442</v>
      </c>
      <c r="B95" s="214">
        <v>357839</v>
      </c>
      <c r="C95" s="214">
        <v>57817</v>
      </c>
      <c r="D95" s="220">
        <v>0.1615726625661261</v>
      </c>
      <c r="E95" s="209">
        <f t="shared" si="5"/>
        <v>63</v>
      </c>
      <c r="F95" s="383">
        <v>108979</v>
      </c>
      <c r="G95" s="214">
        <v>29459</v>
      </c>
      <c r="H95" s="220">
        <v>0.27031813468649923</v>
      </c>
      <c r="I95" s="209">
        <f t="shared" si="6"/>
        <v>61</v>
      </c>
      <c r="J95" s="383">
        <v>190331</v>
      </c>
      <c r="K95" s="214">
        <v>47474</v>
      </c>
      <c r="L95" s="220">
        <v>0.24942862697090856</v>
      </c>
      <c r="M95" s="209">
        <f t="shared" si="7"/>
        <v>51</v>
      </c>
      <c r="N95" s="383">
        <v>15733</v>
      </c>
      <c r="O95" s="214">
        <v>2444</v>
      </c>
      <c r="P95" s="220">
        <v>0.15534227420072458</v>
      </c>
      <c r="Q95" s="209">
        <f t="shared" si="8"/>
        <v>60</v>
      </c>
      <c r="R95" s="383">
        <v>134711</v>
      </c>
      <c r="S95" s="214">
        <v>19186</v>
      </c>
      <c r="T95" s="250">
        <v>0.14242341011498691</v>
      </c>
      <c r="U95" s="290">
        <f t="shared" si="9"/>
        <v>76</v>
      </c>
      <c r="X95" s="214">
        <v>61252</v>
      </c>
      <c r="Y95" s="214">
        <v>28655</v>
      </c>
      <c r="Z95" s="244">
        <v>0.46782145889113824</v>
      </c>
      <c r="AA95" s="383">
        <v>88332</v>
      </c>
      <c r="AB95" s="384">
        <v>24002</v>
      </c>
      <c r="AC95" s="244">
        <v>0.27172485622424492</v>
      </c>
    </row>
    <row r="96" spans="1:29">
      <c r="A96" t="s">
        <v>443</v>
      </c>
      <c r="B96" s="214">
        <v>7674</v>
      </c>
      <c r="C96" s="214">
        <v>1082</v>
      </c>
      <c r="D96" s="220">
        <v>0.14099556945530362</v>
      </c>
      <c r="E96" s="209">
        <f t="shared" si="5"/>
        <v>46</v>
      </c>
      <c r="F96" s="383">
        <v>2400</v>
      </c>
      <c r="G96" s="214">
        <v>652</v>
      </c>
      <c r="H96" s="220">
        <v>0.27166666666666667</v>
      </c>
      <c r="I96" s="209">
        <f t="shared" si="6"/>
        <v>62</v>
      </c>
      <c r="J96" s="383">
        <v>177</v>
      </c>
      <c r="K96" s="214">
        <v>82</v>
      </c>
      <c r="L96" s="220">
        <v>0.4632768361581921</v>
      </c>
      <c r="M96" s="209">
        <f t="shared" si="7"/>
        <v>83</v>
      </c>
      <c r="N96" s="383">
        <v>151</v>
      </c>
      <c r="O96" s="214">
        <v>35</v>
      </c>
      <c r="P96" s="220">
        <v>0.23178807947019867</v>
      </c>
      <c r="Q96" s="209">
        <f t="shared" si="8"/>
        <v>81</v>
      </c>
      <c r="R96" s="383">
        <v>3329</v>
      </c>
      <c r="S96" s="214">
        <v>377</v>
      </c>
      <c r="T96" s="250">
        <v>0.11324722138780415</v>
      </c>
      <c r="U96" s="290">
        <f t="shared" si="9"/>
        <v>50</v>
      </c>
      <c r="X96" s="214">
        <v>1146</v>
      </c>
      <c r="Y96" s="214">
        <v>627</v>
      </c>
      <c r="Z96" s="244">
        <v>0.54712041884816753</v>
      </c>
      <c r="AA96" s="383">
        <v>2463</v>
      </c>
      <c r="AB96" s="384">
        <v>487</v>
      </c>
      <c r="AC96" s="244">
        <v>0.19772634997969957</v>
      </c>
    </row>
    <row r="97" spans="1:29">
      <c r="A97" t="s">
        <v>444</v>
      </c>
      <c r="B97" s="214">
        <v>5017</v>
      </c>
      <c r="C97" s="214">
        <v>569</v>
      </c>
      <c r="D97" s="220">
        <v>0.11341439107036078</v>
      </c>
      <c r="E97" s="209">
        <f t="shared" si="5"/>
        <v>28</v>
      </c>
      <c r="F97" s="383">
        <v>1132</v>
      </c>
      <c r="G97" s="214">
        <v>225</v>
      </c>
      <c r="H97" s="220">
        <v>0.19876325088339222</v>
      </c>
      <c r="I97" s="209">
        <f t="shared" si="6"/>
        <v>29</v>
      </c>
      <c r="J97" s="383">
        <v>49</v>
      </c>
      <c r="K97" s="214">
        <v>0</v>
      </c>
      <c r="L97" s="220">
        <v>0</v>
      </c>
      <c r="M97" s="209">
        <f t="shared" si="7"/>
        <v>1</v>
      </c>
      <c r="N97" s="383">
        <v>21</v>
      </c>
      <c r="O97" s="214">
        <v>4</v>
      </c>
      <c r="P97" s="220">
        <v>0.19047619047619047</v>
      </c>
      <c r="Q97" s="209">
        <f t="shared" si="8"/>
        <v>68</v>
      </c>
      <c r="R97" s="383">
        <v>2627</v>
      </c>
      <c r="S97" s="214">
        <v>183</v>
      </c>
      <c r="T97" s="250">
        <v>6.9661210506280935E-2</v>
      </c>
      <c r="U97" s="290">
        <f t="shared" si="9"/>
        <v>10</v>
      </c>
      <c r="X97" s="214">
        <v>667</v>
      </c>
      <c r="Y97" s="214">
        <v>282</v>
      </c>
      <c r="Z97" s="244">
        <v>0.42278860569715143</v>
      </c>
      <c r="AA97" s="383">
        <v>1747</v>
      </c>
      <c r="AB97" s="384">
        <v>390</v>
      </c>
      <c r="AC97" s="244">
        <v>0.22323983972524328</v>
      </c>
    </row>
    <row r="98" spans="1:29">
      <c r="A98" t="s">
        <v>445</v>
      </c>
      <c r="B98" s="214">
        <v>67575</v>
      </c>
      <c r="C98" s="214">
        <v>8824</v>
      </c>
      <c r="D98" s="220">
        <v>0.13058083610802812</v>
      </c>
      <c r="E98" s="209">
        <f t="shared" si="5"/>
        <v>36</v>
      </c>
      <c r="F98" s="383">
        <v>17943</v>
      </c>
      <c r="G98" s="214">
        <v>4016</v>
      </c>
      <c r="H98" s="220">
        <v>0.22381987404558881</v>
      </c>
      <c r="I98" s="209">
        <f t="shared" si="6"/>
        <v>43</v>
      </c>
      <c r="J98" s="383">
        <v>1326</v>
      </c>
      <c r="K98" s="214">
        <v>451</v>
      </c>
      <c r="L98" s="220">
        <v>0.34012066365007543</v>
      </c>
      <c r="M98" s="209">
        <f t="shared" si="7"/>
        <v>74</v>
      </c>
      <c r="N98" s="383">
        <v>1126</v>
      </c>
      <c r="O98" s="214">
        <v>144</v>
      </c>
      <c r="P98" s="220">
        <v>0.12788632326820604</v>
      </c>
      <c r="Q98" s="209">
        <f t="shared" si="8"/>
        <v>53</v>
      </c>
      <c r="R98" s="383">
        <v>32009</v>
      </c>
      <c r="S98" s="214">
        <v>3150</v>
      </c>
      <c r="T98" s="250">
        <v>9.8409822237495698E-2</v>
      </c>
      <c r="U98" s="290">
        <f t="shared" si="9"/>
        <v>36</v>
      </c>
      <c r="X98" s="214">
        <v>10308</v>
      </c>
      <c r="Y98" s="214">
        <v>4888</v>
      </c>
      <c r="Z98" s="244">
        <v>0.47419480015521925</v>
      </c>
      <c r="AA98" s="383">
        <v>22936</v>
      </c>
      <c r="AB98" s="384">
        <v>4910</v>
      </c>
      <c r="AC98" s="244">
        <v>0.21407394489012904</v>
      </c>
    </row>
    <row r="99" spans="1:29">
      <c r="A99" t="s">
        <v>446</v>
      </c>
      <c r="B99" s="214">
        <v>74739</v>
      </c>
      <c r="C99" s="214">
        <v>5809</v>
      </c>
      <c r="D99" s="220">
        <v>7.7723812199788592E-2</v>
      </c>
      <c r="E99" s="209">
        <f t="shared" si="5"/>
        <v>9</v>
      </c>
      <c r="F99" s="383">
        <v>25584</v>
      </c>
      <c r="G99" s="214">
        <v>3148</v>
      </c>
      <c r="H99" s="220">
        <v>0.12304565353345841</v>
      </c>
      <c r="I99" s="209">
        <f t="shared" si="6"/>
        <v>7</v>
      </c>
      <c r="J99" s="383">
        <v>5750</v>
      </c>
      <c r="K99" s="214">
        <v>815</v>
      </c>
      <c r="L99" s="220">
        <v>0.14173913043478262</v>
      </c>
      <c r="M99" s="209">
        <f t="shared" si="7"/>
        <v>27</v>
      </c>
      <c r="N99" s="383">
        <v>2947</v>
      </c>
      <c r="O99" s="214">
        <v>198</v>
      </c>
      <c r="P99" s="220">
        <v>6.7186969799796409E-2</v>
      </c>
      <c r="Q99" s="209">
        <f t="shared" si="8"/>
        <v>29</v>
      </c>
      <c r="R99" s="383">
        <v>29411</v>
      </c>
      <c r="S99" s="214">
        <v>2249</v>
      </c>
      <c r="T99" s="250">
        <v>7.6467988167692361E-2</v>
      </c>
      <c r="U99" s="290">
        <f t="shared" si="9"/>
        <v>15</v>
      </c>
      <c r="X99" s="214">
        <v>6806</v>
      </c>
      <c r="Y99" s="214">
        <v>2510</v>
      </c>
      <c r="Z99" s="244">
        <v>0.36879224213928885</v>
      </c>
      <c r="AA99" s="383">
        <v>20067</v>
      </c>
      <c r="AB99" s="384">
        <v>3263</v>
      </c>
      <c r="AC99" s="244">
        <v>0.1626052723376688</v>
      </c>
    </row>
    <row r="100" spans="1:29">
      <c r="A100" t="s">
        <v>447</v>
      </c>
      <c r="B100" s="214">
        <v>22366</v>
      </c>
      <c r="C100" s="214">
        <v>2644</v>
      </c>
      <c r="D100" s="220">
        <v>0.1182151479924886</v>
      </c>
      <c r="E100" s="209">
        <f t="shared" si="5"/>
        <v>30</v>
      </c>
      <c r="F100" s="383">
        <v>8089</v>
      </c>
      <c r="G100" s="214">
        <v>1393</v>
      </c>
      <c r="H100" s="220">
        <v>0.172209172950921</v>
      </c>
      <c r="I100" s="209">
        <f t="shared" si="6"/>
        <v>21</v>
      </c>
      <c r="J100" s="383">
        <v>4366</v>
      </c>
      <c r="K100" s="214">
        <v>1069</v>
      </c>
      <c r="L100" s="220">
        <v>0.24484654145671095</v>
      </c>
      <c r="M100" s="209">
        <f t="shared" si="7"/>
        <v>48</v>
      </c>
      <c r="N100" s="383">
        <v>380</v>
      </c>
      <c r="O100" s="214">
        <v>91</v>
      </c>
      <c r="P100" s="220">
        <v>0.23947368421052631</v>
      </c>
      <c r="Q100" s="209">
        <f t="shared" si="8"/>
        <v>83</v>
      </c>
      <c r="R100" s="383">
        <v>9077</v>
      </c>
      <c r="S100" s="214">
        <v>944</v>
      </c>
      <c r="T100" s="250">
        <v>0.10399911865153685</v>
      </c>
      <c r="U100" s="290">
        <f t="shared" si="9"/>
        <v>40</v>
      </c>
      <c r="X100" s="214">
        <v>2641</v>
      </c>
      <c r="Y100" s="214">
        <v>1257</v>
      </c>
      <c r="Z100" s="244">
        <v>0.47595607724346839</v>
      </c>
      <c r="AA100" s="383">
        <v>8074</v>
      </c>
      <c r="AB100" s="384">
        <v>1318</v>
      </c>
      <c r="AC100" s="244">
        <v>0.16324002972504334</v>
      </c>
    </row>
    <row r="101" spans="1:29">
      <c r="A101" t="s">
        <v>448</v>
      </c>
      <c r="B101" s="214">
        <v>3552</v>
      </c>
      <c r="C101" s="214">
        <v>553</v>
      </c>
      <c r="D101" s="220">
        <v>0.15568693693693694</v>
      </c>
      <c r="E101" s="209">
        <f t="shared" si="5"/>
        <v>59</v>
      </c>
      <c r="F101" s="383">
        <v>1185</v>
      </c>
      <c r="G101" s="214">
        <v>374</v>
      </c>
      <c r="H101" s="220">
        <v>0.31561181434599156</v>
      </c>
      <c r="I101" s="209">
        <f t="shared" si="6"/>
        <v>81</v>
      </c>
      <c r="J101" s="383">
        <v>252</v>
      </c>
      <c r="K101" s="214">
        <v>67</v>
      </c>
      <c r="L101" s="220">
        <v>0.26587301587301587</v>
      </c>
      <c r="M101" s="209">
        <f t="shared" si="7"/>
        <v>56</v>
      </c>
      <c r="N101" s="383">
        <v>84</v>
      </c>
      <c r="O101" s="214">
        <v>0</v>
      </c>
      <c r="P101" s="220">
        <v>0</v>
      </c>
      <c r="Q101" s="209">
        <f t="shared" si="8"/>
        <v>1</v>
      </c>
      <c r="R101" s="383">
        <v>1364</v>
      </c>
      <c r="S101" s="214">
        <v>243</v>
      </c>
      <c r="T101" s="250">
        <v>0.17815249266862171</v>
      </c>
      <c r="U101" s="290">
        <f t="shared" si="9"/>
        <v>86</v>
      </c>
      <c r="X101" s="214">
        <v>398</v>
      </c>
      <c r="Y101" s="214">
        <v>194</v>
      </c>
      <c r="Z101" s="244">
        <v>0.48743718592964824</v>
      </c>
      <c r="AA101" s="383">
        <v>992</v>
      </c>
      <c r="AB101" s="384">
        <v>223</v>
      </c>
      <c r="AC101" s="244">
        <v>0.22479838709677419</v>
      </c>
    </row>
    <row r="102" spans="1:29">
      <c r="A102" t="s">
        <v>449</v>
      </c>
      <c r="B102" s="214">
        <v>7654</v>
      </c>
      <c r="C102" s="214">
        <v>1307</v>
      </c>
      <c r="D102" s="220">
        <v>0.17076038672589497</v>
      </c>
      <c r="E102" s="209">
        <f t="shared" si="5"/>
        <v>74</v>
      </c>
      <c r="F102" s="383">
        <v>2052</v>
      </c>
      <c r="G102" s="214">
        <v>531</v>
      </c>
      <c r="H102" s="220">
        <v>0.25877192982456143</v>
      </c>
      <c r="I102" s="209">
        <f t="shared" si="6"/>
        <v>59</v>
      </c>
      <c r="J102" s="383">
        <v>5</v>
      </c>
      <c r="K102" s="214">
        <v>0</v>
      </c>
      <c r="L102" s="220">
        <v>0</v>
      </c>
      <c r="M102" s="209">
        <f t="shared" si="7"/>
        <v>1</v>
      </c>
      <c r="N102" s="383">
        <v>250</v>
      </c>
      <c r="O102" s="214">
        <v>55</v>
      </c>
      <c r="P102" s="220">
        <v>0.22</v>
      </c>
      <c r="Q102" s="209">
        <f t="shared" si="8"/>
        <v>79</v>
      </c>
      <c r="R102" s="383">
        <v>3870</v>
      </c>
      <c r="S102" s="214">
        <v>519</v>
      </c>
      <c r="T102" s="250">
        <v>0.13410852713178295</v>
      </c>
      <c r="U102" s="290">
        <f t="shared" si="9"/>
        <v>71</v>
      </c>
      <c r="X102" s="214">
        <v>1297</v>
      </c>
      <c r="Y102" s="214">
        <v>661</v>
      </c>
      <c r="Z102" s="244">
        <v>0.5096376252891287</v>
      </c>
      <c r="AA102" s="383">
        <v>3123</v>
      </c>
      <c r="AB102" s="384">
        <v>840</v>
      </c>
      <c r="AC102" s="244">
        <v>0.26897214217098941</v>
      </c>
    </row>
    <row r="103" spans="1:29">
      <c r="A103" t="s">
        <v>450</v>
      </c>
      <c r="B103" s="214">
        <v>7552</v>
      </c>
      <c r="C103" s="214">
        <v>1340</v>
      </c>
      <c r="D103" s="220">
        <v>0.1774364406779661</v>
      </c>
      <c r="E103" s="209">
        <f t="shared" si="5"/>
        <v>78</v>
      </c>
      <c r="F103" s="383">
        <v>2497</v>
      </c>
      <c r="G103" s="214">
        <v>724</v>
      </c>
      <c r="H103" s="220">
        <v>0.28994793752503001</v>
      </c>
      <c r="I103" s="209">
        <f t="shared" si="6"/>
        <v>71</v>
      </c>
      <c r="J103" s="383">
        <v>34</v>
      </c>
      <c r="K103" s="214">
        <v>0</v>
      </c>
      <c r="L103" s="220">
        <v>0</v>
      </c>
      <c r="M103" s="209">
        <f t="shared" si="7"/>
        <v>1</v>
      </c>
      <c r="N103" s="383">
        <v>45</v>
      </c>
      <c r="O103" s="214">
        <v>13</v>
      </c>
      <c r="P103" s="220">
        <v>0.28888888888888886</v>
      </c>
      <c r="Q103" s="209">
        <f t="shared" si="8"/>
        <v>87</v>
      </c>
      <c r="R103" s="383">
        <v>3584</v>
      </c>
      <c r="S103" s="214">
        <v>493</v>
      </c>
      <c r="T103" s="250">
        <v>0.13755580357142858</v>
      </c>
      <c r="U103" s="290">
        <f t="shared" si="9"/>
        <v>73</v>
      </c>
      <c r="X103" s="214">
        <v>1359</v>
      </c>
      <c r="Y103" s="214">
        <v>778</v>
      </c>
      <c r="Z103" s="244">
        <v>0.57247976453274463</v>
      </c>
      <c r="AA103" s="383">
        <v>3068</v>
      </c>
      <c r="AB103" s="384">
        <v>899</v>
      </c>
      <c r="AC103" s="244">
        <v>0.29302477183833114</v>
      </c>
    </row>
    <row r="104" spans="1:29">
      <c r="A104" t="s">
        <v>451</v>
      </c>
      <c r="B104" s="214">
        <v>2434</v>
      </c>
      <c r="C104" s="214">
        <v>518</v>
      </c>
      <c r="D104" s="220">
        <v>0.21281840591618734</v>
      </c>
      <c r="E104" s="209">
        <f t="shared" si="5"/>
        <v>86</v>
      </c>
      <c r="F104" s="383">
        <v>660</v>
      </c>
      <c r="G104" s="214">
        <v>214</v>
      </c>
      <c r="H104" s="220">
        <v>0.32424242424242422</v>
      </c>
      <c r="I104" s="209">
        <f t="shared" si="6"/>
        <v>83</v>
      </c>
      <c r="J104" s="383">
        <v>0</v>
      </c>
      <c r="K104" s="214">
        <v>0</v>
      </c>
      <c r="L104" s="220" t="s">
        <v>869</v>
      </c>
      <c r="M104" s="209" t="s">
        <v>480</v>
      </c>
      <c r="N104" s="383">
        <v>18</v>
      </c>
      <c r="O104" s="214">
        <v>14</v>
      </c>
      <c r="P104" s="220">
        <v>0.77777777777777779</v>
      </c>
      <c r="Q104" s="209">
        <f t="shared" si="8"/>
        <v>94</v>
      </c>
      <c r="R104" s="383">
        <v>1258</v>
      </c>
      <c r="S104" s="214">
        <v>239</v>
      </c>
      <c r="T104" s="250">
        <v>0.18998410174880764</v>
      </c>
      <c r="U104" s="290">
        <f t="shared" si="9"/>
        <v>88</v>
      </c>
      <c r="X104" s="214">
        <v>500</v>
      </c>
      <c r="Y104" s="214">
        <v>203</v>
      </c>
      <c r="Z104" s="244">
        <v>0.40600000000000003</v>
      </c>
      <c r="AA104" s="383">
        <v>1144</v>
      </c>
      <c r="AB104" s="384">
        <v>343</v>
      </c>
      <c r="AC104" s="244">
        <v>0.29982517482517484</v>
      </c>
    </row>
    <row r="105" spans="1:29">
      <c r="A105" t="s">
        <v>452</v>
      </c>
      <c r="B105" s="214">
        <v>15932</v>
      </c>
      <c r="C105" s="214">
        <v>2389</v>
      </c>
      <c r="D105" s="220">
        <v>0.14994978659302033</v>
      </c>
      <c r="E105" s="209">
        <f t="shared" si="5"/>
        <v>54</v>
      </c>
      <c r="F105" s="383">
        <v>5190</v>
      </c>
      <c r="G105" s="214">
        <v>1149</v>
      </c>
      <c r="H105" s="220">
        <v>0.22138728323699422</v>
      </c>
      <c r="I105" s="209">
        <f t="shared" si="6"/>
        <v>40</v>
      </c>
      <c r="J105" s="383">
        <v>497</v>
      </c>
      <c r="K105" s="214">
        <v>158</v>
      </c>
      <c r="L105" s="220">
        <v>0.31790744466800802</v>
      </c>
      <c r="M105" s="209">
        <f t="shared" si="7"/>
        <v>69</v>
      </c>
      <c r="N105" s="383">
        <v>1070</v>
      </c>
      <c r="O105" s="214">
        <v>126</v>
      </c>
      <c r="P105" s="220">
        <v>0.11775700934579439</v>
      </c>
      <c r="Q105" s="209">
        <f t="shared" si="8"/>
        <v>48</v>
      </c>
      <c r="R105" s="383">
        <v>6730</v>
      </c>
      <c r="S105" s="214">
        <v>964</v>
      </c>
      <c r="T105" s="250">
        <v>0.14323922734026745</v>
      </c>
      <c r="U105" s="290">
        <f t="shared" si="9"/>
        <v>77</v>
      </c>
      <c r="X105" s="214">
        <v>2636</v>
      </c>
      <c r="Y105" s="214">
        <v>1222</v>
      </c>
      <c r="Z105" s="244">
        <v>0.46358118361153261</v>
      </c>
      <c r="AA105" s="383">
        <v>5497</v>
      </c>
      <c r="AB105" s="384">
        <v>1372</v>
      </c>
      <c r="AC105" s="244">
        <v>0.24959068582863381</v>
      </c>
    </row>
    <row r="106" spans="1:29">
      <c r="A106" t="s">
        <v>453</v>
      </c>
      <c r="B106" s="214">
        <v>55591</v>
      </c>
      <c r="C106" s="214">
        <v>5332</v>
      </c>
      <c r="D106" s="220">
        <v>9.5914806353546433E-2</v>
      </c>
      <c r="E106" s="209">
        <f t="shared" si="5"/>
        <v>17</v>
      </c>
      <c r="F106" s="383">
        <v>13801</v>
      </c>
      <c r="G106" s="214">
        <v>2245</v>
      </c>
      <c r="H106" s="220">
        <v>0.16266937178465329</v>
      </c>
      <c r="I106" s="209">
        <f t="shared" si="6"/>
        <v>16</v>
      </c>
      <c r="J106" s="383">
        <v>1942</v>
      </c>
      <c r="K106" s="214">
        <v>437</v>
      </c>
      <c r="L106" s="220">
        <v>0.22502574665293512</v>
      </c>
      <c r="M106" s="209">
        <f t="shared" si="7"/>
        <v>45</v>
      </c>
      <c r="N106" s="383">
        <v>1634</v>
      </c>
      <c r="O106" s="214">
        <v>133</v>
      </c>
      <c r="P106" s="220">
        <v>8.1395348837209308E-2</v>
      </c>
      <c r="Q106" s="209">
        <f t="shared" si="8"/>
        <v>34</v>
      </c>
      <c r="R106" s="383">
        <v>23049</v>
      </c>
      <c r="S106" s="214">
        <v>1772</v>
      </c>
      <c r="T106" s="250">
        <v>7.6879691092889058E-2</v>
      </c>
      <c r="U106" s="290">
        <f t="shared" si="9"/>
        <v>16</v>
      </c>
      <c r="X106" s="214">
        <v>9110</v>
      </c>
      <c r="Y106" s="214">
        <v>3191</v>
      </c>
      <c r="Z106" s="244">
        <v>0.35027442371020856</v>
      </c>
      <c r="AA106" s="383">
        <v>16630</v>
      </c>
      <c r="AB106" s="384">
        <v>3058</v>
      </c>
      <c r="AC106" s="244">
        <v>0.18388454600120266</v>
      </c>
    </row>
    <row r="107" spans="1:29">
      <c r="A107" t="s">
        <v>454</v>
      </c>
      <c r="B107" s="214">
        <v>5744</v>
      </c>
      <c r="C107" s="214">
        <v>969</v>
      </c>
      <c r="D107" s="220">
        <v>0.16869777158774374</v>
      </c>
      <c r="E107" s="209">
        <f t="shared" si="5"/>
        <v>71</v>
      </c>
      <c r="F107" s="383">
        <v>1906</v>
      </c>
      <c r="G107" s="214">
        <v>460</v>
      </c>
      <c r="H107" s="220">
        <v>0.24134312696747115</v>
      </c>
      <c r="I107" s="209">
        <f t="shared" si="6"/>
        <v>52</v>
      </c>
      <c r="J107" s="383">
        <v>54</v>
      </c>
      <c r="K107" s="214">
        <v>32</v>
      </c>
      <c r="L107" s="220">
        <v>0.59259259259259256</v>
      </c>
      <c r="M107" s="209">
        <f t="shared" si="7"/>
        <v>84</v>
      </c>
      <c r="N107" s="383">
        <v>98</v>
      </c>
      <c r="O107" s="214">
        <v>24</v>
      </c>
      <c r="P107" s="220">
        <v>0.24489795918367346</v>
      </c>
      <c r="Q107" s="209">
        <f t="shared" si="8"/>
        <v>84</v>
      </c>
      <c r="R107" s="383">
        <v>2804</v>
      </c>
      <c r="S107" s="214">
        <v>290</v>
      </c>
      <c r="T107" s="250">
        <v>0.10342368045649072</v>
      </c>
      <c r="U107" s="290">
        <f t="shared" si="9"/>
        <v>39</v>
      </c>
      <c r="X107" s="214">
        <v>1141</v>
      </c>
      <c r="Y107" s="214">
        <v>504</v>
      </c>
      <c r="Z107" s="244">
        <v>0.44171779141104295</v>
      </c>
      <c r="AA107" s="383">
        <v>1901</v>
      </c>
      <c r="AB107" s="384">
        <v>452</v>
      </c>
      <c r="AC107" s="244">
        <v>0.23776959495002631</v>
      </c>
    </row>
    <row r="108" spans="1:29">
      <c r="A108" t="s">
        <v>455</v>
      </c>
      <c r="B108" s="214">
        <v>13129</v>
      </c>
      <c r="C108" s="214">
        <v>1933</v>
      </c>
      <c r="D108" s="220">
        <v>0.14723131997867317</v>
      </c>
      <c r="E108" s="209">
        <f t="shared" si="5"/>
        <v>49</v>
      </c>
      <c r="F108" s="383">
        <v>3480</v>
      </c>
      <c r="G108" s="214">
        <v>959</v>
      </c>
      <c r="H108" s="220">
        <v>0.27557471264367817</v>
      </c>
      <c r="I108" s="209">
        <f t="shared" si="6"/>
        <v>67</v>
      </c>
      <c r="J108" s="383">
        <v>907</v>
      </c>
      <c r="K108" s="214">
        <v>219</v>
      </c>
      <c r="L108" s="220">
        <v>0.2414553472987872</v>
      </c>
      <c r="M108" s="209">
        <f t="shared" si="7"/>
        <v>47</v>
      </c>
      <c r="N108" s="383">
        <v>104</v>
      </c>
      <c r="O108" s="214">
        <v>12</v>
      </c>
      <c r="P108" s="220">
        <v>0.11538461538461539</v>
      </c>
      <c r="Q108" s="209">
        <f t="shared" si="8"/>
        <v>46</v>
      </c>
      <c r="R108" s="383">
        <v>5377</v>
      </c>
      <c r="S108" s="214">
        <v>437</v>
      </c>
      <c r="T108" s="250">
        <v>8.1272084805653705E-2</v>
      </c>
      <c r="U108" s="290">
        <f t="shared" si="9"/>
        <v>24</v>
      </c>
      <c r="X108" s="214">
        <v>2425</v>
      </c>
      <c r="Y108" s="214">
        <v>1041</v>
      </c>
      <c r="Z108" s="244">
        <v>0.42927835051546392</v>
      </c>
      <c r="AA108" s="383">
        <v>4683</v>
      </c>
      <c r="AB108" s="384">
        <v>1176</v>
      </c>
      <c r="AC108" s="244">
        <v>0.25112107623318386</v>
      </c>
    </row>
    <row r="109" spans="1:29">
      <c r="A109" t="s">
        <v>456</v>
      </c>
      <c r="B109" s="214">
        <v>10716</v>
      </c>
      <c r="C109" s="214">
        <v>1591</v>
      </c>
      <c r="D109" s="220">
        <v>0.14846957820082121</v>
      </c>
      <c r="E109" s="209">
        <f t="shared" si="5"/>
        <v>51</v>
      </c>
      <c r="F109" s="383">
        <v>2966</v>
      </c>
      <c r="G109" s="214">
        <v>741</v>
      </c>
      <c r="H109" s="220">
        <v>0.24983142279163856</v>
      </c>
      <c r="I109" s="209">
        <f t="shared" si="6"/>
        <v>55</v>
      </c>
      <c r="J109" s="383">
        <v>156</v>
      </c>
      <c r="K109" s="214">
        <v>50</v>
      </c>
      <c r="L109" s="220">
        <v>0.32051282051282054</v>
      </c>
      <c r="M109" s="209">
        <f t="shared" si="7"/>
        <v>70</v>
      </c>
      <c r="N109" s="383">
        <v>198</v>
      </c>
      <c r="O109" s="214">
        <v>39</v>
      </c>
      <c r="P109" s="220">
        <v>0.19696969696969696</v>
      </c>
      <c r="Q109" s="209">
        <f t="shared" si="8"/>
        <v>72</v>
      </c>
      <c r="R109" s="383">
        <v>5024</v>
      </c>
      <c r="S109" s="214">
        <v>585</v>
      </c>
      <c r="T109" s="250">
        <v>0.11644108280254777</v>
      </c>
      <c r="U109" s="290">
        <f t="shared" si="9"/>
        <v>56</v>
      </c>
      <c r="X109" s="214">
        <v>1780</v>
      </c>
      <c r="Y109" s="214">
        <v>870</v>
      </c>
      <c r="Z109" s="244">
        <v>0.4887640449438202</v>
      </c>
      <c r="AA109" s="383">
        <v>3455</v>
      </c>
      <c r="AB109" s="384">
        <v>866</v>
      </c>
      <c r="AC109" s="244">
        <v>0.25065123010130247</v>
      </c>
    </row>
    <row r="110" spans="1:29">
      <c r="A110" t="s">
        <v>457</v>
      </c>
      <c r="B110" s="214">
        <v>88238</v>
      </c>
      <c r="C110" s="214">
        <v>1670</v>
      </c>
      <c r="D110" s="220">
        <v>1.8926086266687823E-2</v>
      </c>
      <c r="E110" s="209">
        <f t="shared" si="5"/>
        <v>1</v>
      </c>
      <c r="F110" s="383">
        <v>35104</v>
      </c>
      <c r="G110" s="214">
        <v>1040</v>
      </c>
      <c r="H110" s="220">
        <v>2.9626253418413857E-2</v>
      </c>
      <c r="I110" s="209">
        <f t="shared" si="6"/>
        <v>1</v>
      </c>
      <c r="J110" s="383">
        <v>3503</v>
      </c>
      <c r="K110" s="214">
        <v>363</v>
      </c>
      <c r="L110" s="220">
        <v>0.10362546388809592</v>
      </c>
      <c r="M110" s="209">
        <f t="shared" si="7"/>
        <v>21</v>
      </c>
      <c r="N110" s="383">
        <v>3569</v>
      </c>
      <c r="O110" s="214">
        <v>201</v>
      </c>
      <c r="P110" s="220">
        <v>5.6318296441580276E-2</v>
      </c>
      <c r="Q110" s="209">
        <f t="shared" si="8"/>
        <v>26</v>
      </c>
      <c r="R110" s="383">
        <v>31679</v>
      </c>
      <c r="S110" s="214">
        <v>667</v>
      </c>
      <c r="T110" s="250">
        <v>2.1054957542851731E-2</v>
      </c>
      <c r="U110" s="290">
        <f t="shared" si="9"/>
        <v>1</v>
      </c>
      <c r="X110" s="214">
        <v>4272</v>
      </c>
      <c r="Y110" s="214">
        <v>592</v>
      </c>
      <c r="Z110" s="244">
        <v>0.13857677902621723</v>
      </c>
      <c r="AA110" s="383">
        <v>15259</v>
      </c>
      <c r="AB110" s="384">
        <v>700</v>
      </c>
      <c r="AC110" s="244">
        <v>4.5874565830001969E-2</v>
      </c>
    </row>
    <row r="111" spans="1:29">
      <c r="A111" t="s">
        <v>458</v>
      </c>
      <c r="B111" s="214">
        <v>55037</v>
      </c>
      <c r="C111" s="214">
        <v>3810</v>
      </c>
      <c r="D111" s="220">
        <v>6.9226156948961601E-2</v>
      </c>
      <c r="E111" s="209">
        <f t="shared" si="5"/>
        <v>4</v>
      </c>
      <c r="F111" s="383">
        <v>20168</v>
      </c>
      <c r="G111" s="214">
        <v>2242</v>
      </c>
      <c r="H111" s="220">
        <v>0.11116620388734628</v>
      </c>
      <c r="I111" s="209">
        <f t="shared" si="6"/>
        <v>4</v>
      </c>
      <c r="J111" s="383">
        <v>3710</v>
      </c>
      <c r="K111" s="214">
        <v>455</v>
      </c>
      <c r="L111" s="220">
        <v>0.12264150943396226</v>
      </c>
      <c r="M111" s="209">
        <f t="shared" si="7"/>
        <v>24</v>
      </c>
      <c r="N111" s="383">
        <v>1658</v>
      </c>
      <c r="O111" s="214">
        <v>80</v>
      </c>
      <c r="P111" s="220">
        <v>4.8250904704463207E-2</v>
      </c>
      <c r="Q111" s="209">
        <f t="shared" si="8"/>
        <v>23</v>
      </c>
      <c r="R111" s="383">
        <v>21559</v>
      </c>
      <c r="S111" s="214">
        <v>1239</v>
      </c>
      <c r="T111" s="250">
        <v>5.7470198061134563E-2</v>
      </c>
      <c r="U111" s="290">
        <f t="shared" si="9"/>
        <v>6</v>
      </c>
      <c r="X111" s="214">
        <v>4714</v>
      </c>
      <c r="Y111" s="214">
        <v>1622</v>
      </c>
      <c r="Z111" s="244">
        <v>0.34408145948239288</v>
      </c>
      <c r="AA111" s="383">
        <v>14003</v>
      </c>
      <c r="AB111" s="384">
        <v>2124</v>
      </c>
      <c r="AC111" s="244">
        <v>0.15168178247518388</v>
      </c>
    </row>
    <row r="113" spans="1:21" ht="14.25">
      <c r="A113" s="209" t="s">
        <v>3</v>
      </c>
      <c r="D113" s="435">
        <f>AVERAGE(D17:D111)</f>
        <v>0.14486567202843686</v>
      </c>
      <c r="E113" s="435"/>
      <c r="F113" s="59"/>
      <c r="G113" s="59"/>
      <c r="H113" s="435">
        <f t="shared" ref="H113:T113" si="10">AVERAGE(H17:H111)</f>
        <v>0.23861619423003549</v>
      </c>
      <c r="I113" s="435"/>
      <c r="J113" s="59"/>
      <c r="K113" s="59"/>
      <c r="L113" s="435">
        <f t="shared" si="10"/>
        <v>0.22582198966220635</v>
      </c>
      <c r="M113" s="435"/>
      <c r="N113" s="59"/>
      <c r="O113" s="59"/>
      <c r="P113" s="435">
        <f t="shared" si="10"/>
        <v>0.15201572292275164</v>
      </c>
      <c r="Q113" s="435"/>
      <c r="R113" s="59"/>
      <c r="S113" s="59"/>
      <c r="T113" s="435">
        <f t="shared" si="10"/>
        <v>0.11657406842159045</v>
      </c>
      <c r="U113" s="435"/>
    </row>
    <row r="115" spans="1:21">
      <c r="B115" s="538" t="s">
        <v>178</v>
      </c>
      <c r="C115" s="566"/>
      <c r="D115" s="567"/>
      <c r="E115" s="407"/>
      <c r="F115" s="538" t="s">
        <v>1322</v>
      </c>
      <c r="G115" s="566"/>
      <c r="H115" s="567"/>
      <c r="I115" s="407"/>
      <c r="J115" s="538" t="s">
        <v>1324</v>
      </c>
      <c r="K115" s="566"/>
      <c r="L115" s="567"/>
      <c r="M115" s="407"/>
      <c r="N115" s="538" t="s">
        <v>1332</v>
      </c>
      <c r="O115" s="566"/>
      <c r="P115" s="567"/>
      <c r="Q115" s="407"/>
      <c r="R115" s="538" t="s">
        <v>1334</v>
      </c>
      <c r="S115" s="566"/>
      <c r="T115" s="567"/>
      <c r="U115" s="474"/>
    </row>
  </sheetData>
  <mergeCells count="43">
    <mergeCell ref="A11:A13"/>
    <mergeCell ref="B11:D13"/>
    <mergeCell ref="F1:H1"/>
    <mergeCell ref="F2:H2"/>
    <mergeCell ref="F3:H7"/>
    <mergeCell ref="F8:H8"/>
    <mergeCell ref="F9:H9"/>
    <mergeCell ref="F10:H10"/>
    <mergeCell ref="F11:H13"/>
    <mergeCell ref="B1:D1"/>
    <mergeCell ref="B2:D2"/>
    <mergeCell ref="A3:A7"/>
    <mergeCell ref="B3:D7"/>
    <mergeCell ref="B9:D9"/>
    <mergeCell ref="B8:D8"/>
    <mergeCell ref="J1:L1"/>
    <mergeCell ref="J2:L2"/>
    <mergeCell ref="J3:L7"/>
    <mergeCell ref="J8:L8"/>
    <mergeCell ref="X12:AC13"/>
    <mergeCell ref="R1:T1"/>
    <mergeCell ref="N1:P1"/>
    <mergeCell ref="N2:P2"/>
    <mergeCell ref="N3:P7"/>
    <mergeCell ref="N8:P8"/>
    <mergeCell ref="N9:P9"/>
    <mergeCell ref="R2:T2"/>
    <mergeCell ref="R3:T7"/>
    <mergeCell ref="R8:T8"/>
    <mergeCell ref="R9:T9"/>
    <mergeCell ref="J9:L9"/>
    <mergeCell ref="R11:T13"/>
    <mergeCell ref="R10:T10"/>
    <mergeCell ref="B115:D115"/>
    <mergeCell ref="F115:H115"/>
    <mergeCell ref="J115:L115"/>
    <mergeCell ref="N115:P115"/>
    <mergeCell ref="R115:T115"/>
    <mergeCell ref="J11:L13"/>
    <mergeCell ref="N10:P10"/>
    <mergeCell ref="N11:P13"/>
    <mergeCell ref="J10:L10"/>
    <mergeCell ref="B10:D10"/>
  </mergeCells>
  <hyperlinks>
    <hyperlink ref="B9:D9" r:id="rId1" display="US Census Bureau, ACS 5-Yr Estimates" xr:uid="{873DD3B0-3878-4011-B652-4915C707B94E}"/>
    <hyperlink ref="F9:T9" r:id="rId2" display="US Census Bureau, ACS 5-Yr Estimates" xr:uid="{2333D7A1-6560-4354-8BE9-FB71C96992C3}"/>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E377-6981-469D-A2C2-6CD92ADB54BF}">
  <sheetPr>
    <tabColor theme="0"/>
  </sheetPr>
  <dimension ref="A1:L113"/>
  <sheetViews>
    <sheetView workbookViewId="0">
      <selection activeCell="B27" sqref="B27"/>
    </sheetView>
  </sheetViews>
  <sheetFormatPr defaultRowHeight="12.75"/>
  <cols>
    <col min="1" max="1" width="27.140625" customWidth="1"/>
    <col min="2" max="3" width="19.5703125" customWidth="1"/>
    <col min="4" max="4" width="11" customWidth="1"/>
    <col min="5" max="5" width="10.85546875" customWidth="1"/>
    <col min="6" max="6" width="9.140625" customWidth="1"/>
    <col min="7" max="7" width="18.140625" customWidth="1"/>
  </cols>
  <sheetData>
    <row r="1" spans="1:12">
      <c r="A1" s="168" t="s">
        <v>189</v>
      </c>
      <c r="B1" s="568" t="s">
        <v>797</v>
      </c>
      <c r="C1" s="569"/>
      <c r="D1" s="569"/>
      <c r="E1" s="570"/>
      <c r="F1" s="568" t="s">
        <v>797</v>
      </c>
      <c r="G1" s="569"/>
      <c r="H1" s="570"/>
    </row>
    <row r="2" spans="1:12">
      <c r="A2" s="168" t="s">
        <v>194</v>
      </c>
      <c r="B2" s="538" t="s">
        <v>1533</v>
      </c>
      <c r="C2" s="566"/>
      <c r="D2" s="566"/>
      <c r="E2" s="567"/>
      <c r="F2" s="538" t="s">
        <v>1541</v>
      </c>
      <c r="G2" s="566"/>
      <c r="H2" s="567"/>
    </row>
    <row r="3" spans="1:12">
      <c r="A3" s="579" t="s">
        <v>196</v>
      </c>
      <c r="B3" s="514" t="s">
        <v>1534</v>
      </c>
      <c r="C3" s="515"/>
      <c r="D3" s="515"/>
      <c r="E3" s="516"/>
      <c r="F3" s="514" t="s">
        <v>1540</v>
      </c>
      <c r="G3" s="515"/>
      <c r="H3" s="516"/>
    </row>
    <row r="4" spans="1:12" ht="14.25">
      <c r="A4" s="580"/>
      <c r="B4" s="517"/>
      <c r="C4" s="518"/>
      <c r="D4" s="518"/>
      <c r="E4" s="519"/>
      <c r="F4" s="517"/>
      <c r="G4" s="518"/>
      <c r="H4" s="519"/>
      <c r="L4" s="399"/>
    </row>
    <row r="5" spans="1:12">
      <c r="A5" s="580"/>
      <c r="B5" s="517"/>
      <c r="C5" s="518"/>
      <c r="D5" s="518"/>
      <c r="E5" s="519"/>
      <c r="F5" s="517"/>
      <c r="G5" s="518"/>
      <c r="H5" s="519"/>
    </row>
    <row r="6" spans="1:12">
      <c r="A6" s="580"/>
      <c r="B6" s="517"/>
      <c r="C6" s="518"/>
      <c r="D6" s="518"/>
      <c r="E6" s="519"/>
      <c r="F6" s="517"/>
      <c r="G6" s="518"/>
      <c r="H6" s="519"/>
    </row>
    <row r="7" spans="1:12">
      <c r="A7" s="581"/>
      <c r="B7" s="520"/>
      <c r="C7" s="521"/>
      <c r="D7" s="521"/>
      <c r="E7" s="522"/>
      <c r="F7" s="520"/>
      <c r="G7" s="521"/>
      <c r="H7" s="522"/>
    </row>
    <row r="8" spans="1:12">
      <c r="A8" s="169" t="s">
        <v>198</v>
      </c>
      <c r="B8" s="535" t="s">
        <v>356</v>
      </c>
      <c r="C8" s="590"/>
      <c r="D8" s="590"/>
      <c r="E8" s="591"/>
      <c r="F8" s="535" t="s">
        <v>199</v>
      </c>
      <c r="G8" s="590"/>
      <c r="H8" s="591"/>
    </row>
    <row r="9" spans="1:12">
      <c r="A9" s="323" t="s">
        <v>200</v>
      </c>
      <c r="B9" s="583" t="s">
        <v>1535</v>
      </c>
      <c r="C9" s="584"/>
      <c r="D9" s="584"/>
      <c r="E9" s="585"/>
      <c r="F9" s="583" t="s">
        <v>1535</v>
      </c>
      <c r="G9" s="584"/>
      <c r="H9" s="585"/>
    </row>
    <row r="10" spans="1:12">
      <c r="A10" s="338" t="s">
        <v>314</v>
      </c>
      <c r="B10" s="582">
        <v>2020</v>
      </c>
      <c r="C10" s="536"/>
      <c r="D10" s="536"/>
      <c r="E10" s="537"/>
      <c r="F10" s="582">
        <v>2020</v>
      </c>
      <c r="G10" s="536"/>
      <c r="H10" s="537"/>
    </row>
    <row r="11" spans="1:12">
      <c r="A11" s="511" t="s">
        <v>202</v>
      </c>
      <c r="B11" s="514" t="s">
        <v>1536</v>
      </c>
      <c r="C11" s="515"/>
      <c r="D11" s="515"/>
      <c r="E11" s="516"/>
      <c r="F11" s="514" t="s">
        <v>1536</v>
      </c>
      <c r="G11" s="515"/>
      <c r="H11" s="516"/>
    </row>
    <row r="12" spans="1:12">
      <c r="A12" s="578"/>
      <c r="B12" s="517"/>
      <c r="C12" s="518"/>
      <c r="D12" s="518"/>
      <c r="E12" s="519"/>
      <c r="F12" s="517"/>
      <c r="G12" s="518"/>
      <c r="H12" s="519"/>
    </row>
    <row r="13" spans="1:12">
      <c r="A13" s="513"/>
      <c r="B13" s="520"/>
      <c r="C13" s="521"/>
      <c r="D13" s="521"/>
      <c r="E13" s="522"/>
      <c r="F13" s="520"/>
      <c r="G13" s="521"/>
      <c r="H13" s="522"/>
    </row>
    <row r="16" spans="1:12" ht="39.75" customHeight="1">
      <c r="B16" s="432" t="s">
        <v>1537</v>
      </c>
      <c r="C16" s="432" t="s">
        <v>927</v>
      </c>
      <c r="D16" s="161" t="s">
        <v>548</v>
      </c>
      <c r="E16" s="161" t="s">
        <v>1538</v>
      </c>
      <c r="G16" s="432" t="s">
        <v>1539</v>
      </c>
      <c r="H16" s="440" t="s">
        <v>927</v>
      </c>
    </row>
    <row r="17" spans="1:8">
      <c r="A17" t="s">
        <v>566</v>
      </c>
      <c r="B17" s="401">
        <v>1724</v>
      </c>
      <c r="C17" s="494">
        <f>RANK(B17,$B$17:$B$111,1)</f>
        <v>26</v>
      </c>
      <c r="D17" s="402">
        <v>30886</v>
      </c>
      <c r="E17" s="277">
        <v>71929</v>
      </c>
      <c r="G17" s="400">
        <f t="shared" ref="G17:G48" si="0">B17/E17</f>
        <v>2.3968079634083612E-2</v>
      </c>
      <c r="H17">
        <f>RANK(G17,$G$17:$G$111,1)</f>
        <v>14</v>
      </c>
    </row>
    <row r="18" spans="1:8">
      <c r="A18" t="s">
        <v>567</v>
      </c>
      <c r="B18" s="401">
        <v>1823</v>
      </c>
      <c r="C18" s="494">
        <f t="shared" ref="C18:C81" si="1">RANK(B18,$B$17:$B$111,1)</f>
        <v>46</v>
      </c>
      <c r="D18" s="402">
        <v>17490</v>
      </c>
      <c r="E18" s="277">
        <v>70578</v>
      </c>
      <c r="G18" s="400">
        <f t="shared" si="0"/>
        <v>2.5829578622233559E-2</v>
      </c>
      <c r="H18">
        <f t="shared" ref="H18:H81" si="2">RANK(G18,$G$17:$G$111,1)</f>
        <v>23</v>
      </c>
    </row>
    <row r="19" spans="1:8">
      <c r="A19" t="s">
        <v>568</v>
      </c>
      <c r="B19" s="401">
        <v>1877</v>
      </c>
      <c r="C19" s="494">
        <f t="shared" si="1"/>
        <v>57</v>
      </c>
      <c r="D19" s="402">
        <v>6770</v>
      </c>
      <c r="E19" s="277">
        <v>57464</v>
      </c>
      <c r="G19" s="400">
        <f t="shared" si="0"/>
        <v>3.2663928720590284E-2</v>
      </c>
      <c r="H19">
        <f t="shared" si="2"/>
        <v>73</v>
      </c>
    </row>
    <row r="20" spans="1:8">
      <c r="A20" t="s">
        <v>569</v>
      </c>
      <c r="B20" s="401">
        <v>1866</v>
      </c>
      <c r="C20" s="494">
        <f t="shared" si="1"/>
        <v>54</v>
      </c>
      <c r="D20" s="402">
        <v>4822</v>
      </c>
      <c r="E20" s="277">
        <v>62401</v>
      </c>
      <c r="G20" s="400">
        <f t="shared" si="0"/>
        <v>2.9903366933222222E-2</v>
      </c>
      <c r="H20">
        <f t="shared" si="2"/>
        <v>53</v>
      </c>
    </row>
    <row r="21" spans="1:8">
      <c r="A21" t="s">
        <v>570</v>
      </c>
      <c r="B21" s="401">
        <v>1722</v>
      </c>
      <c r="C21" s="494">
        <f t="shared" si="1"/>
        <v>25</v>
      </c>
      <c r="D21" s="402">
        <v>51274</v>
      </c>
      <c r="E21" s="277">
        <v>77717</v>
      </c>
      <c r="G21" s="400">
        <f t="shared" si="0"/>
        <v>2.2157314358505861E-2</v>
      </c>
      <c r="H21">
        <f t="shared" si="2"/>
        <v>9</v>
      </c>
    </row>
    <row r="22" spans="1:8">
      <c r="A22" t="s">
        <v>571</v>
      </c>
      <c r="B22" s="401">
        <v>1820</v>
      </c>
      <c r="C22" s="494">
        <f t="shared" si="1"/>
        <v>43</v>
      </c>
      <c r="D22" s="402">
        <v>40730</v>
      </c>
      <c r="E22" s="277">
        <v>68970</v>
      </c>
      <c r="G22" s="400">
        <f t="shared" si="0"/>
        <v>2.6388284761490504E-2</v>
      </c>
      <c r="H22">
        <f t="shared" si="2"/>
        <v>25</v>
      </c>
    </row>
    <row r="23" spans="1:8">
      <c r="A23" t="s">
        <v>572</v>
      </c>
      <c r="B23" s="401">
        <v>1832</v>
      </c>
      <c r="C23" s="494">
        <f t="shared" si="1"/>
        <v>47</v>
      </c>
      <c r="D23" s="402">
        <v>16461</v>
      </c>
      <c r="E23" s="277">
        <v>57045</v>
      </c>
      <c r="G23" s="400">
        <f t="shared" si="0"/>
        <v>3.2114996932246474E-2</v>
      </c>
      <c r="H23">
        <f t="shared" si="2"/>
        <v>70</v>
      </c>
    </row>
    <row r="24" spans="1:8">
      <c r="A24" t="s">
        <v>573</v>
      </c>
      <c r="B24" s="401">
        <v>1990</v>
      </c>
      <c r="C24" s="494">
        <f t="shared" si="1"/>
        <v>79</v>
      </c>
      <c r="D24" s="402">
        <v>5579</v>
      </c>
      <c r="E24" s="277">
        <v>67164</v>
      </c>
      <c r="G24" s="400">
        <f t="shared" si="0"/>
        <v>2.9628967899469952E-2</v>
      </c>
      <c r="H24">
        <f t="shared" si="2"/>
        <v>52</v>
      </c>
    </row>
    <row r="25" spans="1:8">
      <c r="A25" t="s">
        <v>574</v>
      </c>
      <c r="B25" s="401">
        <v>1798</v>
      </c>
      <c r="C25" s="494">
        <f t="shared" si="1"/>
        <v>37</v>
      </c>
      <c r="D25" s="402">
        <v>10993</v>
      </c>
      <c r="E25" s="277">
        <v>59120</v>
      </c>
      <c r="G25" s="400">
        <f t="shared" si="0"/>
        <v>3.0412719891745602E-2</v>
      </c>
      <c r="H25">
        <f t="shared" si="2"/>
        <v>59</v>
      </c>
    </row>
    <row r="26" spans="1:8">
      <c r="A26" t="s">
        <v>575</v>
      </c>
      <c r="B26" s="401">
        <v>1596</v>
      </c>
      <c r="C26" s="494">
        <f t="shared" si="1"/>
        <v>5</v>
      </c>
      <c r="D26" s="402">
        <v>23993</v>
      </c>
      <c r="E26" s="277">
        <v>55189</v>
      </c>
      <c r="G26" s="400">
        <f t="shared" si="0"/>
        <v>2.8918806283860916E-2</v>
      </c>
      <c r="H26">
        <f t="shared" si="2"/>
        <v>44</v>
      </c>
    </row>
    <row r="27" spans="1:8">
      <c r="A27" t="s">
        <v>576</v>
      </c>
      <c r="B27" s="401">
        <v>2108</v>
      </c>
      <c r="C27" s="494">
        <f t="shared" si="1"/>
        <v>89</v>
      </c>
      <c r="D27" s="402">
        <v>15317</v>
      </c>
      <c r="E27" s="277">
        <v>78719</v>
      </c>
      <c r="G27" s="400">
        <f t="shared" si="0"/>
        <v>2.6778795462340729E-2</v>
      </c>
      <c r="H27">
        <f t="shared" si="2"/>
        <v>26</v>
      </c>
    </row>
    <row r="28" spans="1:8">
      <c r="A28" t="s">
        <v>577</v>
      </c>
      <c r="B28" s="401">
        <v>2398</v>
      </c>
      <c r="C28" s="494">
        <f t="shared" si="1"/>
        <v>95</v>
      </c>
      <c r="D28" s="402">
        <v>5992</v>
      </c>
      <c r="E28" s="277">
        <v>67210</v>
      </c>
      <c r="G28" s="400">
        <f t="shared" si="0"/>
        <v>3.5679214402618661E-2</v>
      </c>
      <c r="H28">
        <f t="shared" si="2"/>
        <v>92</v>
      </c>
    </row>
    <row r="29" spans="1:8">
      <c r="A29" t="s">
        <v>578</v>
      </c>
      <c r="B29" s="401">
        <v>1542</v>
      </c>
      <c r="C29" s="494">
        <f t="shared" si="1"/>
        <v>2</v>
      </c>
      <c r="D29" s="402">
        <v>13561</v>
      </c>
      <c r="E29" s="277">
        <v>53432</v>
      </c>
      <c r="G29" s="400">
        <f t="shared" si="0"/>
        <v>2.8859110645306184E-2</v>
      </c>
      <c r="H29">
        <f t="shared" si="2"/>
        <v>43</v>
      </c>
    </row>
    <row r="30" spans="1:8">
      <c r="A30" t="s">
        <v>579</v>
      </c>
      <c r="B30" s="401">
        <v>1704</v>
      </c>
      <c r="C30" s="494">
        <f t="shared" si="1"/>
        <v>19</v>
      </c>
      <c r="D30" s="402">
        <v>3176</v>
      </c>
      <c r="E30" s="277">
        <v>46092</v>
      </c>
      <c r="G30" s="400">
        <f t="shared" si="0"/>
        <v>3.6969539182504556E-2</v>
      </c>
      <c r="H30">
        <f t="shared" si="2"/>
        <v>94</v>
      </c>
    </row>
    <row r="31" spans="1:8">
      <c r="A31" t="s">
        <v>580</v>
      </c>
      <c r="B31" s="401">
        <v>1914</v>
      </c>
      <c r="C31" s="494">
        <f t="shared" si="1"/>
        <v>68</v>
      </c>
      <c r="D31" s="402">
        <v>14171</v>
      </c>
      <c r="E31" s="277">
        <v>52935</v>
      </c>
      <c r="G31" s="400">
        <f t="shared" si="0"/>
        <v>3.6157551714366673E-2</v>
      </c>
      <c r="H31">
        <f t="shared" si="2"/>
        <v>93</v>
      </c>
    </row>
    <row r="32" spans="1:8">
      <c r="A32" t="s">
        <v>581</v>
      </c>
      <c r="B32" s="401">
        <v>1927</v>
      </c>
      <c r="C32" s="494">
        <f t="shared" si="1"/>
        <v>70</v>
      </c>
      <c r="D32" s="402">
        <v>22030</v>
      </c>
      <c r="E32" s="277">
        <v>66789</v>
      </c>
      <c r="G32" s="400">
        <f t="shared" si="0"/>
        <v>2.8852056476365868E-2</v>
      </c>
      <c r="H32">
        <f t="shared" si="2"/>
        <v>42</v>
      </c>
    </row>
    <row r="33" spans="1:8">
      <c r="A33" t="s">
        <v>582</v>
      </c>
      <c r="B33" s="401">
        <v>2121</v>
      </c>
      <c r="C33" s="494">
        <f t="shared" si="1"/>
        <v>90</v>
      </c>
      <c r="D33" s="402">
        <v>5653</v>
      </c>
      <c r="E33" s="277">
        <v>61746</v>
      </c>
      <c r="G33" s="400">
        <f t="shared" si="0"/>
        <v>3.4350403264988824E-2</v>
      </c>
      <c r="H33">
        <f t="shared" si="2"/>
        <v>84</v>
      </c>
    </row>
    <row r="34" spans="1:8">
      <c r="A34" t="s">
        <v>583</v>
      </c>
      <c r="B34" s="401">
        <v>1574</v>
      </c>
      <c r="C34" s="494">
        <f t="shared" si="1"/>
        <v>4</v>
      </c>
      <c r="D34" s="402">
        <v>26389</v>
      </c>
      <c r="E34" s="277">
        <v>61448</v>
      </c>
      <c r="G34" s="400">
        <f t="shared" si="0"/>
        <v>2.5615154276786876E-2</v>
      </c>
      <c r="H34">
        <f t="shared" si="2"/>
        <v>22</v>
      </c>
    </row>
    <row r="35" spans="1:8">
      <c r="A35" t="s">
        <v>584</v>
      </c>
      <c r="B35" s="401">
        <v>1725</v>
      </c>
      <c r="C35" s="494">
        <f t="shared" si="1"/>
        <v>27</v>
      </c>
      <c r="D35" s="402">
        <v>289191</v>
      </c>
      <c r="E35" s="277">
        <v>90203</v>
      </c>
      <c r="G35" s="400">
        <f t="shared" si="0"/>
        <v>1.9123532476746894E-2</v>
      </c>
      <c r="H35">
        <f t="shared" si="2"/>
        <v>2</v>
      </c>
    </row>
    <row r="36" spans="1:8">
      <c r="A36" t="s">
        <v>585</v>
      </c>
      <c r="B36" s="401">
        <v>1931</v>
      </c>
      <c r="C36" s="494">
        <f t="shared" si="1"/>
        <v>73</v>
      </c>
      <c r="D36" s="402">
        <v>4637</v>
      </c>
      <c r="E36" s="277">
        <v>54332</v>
      </c>
      <c r="G36" s="400">
        <f t="shared" si="0"/>
        <v>3.5540749466244567E-2</v>
      </c>
      <c r="H36">
        <f t="shared" si="2"/>
        <v>91</v>
      </c>
    </row>
    <row r="37" spans="1:8">
      <c r="A37" t="s">
        <v>586</v>
      </c>
      <c r="B37" s="401">
        <v>1799</v>
      </c>
      <c r="C37" s="494">
        <f t="shared" si="1"/>
        <v>39</v>
      </c>
      <c r="D37" s="402">
        <v>7782</v>
      </c>
      <c r="E37" s="277">
        <v>59873</v>
      </c>
      <c r="G37" s="400">
        <f t="shared" si="0"/>
        <v>3.0046932674160306E-2</v>
      </c>
      <c r="H37">
        <f t="shared" si="2"/>
        <v>55</v>
      </c>
    </row>
    <row r="38" spans="1:8">
      <c r="A38" t="s">
        <v>587</v>
      </c>
      <c r="B38" s="401">
        <v>2014</v>
      </c>
      <c r="C38" s="494">
        <f t="shared" si="1"/>
        <v>82</v>
      </c>
      <c r="D38" s="402">
        <v>19559</v>
      </c>
      <c r="E38" s="277">
        <v>76426</v>
      </c>
      <c r="G38" s="400">
        <f t="shared" si="0"/>
        <v>2.6352288488210817E-2</v>
      </c>
      <c r="H38">
        <f t="shared" si="2"/>
        <v>24</v>
      </c>
    </row>
    <row r="39" spans="1:8">
      <c r="A39" t="s">
        <v>588</v>
      </c>
      <c r="B39" s="401">
        <v>1837</v>
      </c>
      <c r="C39" s="494">
        <f t="shared" si="1"/>
        <v>48</v>
      </c>
      <c r="D39" s="402">
        <v>15271</v>
      </c>
      <c r="E39" s="277">
        <v>65551</v>
      </c>
      <c r="G39" s="400">
        <f t="shared" si="0"/>
        <v>2.802398132751598E-2</v>
      </c>
      <c r="H39">
        <f t="shared" si="2"/>
        <v>33</v>
      </c>
    </row>
    <row r="40" spans="1:8">
      <c r="A40" t="s">
        <v>589</v>
      </c>
      <c r="B40" s="401">
        <v>2087</v>
      </c>
      <c r="C40" s="494">
        <f t="shared" si="1"/>
        <v>86</v>
      </c>
      <c r="D40" s="402">
        <v>16040</v>
      </c>
      <c r="E40" s="277">
        <v>88216</v>
      </c>
      <c r="G40" s="400">
        <f t="shared" si="0"/>
        <v>2.3657839847646685E-2</v>
      </c>
      <c r="H40">
        <f t="shared" si="2"/>
        <v>11</v>
      </c>
    </row>
    <row r="41" spans="1:8">
      <c r="A41" t="s">
        <v>590</v>
      </c>
      <c r="B41" s="401">
        <v>1679</v>
      </c>
      <c r="C41" s="494">
        <f t="shared" si="1"/>
        <v>12</v>
      </c>
      <c r="D41" s="402">
        <v>7368</v>
      </c>
      <c r="E41" s="277">
        <v>47572</v>
      </c>
      <c r="G41" s="400">
        <f t="shared" si="0"/>
        <v>3.5293870343899775E-2</v>
      </c>
      <c r="H41">
        <f t="shared" si="2"/>
        <v>89</v>
      </c>
    </row>
    <row r="42" spans="1:8">
      <c r="A42" t="s">
        <v>591</v>
      </c>
      <c r="B42" s="401">
        <v>1945</v>
      </c>
      <c r="C42" s="494">
        <f t="shared" si="1"/>
        <v>75</v>
      </c>
      <c r="D42" s="402">
        <v>16497</v>
      </c>
      <c r="E42" s="277">
        <v>67053</v>
      </c>
      <c r="G42" s="400">
        <f t="shared" si="0"/>
        <v>2.90069049856084E-2</v>
      </c>
      <c r="H42">
        <f t="shared" si="2"/>
        <v>45</v>
      </c>
    </row>
    <row r="43" spans="1:8">
      <c r="A43" t="s">
        <v>592</v>
      </c>
      <c r="B43" s="401">
        <v>2003</v>
      </c>
      <c r="C43" s="494">
        <f t="shared" si="1"/>
        <v>80</v>
      </c>
      <c r="D43" s="402">
        <v>19594</v>
      </c>
      <c r="E43" s="277">
        <v>61996</v>
      </c>
      <c r="G43" s="400">
        <f t="shared" si="0"/>
        <v>3.2308536034582877E-2</v>
      </c>
      <c r="H43">
        <f t="shared" si="2"/>
        <v>71</v>
      </c>
    </row>
    <row r="44" spans="1:8">
      <c r="A44" t="s">
        <v>593</v>
      </c>
      <c r="B44" s="401">
        <v>1906</v>
      </c>
      <c r="C44" s="494">
        <f t="shared" si="1"/>
        <v>65</v>
      </c>
      <c r="D44" s="402">
        <v>11700</v>
      </c>
      <c r="E44" s="277">
        <v>67020</v>
      </c>
      <c r="G44" s="400">
        <f t="shared" si="0"/>
        <v>2.8439271859146523E-2</v>
      </c>
      <c r="H44">
        <f t="shared" si="2"/>
        <v>36</v>
      </c>
    </row>
    <row r="45" spans="1:8">
      <c r="A45" t="s">
        <v>594</v>
      </c>
      <c r="B45" s="401">
        <v>1796</v>
      </c>
      <c r="C45" s="494">
        <f t="shared" si="1"/>
        <v>35</v>
      </c>
      <c r="D45" s="402">
        <v>9147</v>
      </c>
      <c r="E45" s="277">
        <v>57991</v>
      </c>
      <c r="G45" s="400">
        <f t="shared" si="0"/>
        <v>3.0970322981152248E-2</v>
      </c>
      <c r="H45">
        <f t="shared" si="2"/>
        <v>67</v>
      </c>
    </row>
    <row r="46" spans="1:8">
      <c r="A46" t="s">
        <v>595</v>
      </c>
      <c r="B46" s="401">
        <v>1650</v>
      </c>
      <c r="C46" s="494">
        <f t="shared" si="1"/>
        <v>9</v>
      </c>
      <c r="D46" s="402">
        <v>27515</v>
      </c>
      <c r="E46" s="277">
        <v>59314</v>
      </c>
      <c r="G46" s="400">
        <f t="shared" si="0"/>
        <v>2.7818053073473379E-2</v>
      </c>
      <c r="H46">
        <f t="shared" si="2"/>
        <v>32</v>
      </c>
    </row>
    <row r="47" spans="1:8">
      <c r="A47" t="s">
        <v>596</v>
      </c>
      <c r="B47" s="401">
        <v>1904</v>
      </c>
      <c r="C47" s="494">
        <f t="shared" si="1"/>
        <v>64</v>
      </c>
      <c r="D47" s="402">
        <v>4944</v>
      </c>
      <c r="E47" s="277">
        <v>55275</v>
      </c>
      <c r="G47" s="400">
        <f t="shared" si="0"/>
        <v>3.4445952057892359E-2</v>
      </c>
      <c r="H47">
        <f t="shared" si="2"/>
        <v>85</v>
      </c>
    </row>
    <row r="48" spans="1:8">
      <c r="A48" t="s">
        <v>597</v>
      </c>
      <c r="B48" s="401">
        <v>1776</v>
      </c>
      <c r="C48" s="494">
        <f t="shared" si="1"/>
        <v>32</v>
      </c>
      <c r="D48" s="402">
        <v>24490</v>
      </c>
      <c r="E48" s="277">
        <v>58605</v>
      </c>
      <c r="G48" s="400">
        <f t="shared" si="0"/>
        <v>3.0304581520348092E-2</v>
      </c>
      <c r="H48">
        <f t="shared" si="2"/>
        <v>57</v>
      </c>
    </row>
    <row r="49" spans="1:8">
      <c r="A49" t="s">
        <v>598</v>
      </c>
      <c r="B49" s="401">
        <v>1680</v>
      </c>
      <c r="C49" s="494">
        <f t="shared" si="1"/>
        <v>13</v>
      </c>
      <c r="D49" s="402">
        <v>148296</v>
      </c>
      <c r="E49" s="277">
        <v>83909</v>
      </c>
      <c r="G49" s="400">
        <f t="shared" ref="G49:G80" si="3">B49/E49</f>
        <v>2.0021690164344706E-2</v>
      </c>
      <c r="H49">
        <f t="shared" si="2"/>
        <v>3</v>
      </c>
    </row>
    <row r="50" spans="1:8">
      <c r="A50" t="s">
        <v>599</v>
      </c>
      <c r="B50" s="401">
        <v>1446</v>
      </c>
      <c r="C50" s="494">
        <f t="shared" si="1"/>
        <v>1</v>
      </c>
      <c r="D50" s="402">
        <v>2731</v>
      </c>
      <c r="E50" s="277">
        <v>49166</v>
      </c>
      <c r="G50" s="400">
        <f t="shared" si="3"/>
        <v>2.9410568278891918E-2</v>
      </c>
      <c r="H50">
        <f t="shared" si="2"/>
        <v>50</v>
      </c>
    </row>
    <row r="51" spans="1:8">
      <c r="A51" t="s">
        <v>600</v>
      </c>
      <c r="B51" s="401">
        <v>2003</v>
      </c>
      <c r="C51" s="494">
        <f t="shared" si="1"/>
        <v>80</v>
      </c>
      <c r="D51" s="402">
        <v>9245</v>
      </c>
      <c r="E51" s="277">
        <v>52192</v>
      </c>
      <c r="G51" s="400">
        <f t="shared" si="3"/>
        <v>3.8377529123237275E-2</v>
      </c>
      <c r="H51">
        <f t="shared" si="2"/>
        <v>95</v>
      </c>
    </row>
    <row r="52" spans="1:8">
      <c r="A52" t="s">
        <v>601</v>
      </c>
      <c r="B52" s="401">
        <v>1895</v>
      </c>
      <c r="C52" s="494">
        <f t="shared" si="1"/>
        <v>61</v>
      </c>
      <c r="D52" s="402">
        <v>10087</v>
      </c>
      <c r="E52" s="277">
        <v>58014</v>
      </c>
      <c r="G52" s="400">
        <f t="shared" si="3"/>
        <v>3.2664529251559965E-2</v>
      </c>
      <c r="H52">
        <f t="shared" si="2"/>
        <v>74</v>
      </c>
    </row>
    <row r="53" spans="1:8">
      <c r="A53" t="s">
        <v>602</v>
      </c>
      <c r="B53" s="401">
        <v>1637</v>
      </c>
      <c r="C53" s="494">
        <f t="shared" si="1"/>
        <v>8</v>
      </c>
      <c r="D53" s="402">
        <v>23183</v>
      </c>
      <c r="E53" s="277">
        <v>59949</v>
      </c>
      <c r="G53" s="400">
        <f t="shared" si="3"/>
        <v>2.730654389564463E-2</v>
      </c>
      <c r="H53">
        <f t="shared" si="2"/>
        <v>29</v>
      </c>
    </row>
    <row r="54" spans="1:8">
      <c r="A54" t="s">
        <v>603</v>
      </c>
      <c r="B54" s="401">
        <v>1735</v>
      </c>
      <c r="C54" s="494">
        <f t="shared" si="1"/>
        <v>28</v>
      </c>
      <c r="D54" s="402">
        <v>7148</v>
      </c>
      <c r="E54" s="277">
        <v>53170</v>
      </c>
      <c r="G54" s="400">
        <f t="shared" si="3"/>
        <v>3.2631182997931163E-2</v>
      </c>
      <c r="H54">
        <f t="shared" si="2"/>
        <v>72</v>
      </c>
    </row>
    <row r="55" spans="1:8">
      <c r="A55" t="s">
        <v>604</v>
      </c>
      <c r="B55" s="401">
        <v>1703</v>
      </c>
      <c r="C55" s="494">
        <f t="shared" si="1"/>
        <v>18</v>
      </c>
      <c r="D55" s="402">
        <v>10914</v>
      </c>
      <c r="E55" s="277">
        <v>59602</v>
      </c>
      <c r="G55" s="400">
        <f t="shared" si="3"/>
        <v>2.8572866682326097E-2</v>
      </c>
      <c r="H55">
        <f t="shared" si="2"/>
        <v>37</v>
      </c>
    </row>
    <row r="56" spans="1:8">
      <c r="A56" t="s">
        <v>605</v>
      </c>
      <c r="B56" s="401">
        <v>1627</v>
      </c>
      <c r="C56" s="494">
        <f t="shared" si="1"/>
        <v>7</v>
      </c>
      <c r="D56" s="402">
        <v>13190</v>
      </c>
      <c r="E56" s="277">
        <v>57931</v>
      </c>
      <c r="G56" s="400">
        <f t="shared" si="3"/>
        <v>2.8085135764961765E-2</v>
      </c>
      <c r="H56">
        <f t="shared" si="2"/>
        <v>34</v>
      </c>
    </row>
    <row r="57" spans="1:8">
      <c r="A57" t="s">
        <v>606</v>
      </c>
      <c r="B57" s="401">
        <v>1896</v>
      </c>
      <c r="C57" s="494">
        <f t="shared" si="1"/>
        <v>62</v>
      </c>
      <c r="D57" s="402">
        <v>8675</v>
      </c>
      <c r="E57" s="277">
        <v>65010</v>
      </c>
      <c r="G57" s="400">
        <f t="shared" si="3"/>
        <v>2.9164743885556069E-2</v>
      </c>
      <c r="H57">
        <f t="shared" si="2"/>
        <v>46</v>
      </c>
    </row>
    <row r="58" spans="1:8">
      <c r="A58" t="s">
        <v>607</v>
      </c>
      <c r="B58" s="401">
        <v>1884</v>
      </c>
      <c r="C58" s="494">
        <f t="shared" si="1"/>
        <v>59</v>
      </c>
      <c r="D58" s="402">
        <v>2919</v>
      </c>
      <c r="E58" s="277">
        <v>59814</v>
      </c>
      <c r="G58" s="400">
        <f t="shared" si="3"/>
        <v>3.1497642692346277E-2</v>
      </c>
      <c r="H58">
        <f t="shared" si="2"/>
        <v>69</v>
      </c>
    </row>
    <row r="59" spans="1:8">
      <c r="A59" t="s">
        <v>608</v>
      </c>
      <c r="B59" s="401">
        <v>1928</v>
      </c>
      <c r="C59" s="494">
        <f t="shared" si="1"/>
        <v>71</v>
      </c>
      <c r="D59" s="402">
        <v>6869</v>
      </c>
      <c r="E59" s="277">
        <v>63908</v>
      </c>
      <c r="G59" s="400">
        <f t="shared" si="3"/>
        <v>3.0168367027602179E-2</v>
      </c>
      <c r="H59">
        <f t="shared" si="2"/>
        <v>56</v>
      </c>
    </row>
    <row r="60" spans="1:8">
      <c r="A60" t="s">
        <v>609</v>
      </c>
      <c r="B60" s="401">
        <v>1708</v>
      </c>
      <c r="C60" s="494">
        <f t="shared" si="1"/>
        <v>21</v>
      </c>
      <c r="D60" s="402">
        <v>4525</v>
      </c>
      <c r="E60" s="277">
        <v>51434</v>
      </c>
      <c r="G60" s="400">
        <f t="shared" si="3"/>
        <v>3.3207605863825485E-2</v>
      </c>
      <c r="H60">
        <f t="shared" si="2"/>
        <v>77</v>
      </c>
    </row>
    <row r="61" spans="1:8">
      <c r="A61" t="s">
        <v>610</v>
      </c>
      <c r="B61" s="401">
        <v>1869</v>
      </c>
      <c r="C61" s="494">
        <f t="shared" si="1"/>
        <v>55</v>
      </c>
      <c r="D61" s="402">
        <v>20038</v>
      </c>
      <c r="E61" s="277">
        <v>68995</v>
      </c>
      <c r="G61" s="400">
        <f t="shared" si="3"/>
        <v>2.7088919486919341E-2</v>
      </c>
      <c r="H61">
        <f t="shared" si="2"/>
        <v>27</v>
      </c>
    </row>
    <row r="62" spans="1:8">
      <c r="A62" t="s">
        <v>611</v>
      </c>
      <c r="B62" s="401">
        <v>1662</v>
      </c>
      <c r="C62" s="494">
        <f t="shared" si="1"/>
        <v>10</v>
      </c>
      <c r="D62" s="402">
        <v>6979</v>
      </c>
      <c r="E62" s="277">
        <v>53838</v>
      </c>
      <c r="G62" s="400">
        <f t="shared" si="3"/>
        <v>3.0870388944611613E-2</v>
      </c>
      <c r="H62">
        <f t="shared" si="2"/>
        <v>64</v>
      </c>
    </row>
    <row r="63" spans="1:8">
      <c r="A63" t="s">
        <v>612</v>
      </c>
      <c r="B63" s="401">
        <v>1711</v>
      </c>
      <c r="C63" s="494">
        <f t="shared" si="1"/>
        <v>22</v>
      </c>
      <c r="D63" s="402">
        <v>189536</v>
      </c>
      <c r="E63" s="277">
        <v>83936</v>
      </c>
      <c r="G63" s="400">
        <f t="shared" si="3"/>
        <v>2.0384578726648877E-2</v>
      </c>
      <c r="H63">
        <f t="shared" si="2"/>
        <v>4</v>
      </c>
    </row>
    <row r="64" spans="1:8">
      <c r="A64" t="s">
        <v>613</v>
      </c>
      <c r="B64" s="401">
        <v>1815</v>
      </c>
      <c r="C64" s="494">
        <f t="shared" si="1"/>
        <v>41</v>
      </c>
      <c r="D64" s="402">
        <v>2167</v>
      </c>
      <c r="E64" s="277">
        <v>54594</v>
      </c>
      <c r="G64" s="400">
        <f t="shared" si="3"/>
        <v>3.3245411583690515E-2</v>
      </c>
      <c r="H64">
        <f t="shared" si="2"/>
        <v>78</v>
      </c>
    </row>
    <row r="65" spans="1:8">
      <c r="A65" t="s">
        <v>614</v>
      </c>
      <c r="B65" s="401">
        <v>1880</v>
      </c>
      <c r="C65" s="494">
        <f t="shared" si="1"/>
        <v>58</v>
      </c>
      <c r="D65" s="402">
        <v>9609</v>
      </c>
      <c r="E65" s="277">
        <v>56516</v>
      </c>
      <c r="G65" s="400">
        <f t="shared" si="3"/>
        <v>3.3264916129945504E-2</v>
      </c>
      <c r="H65">
        <f t="shared" si="2"/>
        <v>80</v>
      </c>
    </row>
    <row r="66" spans="1:8">
      <c r="A66" t="s">
        <v>615</v>
      </c>
      <c r="B66" s="401">
        <v>1961</v>
      </c>
      <c r="C66" s="494">
        <f t="shared" si="1"/>
        <v>77</v>
      </c>
      <c r="D66" s="402">
        <v>16140</v>
      </c>
      <c r="E66" s="277">
        <v>57786</v>
      </c>
      <c r="G66" s="400">
        <f t="shared" si="3"/>
        <v>3.3935555324819164E-2</v>
      </c>
      <c r="H66">
        <f t="shared" si="2"/>
        <v>83</v>
      </c>
    </row>
    <row r="67" spans="1:8">
      <c r="A67" t="s">
        <v>616</v>
      </c>
      <c r="B67" s="401">
        <v>1932</v>
      </c>
      <c r="C67" s="494">
        <f t="shared" si="1"/>
        <v>74</v>
      </c>
      <c r="D67" s="402">
        <v>4837</v>
      </c>
      <c r="E67" s="277">
        <v>54747</v>
      </c>
      <c r="G67" s="400">
        <f t="shared" si="3"/>
        <v>3.5289604909858073E-2</v>
      </c>
      <c r="H67">
        <f t="shared" si="2"/>
        <v>88</v>
      </c>
    </row>
    <row r="68" spans="1:8">
      <c r="A68" t="s">
        <v>617</v>
      </c>
      <c r="B68" s="401">
        <v>2087</v>
      </c>
      <c r="C68" s="494">
        <f t="shared" si="1"/>
        <v>86</v>
      </c>
      <c r="D68" s="402">
        <v>13788</v>
      </c>
      <c r="E68" s="277">
        <v>72885</v>
      </c>
      <c r="G68" s="400">
        <f t="shared" si="3"/>
        <v>2.8634149687864444E-2</v>
      </c>
      <c r="H68">
        <f t="shared" si="2"/>
        <v>38</v>
      </c>
    </row>
    <row r="69" spans="1:8">
      <c r="A69" t="s">
        <v>618</v>
      </c>
      <c r="B69" s="401">
        <v>1852</v>
      </c>
      <c r="C69" s="494">
        <f t="shared" si="1"/>
        <v>53</v>
      </c>
      <c r="D69" s="402">
        <v>20967</v>
      </c>
      <c r="E69" s="277">
        <v>83068</v>
      </c>
      <c r="G69" s="400">
        <f t="shared" si="3"/>
        <v>2.2294987239370154E-2</v>
      </c>
      <c r="H69">
        <f t="shared" si="2"/>
        <v>10</v>
      </c>
    </row>
    <row r="70" spans="1:8">
      <c r="A70" t="s">
        <v>619</v>
      </c>
      <c r="B70" s="401">
        <v>1820</v>
      </c>
      <c r="C70" s="494">
        <f t="shared" si="1"/>
        <v>43</v>
      </c>
      <c r="D70" s="402">
        <v>21147</v>
      </c>
      <c r="E70" s="277">
        <v>64332</v>
      </c>
      <c r="G70" s="400">
        <f t="shared" si="3"/>
        <v>2.8290741777031649E-2</v>
      </c>
      <c r="H70">
        <f t="shared" si="2"/>
        <v>35</v>
      </c>
    </row>
    <row r="71" spans="1:8">
      <c r="A71" t="s">
        <v>620</v>
      </c>
      <c r="B71" s="401">
        <v>1907</v>
      </c>
      <c r="C71" s="494">
        <f t="shared" si="1"/>
        <v>66</v>
      </c>
      <c r="D71" s="402">
        <v>9875</v>
      </c>
      <c r="E71" s="277">
        <v>54283</v>
      </c>
      <c r="G71" s="400">
        <f t="shared" si="3"/>
        <v>3.5130703903616237E-2</v>
      </c>
      <c r="H71">
        <f t="shared" si="2"/>
        <v>87</v>
      </c>
    </row>
    <row r="72" spans="1:8">
      <c r="A72" t="s">
        <v>621</v>
      </c>
      <c r="B72" s="401">
        <v>1816</v>
      </c>
      <c r="C72" s="494">
        <f t="shared" si="1"/>
        <v>42</v>
      </c>
      <c r="D72" s="402">
        <v>9143</v>
      </c>
      <c r="E72" s="277">
        <v>60577</v>
      </c>
      <c r="G72" s="400">
        <f t="shared" si="3"/>
        <v>2.997837463063539E-2</v>
      </c>
      <c r="H72">
        <f t="shared" si="2"/>
        <v>54</v>
      </c>
    </row>
    <row r="73" spans="1:8">
      <c r="A73" t="s">
        <v>622</v>
      </c>
      <c r="B73" s="401">
        <v>2275</v>
      </c>
      <c r="C73" s="494">
        <f t="shared" si="1"/>
        <v>94</v>
      </c>
      <c r="D73" s="402">
        <v>38266</v>
      </c>
      <c r="E73" s="277">
        <v>68078</v>
      </c>
      <c r="G73" s="400">
        <f t="shared" si="3"/>
        <v>3.3417550456828933E-2</v>
      </c>
      <c r="H73">
        <f t="shared" si="2"/>
        <v>81</v>
      </c>
    </row>
    <row r="74" spans="1:8">
      <c r="A74" t="s">
        <v>623</v>
      </c>
      <c r="B74" s="401">
        <v>1846</v>
      </c>
      <c r="C74" s="494">
        <f t="shared" si="1"/>
        <v>51</v>
      </c>
      <c r="D74" s="402">
        <v>11438</v>
      </c>
      <c r="E74" s="277">
        <v>64408</v>
      </c>
      <c r="G74" s="400">
        <f t="shared" si="3"/>
        <v>2.8661035896161969E-2</v>
      </c>
      <c r="H74">
        <f t="shared" si="2"/>
        <v>39</v>
      </c>
    </row>
    <row r="75" spans="1:8">
      <c r="A75" t="s">
        <v>624</v>
      </c>
      <c r="B75" s="401">
        <v>2130</v>
      </c>
      <c r="C75" s="494">
        <f t="shared" si="1"/>
        <v>91</v>
      </c>
      <c r="D75" s="402">
        <v>12436</v>
      </c>
      <c r="E75" s="277">
        <v>70038</v>
      </c>
      <c r="G75" s="400">
        <f t="shared" si="3"/>
        <v>3.041206202347297E-2</v>
      </c>
      <c r="H75">
        <f t="shared" si="2"/>
        <v>58</v>
      </c>
    </row>
    <row r="76" spans="1:8">
      <c r="A76" t="s">
        <v>625</v>
      </c>
      <c r="B76" s="401">
        <v>1837</v>
      </c>
      <c r="C76" s="494">
        <f t="shared" si="1"/>
        <v>48</v>
      </c>
      <c r="D76" s="402">
        <v>35163</v>
      </c>
      <c r="E76" s="277">
        <v>77448</v>
      </c>
      <c r="G76" s="400">
        <f t="shared" si="3"/>
        <v>2.3719140584650345E-2</v>
      </c>
      <c r="H76">
        <f t="shared" si="2"/>
        <v>12</v>
      </c>
    </row>
    <row r="77" spans="1:8">
      <c r="A77" t="s">
        <v>626</v>
      </c>
      <c r="B77" s="401">
        <v>1782</v>
      </c>
      <c r="C77" s="494">
        <f t="shared" si="1"/>
        <v>34</v>
      </c>
      <c r="D77" s="402">
        <v>5079</v>
      </c>
      <c r="E77" s="277">
        <v>60993</v>
      </c>
      <c r="G77" s="400">
        <f t="shared" si="3"/>
        <v>2.9216467463479414E-2</v>
      </c>
      <c r="H77">
        <f t="shared" si="2"/>
        <v>48</v>
      </c>
    </row>
    <row r="78" spans="1:8">
      <c r="A78" t="s">
        <v>627</v>
      </c>
      <c r="B78" s="401">
        <v>1822</v>
      </c>
      <c r="C78" s="494">
        <f t="shared" si="1"/>
        <v>45</v>
      </c>
      <c r="D78" s="402">
        <v>18639</v>
      </c>
      <c r="E78" s="277">
        <v>59205</v>
      </c>
      <c r="G78" s="400">
        <f t="shared" si="3"/>
        <v>3.0774427835486867E-2</v>
      </c>
      <c r="H78">
        <f t="shared" si="2"/>
        <v>62</v>
      </c>
    </row>
    <row r="79" spans="1:8">
      <c r="A79" t="s">
        <v>628</v>
      </c>
      <c r="B79" s="401">
        <v>1910</v>
      </c>
      <c r="C79" s="494">
        <f t="shared" si="1"/>
        <v>67</v>
      </c>
      <c r="D79" s="402">
        <v>74606</v>
      </c>
      <c r="E79" s="277">
        <v>75349</v>
      </c>
      <c r="G79" s="400">
        <f t="shared" si="3"/>
        <v>2.5348710666365844E-2</v>
      </c>
      <c r="H79">
        <f t="shared" si="2"/>
        <v>21</v>
      </c>
    </row>
    <row r="80" spans="1:8">
      <c r="A80" t="s">
        <v>629</v>
      </c>
      <c r="B80" s="401">
        <v>2094</v>
      </c>
      <c r="C80" s="494">
        <f t="shared" si="1"/>
        <v>88</v>
      </c>
      <c r="D80" s="402">
        <v>2599</v>
      </c>
      <c r="E80" s="277">
        <v>77131</v>
      </c>
      <c r="G80" s="400">
        <f t="shared" si="3"/>
        <v>2.7148617287471963E-2</v>
      </c>
      <c r="H80">
        <f t="shared" si="2"/>
        <v>28</v>
      </c>
    </row>
    <row r="81" spans="1:8">
      <c r="A81" t="s">
        <v>630</v>
      </c>
      <c r="B81" s="401">
        <v>1748</v>
      </c>
      <c r="C81" s="494">
        <f t="shared" si="1"/>
        <v>31</v>
      </c>
      <c r="D81" s="402">
        <v>7524</v>
      </c>
      <c r="E81" s="277">
        <v>56820</v>
      </c>
      <c r="G81" s="400">
        <f t="shared" ref="G81:G111" si="4">B81/E81</f>
        <v>3.0763815557902148E-2</v>
      </c>
      <c r="H81">
        <f t="shared" si="2"/>
        <v>61</v>
      </c>
    </row>
    <row r="82" spans="1:8">
      <c r="A82" t="s">
        <v>631</v>
      </c>
      <c r="B82" s="401">
        <v>1871</v>
      </c>
      <c r="C82" s="494">
        <f t="shared" ref="C82:C111" si="5">RANK(B82,$B$17:$B$111,1)</f>
        <v>56</v>
      </c>
      <c r="D82" s="402">
        <v>12633</v>
      </c>
      <c r="E82" s="277">
        <v>54052</v>
      </c>
      <c r="G82" s="400">
        <f t="shared" si="4"/>
        <v>3.4614815362983796E-2</v>
      </c>
      <c r="H82">
        <f t="shared" ref="H82:H111" si="6">RANK(G82,$G$17:$G$111,1)</f>
        <v>86</v>
      </c>
    </row>
    <row r="83" spans="1:8">
      <c r="A83" t="s">
        <v>632</v>
      </c>
      <c r="B83" s="401">
        <v>1799</v>
      </c>
      <c r="C83" s="494">
        <f t="shared" si="5"/>
        <v>39</v>
      </c>
      <c r="D83" s="402">
        <v>8969</v>
      </c>
      <c r="E83" s="277">
        <v>54100</v>
      </c>
      <c r="G83" s="400">
        <f t="shared" si="4"/>
        <v>3.3253234750462109E-2</v>
      </c>
      <c r="H83">
        <f t="shared" si="6"/>
        <v>79</v>
      </c>
    </row>
    <row r="84" spans="1:8">
      <c r="A84" t="s">
        <v>633</v>
      </c>
      <c r="B84" s="401">
        <v>2029</v>
      </c>
      <c r="C84" s="494">
        <f t="shared" si="5"/>
        <v>83</v>
      </c>
      <c r="D84" s="402">
        <v>2929</v>
      </c>
      <c r="E84" s="277">
        <v>61869</v>
      </c>
      <c r="G84" s="400">
        <f t="shared" si="4"/>
        <v>3.2795099322762609E-2</v>
      </c>
      <c r="H84">
        <f t="shared" si="6"/>
        <v>75</v>
      </c>
    </row>
    <row r="85" spans="1:8">
      <c r="A85" t="s">
        <v>634</v>
      </c>
      <c r="B85" s="401">
        <v>1779</v>
      </c>
      <c r="C85" s="494">
        <f t="shared" si="5"/>
        <v>33</v>
      </c>
      <c r="D85" s="402">
        <v>2211</v>
      </c>
      <c r="E85" s="277">
        <v>60493</v>
      </c>
      <c r="G85" s="400">
        <f t="shared" si="4"/>
        <v>2.9408361298001423E-2</v>
      </c>
      <c r="H85">
        <f t="shared" si="6"/>
        <v>49</v>
      </c>
    </row>
    <row r="86" spans="1:8">
      <c r="A86" t="s">
        <v>635</v>
      </c>
      <c r="B86" s="401">
        <v>1983</v>
      </c>
      <c r="C86" s="494">
        <f t="shared" si="5"/>
        <v>78</v>
      </c>
      <c r="D86" s="402">
        <v>7448</v>
      </c>
      <c r="E86" s="277">
        <v>64135</v>
      </c>
      <c r="G86" s="400">
        <f t="shared" si="4"/>
        <v>3.0919154907616746E-2</v>
      </c>
      <c r="H86">
        <f t="shared" si="6"/>
        <v>65</v>
      </c>
    </row>
    <row r="87" spans="1:8">
      <c r="A87" t="s">
        <v>636</v>
      </c>
      <c r="B87" s="401">
        <v>1567</v>
      </c>
      <c r="C87" s="494">
        <f t="shared" si="5"/>
        <v>3</v>
      </c>
      <c r="D87" s="402">
        <v>31777</v>
      </c>
      <c r="E87" s="277">
        <v>63491</v>
      </c>
      <c r="G87" s="400">
        <f t="shared" si="4"/>
        <v>2.4680663401111969E-2</v>
      </c>
      <c r="H87">
        <f t="shared" si="6"/>
        <v>20</v>
      </c>
    </row>
    <row r="88" spans="1:8">
      <c r="A88" t="s">
        <v>637</v>
      </c>
      <c r="B88" s="401">
        <v>1746</v>
      </c>
      <c r="C88" s="494">
        <f t="shared" si="5"/>
        <v>30</v>
      </c>
      <c r="D88" s="402">
        <v>12324</v>
      </c>
      <c r="E88" s="277">
        <v>62805</v>
      </c>
      <c r="G88" s="400">
        <f t="shared" si="4"/>
        <v>2.7800334368282779E-2</v>
      </c>
      <c r="H88">
        <f t="shared" si="6"/>
        <v>31</v>
      </c>
    </row>
    <row r="89" spans="1:8">
      <c r="A89" t="s">
        <v>638</v>
      </c>
      <c r="B89" s="401">
        <v>1903</v>
      </c>
      <c r="C89" s="494">
        <f t="shared" si="5"/>
        <v>63</v>
      </c>
      <c r="D89" s="402">
        <v>21596</v>
      </c>
      <c r="E89" s="277">
        <v>77430</v>
      </c>
      <c r="G89" s="400">
        <f t="shared" si="4"/>
        <v>2.4577037324034611E-2</v>
      </c>
      <c r="H89">
        <f t="shared" si="6"/>
        <v>19</v>
      </c>
    </row>
    <row r="90" spans="1:8">
      <c r="A90" t="s">
        <v>639</v>
      </c>
      <c r="B90" s="401">
        <v>2039</v>
      </c>
      <c r="C90" s="494">
        <f t="shared" si="5"/>
        <v>84</v>
      </c>
      <c r="D90" s="402">
        <v>26122</v>
      </c>
      <c r="E90" s="277">
        <v>83925</v>
      </c>
      <c r="G90" s="400">
        <f t="shared" si="4"/>
        <v>2.4295501936252607E-2</v>
      </c>
      <c r="H90">
        <f t="shared" si="6"/>
        <v>17</v>
      </c>
    </row>
    <row r="91" spans="1:8">
      <c r="A91" t="s">
        <v>640</v>
      </c>
      <c r="B91" s="401">
        <v>1796</v>
      </c>
      <c r="C91" s="494">
        <f t="shared" si="5"/>
        <v>35</v>
      </c>
      <c r="D91" s="402">
        <v>115249</v>
      </c>
      <c r="E91" s="277">
        <v>86034</v>
      </c>
      <c r="G91" s="400">
        <f t="shared" si="4"/>
        <v>2.0875467838296486E-2</v>
      </c>
      <c r="H91">
        <f t="shared" si="6"/>
        <v>6</v>
      </c>
    </row>
    <row r="92" spans="1:8">
      <c r="A92" t="s">
        <v>641</v>
      </c>
      <c r="B92" s="401">
        <v>1689</v>
      </c>
      <c r="C92" s="494">
        <f t="shared" si="5"/>
        <v>14</v>
      </c>
      <c r="D92" s="402">
        <v>8625</v>
      </c>
      <c r="E92" s="277">
        <v>47591</v>
      </c>
      <c r="G92" s="400">
        <f t="shared" si="4"/>
        <v>3.5489903553192828E-2</v>
      </c>
      <c r="H92">
        <f t="shared" si="6"/>
        <v>90</v>
      </c>
    </row>
    <row r="93" spans="1:8">
      <c r="A93" t="s">
        <v>642</v>
      </c>
      <c r="B93" s="401">
        <v>1851</v>
      </c>
      <c r="C93" s="494">
        <f t="shared" si="5"/>
        <v>52</v>
      </c>
      <c r="D93" s="402">
        <v>5539</v>
      </c>
      <c r="E93" s="277">
        <v>60629</v>
      </c>
      <c r="G93" s="400">
        <f t="shared" si="4"/>
        <v>3.052994441603853E-2</v>
      </c>
      <c r="H93">
        <f t="shared" si="6"/>
        <v>60</v>
      </c>
    </row>
    <row r="94" spans="1:8">
      <c r="A94" t="s">
        <v>643</v>
      </c>
      <c r="B94" s="401">
        <v>1689</v>
      </c>
      <c r="C94" s="494">
        <f t="shared" si="5"/>
        <v>14</v>
      </c>
      <c r="D94" s="402">
        <v>37993</v>
      </c>
      <c r="E94" s="277">
        <v>69546</v>
      </c>
      <c r="G94" s="400">
        <f t="shared" si="4"/>
        <v>2.4286084030713483E-2</v>
      </c>
      <c r="H94">
        <f t="shared" si="6"/>
        <v>16</v>
      </c>
    </row>
    <row r="95" spans="1:8">
      <c r="A95" t="s">
        <v>644</v>
      </c>
      <c r="B95" s="401">
        <v>1716</v>
      </c>
      <c r="C95" s="494">
        <f t="shared" si="5"/>
        <v>24</v>
      </c>
      <c r="D95" s="402">
        <v>356607</v>
      </c>
      <c r="E95" s="277">
        <v>80080</v>
      </c>
      <c r="G95" s="400">
        <f t="shared" si="4"/>
        <v>2.1428571428571429E-2</v>
      </c>
      <c r="H95">
        <f t="shared" si="6"/>
        <v>8</v>
      </c>
    </row>
    <row r="96" spans="1:8">
      <c r="A96" t="s">
        <v>645</v>
      </c>
      <c r="B96" s="401">
        <v>1894</v>
      </c>
      <c r="C96" s="494">
        <f t="shared" si="5"/>
        <v>60</v>
      </c>
      <c r="D96" s="402">
        <v>7688</v>
      </c>
      <c r="E96" s="277">
        <v>65975</v>
      </c>
      <c r="G96" s="400">
        <f t="shared" si="4"/>
        <v>2.8707843880257673E-2</v>
      </c>
      <c r="H96">
        <f t="shared" si="6"/>
        <v>41</v>
      </c>
    </row>
    <row r="97" spans="1:8">
      <c r="A97" t="s">
        <v>646</v>
      </c>
      <c r="B97" s="401">
        <v>2218</v>
      </c>
      <c r="C97" s="494">
        <f t="shared" si="5"/>
        <v>92</v>
      </c>
      <c r="D97" s="402">
        <v>5226</v>
      </c>
      <c r="E97" s="277">
        <v>66282</v>
      </c>
      <c r="G97" s="400">
        <f t="shared" si="4"/>
        <v>3.3463081983042153E-2</v>
      </c>
      <c r="H97">
        <f t="shared" si="6"/>
        <v>82</v>
      </c>
    </row>
    <row r="98" spans="1:8">
      <c r="A98" t="s">
        <v>647</v>
      </c>
      <c r="B98" s="401">
        <v>1626</v>
      </c>
      <c r="C98" s="494">
        <f t="shared" si="5"/>
        <v>6</v>
      </c>
      <c r="D98" s="402">
        <v>66645</v>
      </c>
      <c r="E98" s="277">
        <v>66332</v>
      </c>
      <c r="G98" s="400">
        <f t="shared" si="4"/>
        <v>2.4513055538804802E-2</v>
      </c>
      <c r="H98">
        <f t="shared" si="6"/>
        <v>18</v>
      </c>
    </row>
    <row r="99" spans="1:8">
      <c r="A99" t="s">
        <v>648</v>
      </c>
      <c r="B99" s="401">
        <v>1948</v>
      </c>
      <c r="C99" s="494">
        <f t="shared" si="5"/>
        <v>76</v>
      </c>
      <c r="D99" s="402">
        <v>68654</v>
      </c>
      <c r="E99" s="277">
        <v>92063</v>
      </c>
      <c r="G99" s="400">
        <f t="shared" si="4"/>
        <v>2.1159423438297686E-2</v>
      </c>
      <c r="H99">
        <f t="shared" si="6"/>
        <v>7</v>
      </c>
    </row>
    <row r="100" spans="1:8">
      <c r="A100" t="s">
        <v>649</v>
      </c>
      <c r="B100" s="401">
        <v>1928</v>
      </c>
      <c r="C100" s="494">
        <f t="shared" si="5"/>
        <v>71</v>
      </c>
      <c r="D100" s="402">
        <v>21624</v>
      </c>
      <c r="E100" s="277">
        <v>79601</v>
      </c>
      <c r="G100" s="400">
        <f t="shared" si="4"/>
        <v>2.42208012462155E-2</v>
      </c>
      <c r="H100">
        <f t="shared" si="6"/>
        <v>15</v>
      </c>
    </row>
    <row r="101" spans="1:8">
      <c r="A101" t="s">
        <v>650</v>
      </c>
      <c r="B101" s="401">
        <v>1844</v>
      </c>
      <c r="C101" s="494">
        <f t="shared" si="5"/>
        <v>50</v>
      </c>
      <c r="D101" s="402">
        <v>3398</v>
      </c>
      <c r="E101" s="277">
        <v>64299</v>
      </c>
      <c r="G101" s="400">
        <f t="shared" si="4"/>
        <v>2.8678517550817274E-2</v>
      </c>
      <c r="H101">
        <f t="shared" si="6"/>
        <v>40</v>
      </c>
    </row>
    <row r="102" spans="1:8">
      <c r="A102" t="s">
        <v>651</v>
      </c>
      <c r="B102" s="401">
        <v>1706</v>
      </c>
      <c r="C102" s="494">
        <f t="shared" si="5"/>
        <v>20</v>
      </c>
      <c r="D102" s="402">
        <v>7683</v>
      </c>
      <c r="E102" s="277">
        <v>55277</v>
      </c>
      <c r="G102" s="400">
        <f t="shared" si="4"/>
        <v>3.0862745807478699E-2</v>
      </c>
      <c r="H102">
        <f t="shared" si="6"/>
        <v>63</v>
      </c>
    </row>
    <row r="103" spans="1:8">
      <c r="A103" t="s">
        <v>652</v>
      </c>
      <c r="B103" s="401">
        <v>1711</v>
      </c>
      <c r="C103" s="494">
        <f t="shared" si="5"/>
        <v>22</v>
      </c>
      <c r="D103" s="402">
        <v>7463</v>
      </c>
      <c r="E103" s="277">
        <v>62212</v>
      </c>
      <c r="G103" s="400">
        <f t="shared" si="4"/>
        <v>2.7502732591782937E-2</v>
      </c>
      <c r="H103">
        <f t="shared" si="6"/>
        <v>30</v>
      </c>
    </row>
    <row r="104" spans="1:8">
      <c r="A104" t="s">
        <v>653</v>
      </c>
      <c r="B104" s="401">
        <v>1923</v>
      </c>
      <c r="C104" s="494">
        <f t="shared" si="5"/>
        <v>69</v>
      </c>
      <c r="D104" s="402">
        <v>2242</v>
      </c>
      <c r="E104" s="277">
        <v>58577</v>
      </c>
      <c r="G104" s="400">
        <f t="shared" si="4"/>
        <v>3.282858459805043E-2</v>
      </c>
      <c r="H104">
        <f t="shared" si="6"/>
        <v>76</v>
      </c>
    </row>
    <row r="105" spans="1:8">
      <c r="A105" t="s">
        <v>654</v>
      </c>
      <c r="B105" s="401">
        <v>1670</v>
      </c>
      <c r="C105" s="494">
        <f t="shared" si="5"/>
        <v>11</v>
      </c>
      <c r="D105" s="402">
        <v>15515</v>
      </c>
      <c r="E105" s="277">
        <v>57254</v>
      </c>
      <c r="G105" s="400">
        <f t="shared" si="4"/>
        <v>2.916826771928599E-2</v>
      </c>
      <c r="H105">
        <f t="shared" si="6"/>
        <v>47</v>
      </c>
    </row>
    <row r="106" spans="1:8">
      <c r="A106" t="s">
        <v>655</v>
      </c>
      <c r="B106" s="401">
        <v>1694</v>
      </c>
      <c r="C106" s="494">
        <f t="shared" si="5"/>
        <v>16</v>
      </c>
      <c r="D106" s="402">
        <v>54603</v>
      </c>
      <c r="E106" s="277">
        <v>71259</v>
      </c>
      <c r="G106" s="400">
        <f t="shared" si="4"/>
        <v>2.3772435762500176E-2</v>
      </c>
      <c r="H106">
        <f t="shared" si="6"/>
        <v>13</v>
      </c>
    </row>
    <row r="107" spans="1:8">
      <c r="A107" t="s">
        <v>656</v>
      </c>
      <c r="B107" s="401">
        <v>1798</v>
      </c>
      <c r="C107" s="494">
        <f t="shared" si="5"/>
        <v>37</v>
      </c>
      <c r="D107" s="402">
        <v>5737</v>
      </c>
      <c r="E107" s="277">
        <v>58074</v>
      </c>
      <c r="G107" s="400">
        <f t="shared" si="4"/>
        <v>3.0960498674105452E-2</v>
      </c>
      <c r="H107">
        <f t="shared" si="6"/>
        <v>66</v>
      </c>
    </row>
    <row r="108" spans="1:8">
      <c r="A108" t="s">
        <v>657</v>
      </c>
      <c r="B108" s="401">
        <v>1701</v>
      </c>
      <c r="C108" s="494">
        <f t="shared" si="5"/>
        <v>17</v>
      </c>
      <c r="D108" s="402">
        <v>13563</v>
      </c>
      <c r="E108" s="277">
        <v>54668</v>
      </c>
      <c r="G108" s="400">
        <f t="shared" si="4"/>
        <v>3.1115094753786494E-2</v>
      </c>
      <c r="H108">
        <f t="shared" si="6"/>
        <v>68</v>
      </c>
    </row>
    <row r="109" spans="1:8">
      <c r="A109" t="s">
        <v>658</v>
      </c>
      <c r="B109" s="401">
        <v>1735</v>
      </c>
      <c r="C109" s="494">
        <f t="shared" si="5"/>
        <v>28</v>
      </c>
      <c r="D109" s="402">
        <v>10219</v>
      </c>
      <c r="E109" s="277">
        <v>58824</v>
      </c>
      <c r="G109" s="400">
        <f t="shared" si="4"/>
        <v>2.9494764041887663E-2</v>
      </c>
      <c r="H109">
        <f t="shared" si="6"/>
        <v>51</v>
      </c>
    </row>
    <row r="110" spans="1:8">
      <c r="A110" t="s">
        <v>659</v>
      </c>
      <c r="B110" s="401">
        <v>2236</v>
      </c>
      <c r="C110" s="494">
        <f t="shared" si="5"/>
        <v>93</v>
      </c>
      <c r="D110" s="402">
        <v>81041</v>
      </c>
      <c r="E110" s="277">
        <v>153814</v>
      </c>
      <c r="G110" s="400">
        <f t="shared" si="4"/>
        <v>1.4537038240992367E-2</v>
      </c>
      <c r="H110">
        <f t="shared" si="6"/>
        <v>1</v>
      </c>
    </row>
    <row r="111" spans="1:8">
      <c r="A111" t="s">
        <v>660</v>
      </c>
      <c r="B111" s="401">
        <v>2065</v>
      </c>
      <c r="C111" s="494">
        <f t="shared" si="5"/>
        <v>85</v>
      </c>
      <c r="D111" s="402">
        <v>51348</v>
      </c>
      <c r="E111" s="277">
        <v>100995</v>
      </c>
      <c r="G111" s="400">
        <f t="shared" si="4"/>
        <v>2.0446556760235657E-2</v>
      </c>
      <c r="H111">
        <f t="shared" si="6"/>
        <v>5</v>
      </c>
    </row>
    <row r="113" spans="1:7" ht="14.25">
      <c r="A113" s="44" t="s">
        <v>3</v>
      </c>
      <c r="B113" s="446">
        <f>AVERAGE(B17:B111)</f>
        <v>1846.7368421052631</v>
      </c>
      <c r="C113" s="277"/>
      <c r="G113" s="435">
        <f>AVERAGE(G17:G111)</f>
        <v>2.8967840724950285E-2</v>
      </c>
    </row>
  </sheetData>
  <mergeCells count="16">
    <mergeCell ref="B10:E10"/>
    <mergeCell ref="A11:A13"/>
    <mergeCell ref="B11:E13"/>
    <mergeCell ref="F1:H1"/>
    <mergeCell ref="F2:H2"/>
    <mergeCell ref="F3:H7"/>
    <mergeCell ref="F8:H8"/>
    <mergeCell ref="F9:H9"/>
    <mergeCell ref="F10:H10"/>
    <mergeCell ref="F11:H13"/>
    <mergeCell ref="B1:E1"/>
    <mergeCell ref="B2:E2"/>
    <mergeCell ref="A3:A7"/>
    <mergeCell ref="B3:E7"/>
    <mergeCell ref="B8:E8"/>
    <mergeCell ref="B9:E9"/>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1:AB15"/>
  <sheetViews>
    <sheetView workbookViewId="0"/>
  </sheetViews>
  <sheetFormatPr defaultColWidth="8.85546875" defaultRowHeight="12.75"/>
  <cols>
    <col min="5" max="5" width="23.85546875" customWidth="1"/>
  </cols>
  <sheetData>
    <row r="1" spans="1:28" ht="22.5" customHeight="1">
      <c r="A1" s="29" t="s">
        <v>853</v>
      </c>
      <c r="B1" s="2"/>
      <c r="D1" s="2"/>
      <c r="E1" s="1"/>
      <c r="R1" s="2"/>
      <c r="T1" s="2"/>
    </row>
    <row r="2" spans="1:28" ht="15.75" customHeight="1">
      <c r="A2" s="30" t="s">
        <v>854</v>
      </c>
      <c r="B2" s="30" t="s">
        <v>27</v>
      </c>
      <c r="C2" s="31">
        <v>111</v>
      </c>
      <c r="D2" s="32"/>
      <c r="E2" s="33" t="s">
        <v>855</v>
      </c>
      <c r="F2" s="34" t="s">
        <v>186</v>
      </c>
      <c r="G2" s="34">
        <v>24</v>
      </c>
      <c r="H2" s="34">
        <v>2017</v>
      </c>
      <c r="I2" s="34">
        <v>50</v>
      </c>
      <c r="J2" s="34"/>
      <c r="K2" s="34"/>
      <c r="L2" s="34"/>
      <c r="M2" s="34">
        <v>42</v>
      </c>
      <c r="N2" s="34">
        <v>2019</v>
      </c>
      <c r="O2" s="34">
        <v>50</v>
      </c>
      <c r="P2" s="34"/>
      <c r="Q2" s="34"/>
      <c r="R2" s="32" t="s">
        <v>856</v>
      </c>
      <c r="S2" s="35" t="s">
        <v>857</v>
      </c>
      <c r="T2" s="339" t="s">
        <v>858</v>
      </c>
      <c r="U2" s="36"/>
      <c r="V2" s="36"/>
      <c r="W2" s="36"/>
      <c r="X2" s="36"/>
      <c r="Y2" s="36"/>
      <c r="Z2" s="36"/>
      <c r="AA2" s="36"/>
      <c r="AB2" s="36"/>
    </row>
    <row r="3" spans="1:28" ht="15.75" customHeight="1">
      <c r="A3" s="30" t="s">
        <v>854</v>
      </c>
      <c r="B3" s="30" t="s">
        <v>27</v>
      </c>
      <c r="C3" s="31">
        <v>108</v>
      </c>
      <c r="D3" s="32"/>
      <c r="E3" s="33" t="s">
        <v>859</v>
      </c>
      <c r="F3" s="34" t="s">
        <v>186</v>
      </c>
      <c r="G3" s="34">
        <v>24</v>
      </c>
      <c r="H3" s="34">
        <v>2017</v>
      </c>
      <c r="I3" s="34">
        <v>50</v>
      </c>
      <c r="J3" s="34"/>
      <c r="K3" s="34"/>
      <c r="L3" s="34"/>
      <c r="M3" s="34">
        <v>47</v>
      </c>
      <c r="N3" s="34">
        <v>2019</v>
      </c>
      <c r="O3" s="34">
        <v>50</v>
      </c>
      <c r="P3" s="34"/>
      <c r="Q3" s="34"/>
      <c r="R3" s="32" t="s">
        <v>860</v>
      </c>
      <c r="S3" s="35" t="s">
        <v>857</v>
      </c>
      <c r="T3" s="339" t="s">
        <v>858</v>
      </c>
      <c r="U3" s="36"/>
      <c r="V3" s="36"/>
      <c r="W3" s="36"/>
      <c r="X3" s="36"/>
      <c r="Y3" s="36"/>
      <c r="Z3" s="36"/>
      <c r="AA3" s="36"/>
      <c r="AB3" s="36"/>
    </row>
    <row r="4" spans="1:28" ht="15.75" customHeight="1">
      <c r="A4" s="30"/>
      <c r="B4" s="30" t="s">
        <v>27</v>
      </c>
      <c r="C4" s="31">
        <v>102</v>
      </c>
      <c r="D4" s="32"/>
      <c r="E4" s="33" t="s">
        <v>861</v>
      </c>
      <c r="F4" s="34" t="s">
        <v>186</v>
      </c>
      <c r="G4" s="34">
        <v>24</v>
      </c>
      <c r="H4" s="34">
        <v>2017</v>
      </c>
      <c r="I4" s="34">
        <v>50</v>
      </c>
      <c r="J4" s="34"/>
      <c r="K4" s="34"/>
      <c r="L4" s="34"/>
      <c r="M4" s="34">
        <v>18</v>
      </c>
      <c r="N4" s="34">
        <v>2019</v>
      </c>
      <c r="O4" s="34">
        <v>51</v>
      </c>
      <c r="P4" s="34"/>
      <c r="Q4" s="34"/>
      <c r="R4" s="37"/>
      <c r="S4" s="35" t="s">
        <v>862</v>
      </c>
      <c r="T4" s="340" t="s">
        <v>863</v>
      </c>
      <c r="U4" s="36"/>
      <c r="V4" s="36"/>
      <c r="W4" s="36"/>
      <c r="X4" s="36"/>
      <c r="Y4" s="36"/>
      <c r="Z4" s="36"/>
      <c r="AA4" s="36"/>
      <c r="AB4" s="36"/>
    </row>
    <row r="5" spans="1:28" ht="15.75" customHeight="1">
      <c r="A5" s="30"/>
      <c r="B5" s="30" t="s">
        <v>27</v>
      </c>
      <c r="C5" s="31">
        <v>103</v>
      </c>
      <c r="D5" s="32"/>
      <c r="E5" s="33" t="s">
        <v>864</v>
      </c>
      <c r="F5" s="34" t="s">
        <v>186</v>
      </c>
      <c r="G5" s="34">
        <v>24</v>
      </c>
      <c r="H5" s="34">
        <v>2017</v>
      </c>
      <c r="I5" s="34">
        <v>50</v>
      </c>
      <c r="J5" s="34"/>
      <c r="K5" s="34"/>
      <c r="L5" s="34"/>
      <c r="M5" s="34">
        <v>19</v>
      </c>
      <c r="N5" s="34">
        <v>2019</v>
      </c>
      <c r="O5" s="34">
        <v>51</v>
      </c>
      <c r="P5" s="34"/>
      <c r="Q5" s="34"/>
      <c r="R5" s="32" t="s">
        <v>865</v>
      </c>
      <c r="S5" s="35" t="s">
        <v>866</v>
      </c>
      <c r="T5" s="340" t="s">
        <v>867</v>
      </c>
      <c r="U5" s="36"/>
      <c r="V5" s="36"/>
      <c r="W5" s="36"/>
      <c r="X5" s="36"/>
      <c r="Y5" s="36"/>
      <c r="Z5" s="36"/>
      <c r="AA5" s="36"/>
      <c r="AB5" s="36"/>
    </row>
    <row r="6" spans="1:28" ht="15.75" customHeight="1">
      <c r="A6" s="30" t="s">
        <v>854</v>
      </c>
      <c r="B6" s="30" t="s">
        <v>87</v>
      </c>
      <c r="C6" s="31">
        <v>79</v>
      </c>
      <c r="D6" s="32" t="s">
        <v>868</v>
      </c>
      <c r="E6" s="33" t="s">
        <v>180</v>
      </c>
      <c r="F6" s="28" t="s">
        <v>87</v>
      </c>
      <c r="G6" s="28" t="s">
        <v>869</v>
      </c>
      <c r="H6" s="28" t="s">
        <v>869</v>
      </c>
      <c r="I6" s="28" t="s">
        <v>869</v>
      </c>
      <c r="J6" s="38">
        <v>44</v>
      </c>
      <c r="K6" s="38">
        <v>2016</v>
      </c>
      <c r="L6" s="38">
        <v>51</v>
      </c>
      <c r="M6" s="28"/>
      <c r="N6" s="28">
        <v>2017</v>
      </c>
      <c r="O6" s="28"/>
      <c r="P6" s="28" t="s">
        <v>869</v>
      </c>
      <c r="Q6" s="28"/>
      <c r="R6" s="27" t="s">
        <v>870</v>
      </c>
      <c r="S6" s="39"/>
      <c r="T6" s="40"/>
    </row>
    <row r="7" spans="1:28" ht="15.75" customHeight="1">
      <c r="A7" s="41" t="s">
        <v>871</v>
      </c>
      <c r="B7" s="30" t="s">
        <v>181</v>
      </c>
      <c r="C7" s="31">
        <v>20</v>
      </c>
      <c r="D7" s="32" t="s">
        <v>872</v>
      </c>
      <c r="E7" s="42" t="s">
        <v>873</v>
      </c>
      <c r="F7" s="34" t="s">
        <v>874</v>
      </c>
      <c r="G7" s="34">
        <v>42</v>
      </c>
      <c r="H7" s="34">
        <v>2016</v>
      </c>
      <c r="I7" s="34">
        <v>52</v>
      </c>
      <c r="J7" s="34">
        <v>42</v>
      </c>
      <c r="K7" s="34">
        <v>2016</v>
      </c>
      <c r="L7" s="34">
        <v>52</v>
      </c>
      <c r="M7" s="34"/>
      <c r="N7" s="34"/>
      <c r="O7" s="34"/>
      <c r="P7" s="34"/>
      <c r="Q7" s="34"/>
      <c r="R7" s="32" t="s">
        <v>875</v>
      </c>
      <c r="S7" s="35"/>
      <c r="T7" s="341"/>
      <c r="U7" s="6"/>
      <c r="V7" s="6"/>
      <c r="W7" s="6"/>
      <c r="X7" s="6"/>
      <c r="Y7" s="6"/>
      <c r="Z7" s="6"/>
      <c r="AA7" s="6"/>
      <c r="AB7" s="6"/>
    </row>
    <row r="8" spans="1:28" ht="15.75" customHeight="1">
      <c r="A8" s="30" t="s">
        <v>876</v>
      </c>
      <c r="B8" s="30" t="s">
        <v>173</v>
      </c>
      <c r="C8" s="31">
        <v>42</v>
      </c>
      <c r="D8" s="32" t="s">
        <v>877</v>
      </c>
      <c r="E8" s="33" t="s">
        <v>878</v>
      </c>
      <c r="F8" s="34" t="s">
        <v>173</v>
      </c>
      <c r="G8" s="34">
        <v>40</v>
      </c>
      <c r="H8" s="34" t="s">
        <v>879</v>
      </c>
      <c r="I8" s="34">
        <v>50</v>
      </c>
      <c r="J8" s="34">
        <v>40</v>
      </c>
      <c r="K8" s="34" t="s">
        <v>879</v>
      </c>
      <c r="L8" s="34">
        <v>50</v>
      </c>
      <c r="M8" s="34"/>
      <c r="N8" s="34"/>
      <c r="O8" s="34"/>
      <c r="P8" s="34"/>
      <c r="Q8" s="34" t="s">
        <v>880</v>
      </c>
      <c r="R8" s="32" t="s">
        <v>881</v>
      </c>
      <c r="S8" s="35" t="s">
        <v>882</v>
      </c>
      <c r="T8" s="342" t="s">
        <v>883</v>
      </c>
      <c r="U8" s="6"/>
      <c r="V8" s="6"/>
      <c r="W8" s="6"/>
      <c r="X8" s="6"/>
      <c r="Y8" s="6"/>
      <c r="Z8" s="6"/>
      <c r="AA8" s="6"/>
      <c r="AB8" s="6"/>
    </row>
    <row r="9" spans="1:28" ht="15.75" customHeight="1">
      <c r="A9" s="41" t="s">
        <v>871</v>
      </c>
      <c r="B9" s="30" t="s">
        <v>8</v>
      </c>
      <c r="C9" s="31">
        <v>11</v>
      </c>
      <c r="D9" s="32" t="s">
        <v>884</v>
      </c>
      <c r="E9" s="33" t="s">
        <v>885</v>
      </c>
      <c r="F9" s="34" t="s">
        <v>8</v>
      </c>
      <c r="G9" s="34">
        <v>5</v>
      </c>
      <c r="H9" s="34">
        <v>2016</v>
      </c>
      <c r="I9" s="34">
        <v>51</v>
      </c>
      <c r="J9" s="34">
        <v>15</v>
      </c>
      <c r="K9" s="34">
        <v>2017</v>
      </c>
      <c r="L9" s="34">
        <v>49</v>
      </c>
      <c r="M9" s="34">
        <v>16</v>
      </c>
      <c r="N9" s="34">
        <v>2018</v>
      </c>
      <c r="O9" s="34">
        <v>49</v>
      </c>
      <c r="P9" s="34" t="s">
        <v>869</v>
      </c>
      <c r="Q9" s="34" t="s">
        <v>886</v>
      </c>
      <c r="R9" s="32" t="s">
        <v>887</v>
      </c>
      <c r="S9" s="35" t="s">
        <v>888</v>
      </c>
      <c r="T9" s="32" t="s">
        <v>889</v>
      </c>
      <c r="U9" s="6" t="s">
        <v>890</v>
      </c>
      <c r="V9" s="6"/>
      <c r="W9" s="6"/>
      <c r="X9" s="6"/>
      <c r="Y9" s="6"/>
      <c r="Z9" s="6"/>
      <c r="AA9" s="6"/>
      <c r="AB9" s="6"/>
    </row>
    <row r="10" spans="1:28" ht="15.75" customHeight="1">
      <c r="A10" s="30" t="s">
        <v>876</v>
      </c>
      <c r="B10" s="30" t="s">
        <v>68</v>
      </c>
      <c r="C10" s="31">
        <v>51</v>
      </c>
      <c r="D10" s="32" t="s">
        <v>891</v>
      </c>
      <c r="E10" s="33" t="s">
        <v>892</v>
      </c>
      <c r="F10" s="34" t="s">
        <v>893</v>
      </c>
      <c r="G10" s="34">
        <v>36</v>
      </c>
      <c r="H10" s="34">
        <v>2015</v>
      </c>
      <c r="I10" s="34">
        <v>50</v>
      </c>
      <c r="J10" s="34">
        <v>36</v>
      </c>
      <c r="K10" s="34" t="s">
        <v>879</v>
      </c>
      <c r="L10" s="34">
        <v>50</v>
      </c>
      <c r="M10" s="34">
        <v>35</v>
      </c>
      <c r="N10" s="34">
        <v>2017</v>
      </c>
      <c r="O10" s="34">
        <v>50</v>
      </c>
      <c r="P10" s="34"/>
      <c r="Q10" s="34" t="s">
        <v>894</v>
      </c>
      <c r="R10" s="32" t="s">
        <v>895</v>
      </c>
      <c r="S10" s="35" t="s">
        <v>896</v>
      </c>
      <c r="T10" s="341" t="s">
        <v>897</v>
      </c>
      <c r="U10" s="6"/>
      <c r="V10" s="6"/>
      <c r="W10" s="6"/>
      <c r="X10" s="6"/>
      <c r="Y10" s="6"/>
      <c r="Z10" s="6"/>
      <c r="AA10" s="6"/>
      <c r="AB10" s="6"/>
    </row>
    <row r="11" spans="1:28" ht="15.75" customHeight="1">
      <c r="A11" s="41" t="s">
        <v>871</v>
      </c>
      <c r="B11" s="30" t="s">
        <v>8</v>
      </c>
      <c r="C11" s="31">
        <v>15</v>
      </c>
      <c r="D11" s="32" t="s">
        <v>898</v>
      </c>
      <c r="E11" s="33" t="s">
        <v>899</v>
      </c>
      <c r="F11" s="34" t="s">
        <v>8</v>
      </c>
      <c r="G11" s="34">
        <v>36</v>
      </c>
      <c r="H11" s="34">
        <v>2015</v>
      </c>
      <c r="I11" s="34">
        <v>47</v>
      </c>
      <c r="J11" s="34">
        <v>34</v>
      </c>
      <c r="K11" s="34">
        <v>2016</v>
      </c>
      <c r="L11" s="34">
        <v>46</v>
      </c>
      <c r="M11" s="34">
        <v>35</v>
      </c>
      <c r="N11" s="34">
        <v>2017</v>
      </c>
      <c r="O11" s="34">
        <v>47</v>
      </c>
      <c r="P11" s="34" t="s">
        <v>894</v>
      </c>
      <c r="Q11" s="34" t="s">
        <v>886</v>
      </c>
      <c r="R11" s="32" t="s">
        <v>900</v>
      </c>
      <c r="S11" s="35" t="s">
        <v>901</v>
      </c>
      <c r="T11" s="341" t="s">
        <v>902</v>
      </c>
      <c r="U11" s="6"/>
      <c r="V11" s="6"/>
      <c r="W11" s="6"/>
      <c r="X11" s="6"/>
      <c r="Y11" s="6"/>
      <c r="Z11" s="6"/>
      <c r="AA11" s="6"/>
      <c r="AB11" s="6"/>
    </row>
    <row r="12" spans="1:28" ht="15.75" customHeight="1">
      <c r="A12" s="41" t="s">
        <v>871</v>
      </c>
      <c r="B12" s="30" t="s">
        <v>8</v>
      </c>
      <c r="C12" s="31">
        <v>12</v>
      </c>
      <c r="D12" s="32" t="s">
        <v>903</v>
      </c>
      <c r="E12" s="42" t="s">
        <v>904</v>
      </c>
      <c r="F12" s="34" t="s">
        <v>8</v>
      </c>
      <c r="G12" s="34">
        <v>37</v>
      </c>
      <c r="H12" s="34">
        <v>2015</v>
      </c>
      <c r="I12" s="34">
        <v>51</v>
      </c>
      <c r="J12" s="34">
        <v>37</v>
      </c>
      <c r="K12" s="34">
        <v>2016</v>
      </c>
      <c r="L12" s="34">
        <v>51</v>
      </c>
      <c r="M12" s="34">
        <v>37</v>
      </c>
      <c r="N12" s="34">
        <v>2018</v>
      </c>
      <c r="O12" s="34">
        <v>51</v>
      </c>
      <c r="P12" s="34" t="s">
        <v>905</v>
      </c>
      <c r="Q12" s="34" t="s">
        <v>905</v>
      </c>
      <c r="R12" s="32" t="s">
        <v>906</v>
      </c>
      <c r="S12" s="35" t="s">
        <v>907</v>
      </c>
      <c r="T12" s="343" t="s">
        <v>908</v>
      </c>
      <c r="U12" s="6"/>
      <c r="V12" s="6"/>
      <c r="W12" s="6"/>
      <c r="X12" s="6"/>
      <c r="Y12" s="6"/>
      <c r="Z12" s="6"/>
      <c r="AA12" s="6"/>
      <c r="AB12" s="6"/>
    </row>
    <row r="13" spans="1:28" ht="15.75" customHeight="1">
      <c r="A13" s="30" t="s">
        <v>854</v>
      </c>
      <c r="B13" s="30" t="s">
        <v>27</v>
      </c>
      <c r="C13" s="31">
        <v>107</v>
      </c>
      <c r="D13" s="32"/>
      <c r="E13" s="33" t="s">
        <v>909</v>
      </c>
      <c r="F13" s="34" t="s">
        <v>186</v>
      </c>
      <c r="G13" s="34">
        <v>24</v>
      </c>
      <c r="H13" s="34">
        <v>2017</v>
      </c>
      <c r="I13" s="34">
        <v>50</v>
      </c>
      <c r="J13" s="34"/>
      <c r="K13" s="34"/>
      <c r="L13" s="34"/>
      <c r="M13" s="34">
        <v>21</v>
      </c>
      <c r="N13" s="34">
        <v>2019</v>
      </c>
      <c r="O13" s="34">
        <v>51</v>
      </c>
      <c r="P13" s="34"/>
      <c r="Q13" s="34"/>
      <c r="R13" s="32"/>
      <c r="S13" s="35" t="s">
        <v>857</v>
      </c>
      <c r="T13" s="339" t="s">
        <v>858</v>
      </c>
      <c r="U13" s="36"/>
      <c r="V13" s="36"/>
      <c r="W13" s="36"/>
      <c r="X13" s="36"/>
      <c r="Y13" s="36"/>
      <c r="Z13" s="36"/>
      <c r="AA13" s="36"/>
      <c r="AB13" s="36"/>
    </row>
    <row r="14" spans="1:28" ht="15.75" customHeight="1">
      <c r="A14" s="41" t="s">
        <v>871</v>
      </c>
      <c r="B14" s="30" t="s">
        <v>8</v>
      </c>
      <c r="C14" s="31">
        <v>14</v>
      </c>
      <c r="D14" s="32" t="s">
        <v>910</v>
      </c>
      <c r="E14" s="33" t="s">
        <v>911</v>
      </c>
      <c r="F14" s="34" t="s">
        <v>8</v>
      </c>
      <c r="G14" s="34">
        <v>42</v>
      </c>
      <c r="H14" s="34">
        <v>2016</v>
      </c>
      <c r="I14" s="34">
        <v>50</v>
      </c>
      <c r="J14" s="34">
        <v>42</v>
      </c>
      <c r="K14" s="34">
        <v>2016</v>
      </c>
      <c r="L14" s="34">
        <v>50</v>
      </c>
      <c r="M14" s="34">
        <v>42</v>
      </c>
      <c r="N14" s="34" t="s">
        <v>912</v>
      </c>
      <c r="O14" s="34">
        <v>50</v>
      </c>
      <c r="P14" s="34"/>
      <c r="Q14" s="34" t="s">
        <v>905</v>
      </c>
      <c r="R14" s="32" t="s">
        <v>913</v>
      </c>
      <c r="S14" s="35" t="s">
        <v>914</v>
      </c>
      <c r="T14" s="341" t="s">
        <v>915</v>
      </c>
      <c r="U14" s="6"/>
      <c r="V14" s="6"/>
      <c r="W14" s="6"/>
      <c r="X14" s="6"/>
      <c r="Y14" s="6"/>
      <c r="Z14" s="6"/>
      <c r="AA14" s="6"/>
      <c r="AB14" s="6"/>
    </row>
    <row r="15" spans="1:28" ht="15.75" customHeight="1">
      <c r="A15" s="30" t="s">
        <v>876</v>
      </c>
      <c r="B15" s="30" t="s">
        <v>185</v>
      </c>
      <c r="C15" s="31">
        <v>66</v>
      </c>
      <c r="D15" s="32" t="s">
        <v>916</v>
      </c>
      <c r="E15" s="33" t="s">
        <v>917</v>
      </c>
      <c r="F15" s="34" t="s">
        <v>185</v>
      </c>
      <c r="G15" s="34">
        <v>36</v>
      </c>
      <c r="H15" s="34">
        <v>2018</v>
      </c>
      <c r="I15" s="34">
        <v>50</v>
      </c>
      <c r="J15" s="34">
        <v>36</v>
      </c>
      <c r="K15" s="43" t="s">
        <v>918</v>
      </c>
      <c r="L15" s="34">
        <v>50</v>
      </c>
      <c r="M15" s="34"/>
      <c r="N15" s="34"/>
      <c r="O15" s="34"/>
      <c r="P15" s="34"/>
      <c r="Q15" s="34"/>
      <c r="R15" s="32" t="s">
        <v>919</v>
      </c>
      <c r="S15" s="35"/>
      <c r="T15" s="341"/>
      <c r="U15" s="6" t="s">
        <v>920</v>
      </c>
      <c r="V15" s="6"/>
      <c r="W15" s="6"/>
      <c r="X15" s="6"/>
      <c r="Y15" s="6"/>
      <c r="Z15" s="6"/>
      <c r="AA15" s="6"/>
      <c r="AB15" s="6"/>
    </row>
  </sheetData>
  <hyperlinks>
    <hyperlink ref="T2" r:id="rId1" xr:uid="{00000000-0004-0000-0100-000000000000}"/>
    <hyperlink ref="T3" r:id="rId2" xr:uid="{00000000-0004-0000-0100-000001000000}"/>
    <hyperlink ref="T4" r:id="rId3" xr:uid="{00000000-0004-0000-0100-000002000000}"/>
    <hyperlink ref="T5" r:id="rId4" xr:uid="{00000000-0004-0000-0100-000003000000}"/>
    <hyperlink ref="T8" r:id="rId5" xr:uid="{00000000-0004-0000-0100-000004000000}"/>
    <hyperlink ref="T10" r:id="rId6" xr:uid="{00000000-0004-0000-0100-000005000000}"/>
    <hyperlink ref="T11" r:id="rId7" location="ranking/2/any/true/871/any/291" xr:uid="{00000000-0004-0000-0100-000006000000}"/>
    <hyperlink ref="T12" r:id="rId8" xr:uid="{00000000-0004-0000-0100-000007000000}"/>
    <hyperlink ref="T13" r:id="rId9" xr:uid="{00000000-0004-0000-0100-000008000000}"/>
    <hyperlink ref="T14" r:id="rId10" xr:uid="{00000000-0004-0000-0100-000009000000}"/>
  </hyperlinks>
  <pageMargins left="0.7" right="0.7" top="0.75" bottom="0.75" header="0.3" footer="0.3"/>
  <legacyDrawing r:id="rId11"/>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6">
    <outlinePr summaryBelow="0" summaryRight="0"/>
  </sheetPr>
  <dimension ref="A1:C57"/>
  <sheetViews>
    <sheetView workbookViewId="0"/>
  </sheetViews>
  <sheetFormatPr defaultColWidth="14.42578125" defaultRowHeight="15" customHeight="1"/>
  <cols>
    <col min="1" max="1" width="19" customWidth="1"/>
    <col min="2" max="2" width="129.42578125" customWidth="1"/>
  </cols>
  <sheetData>
    <row r="1" spans="1:2" ht="15" customHeight="1">
      <c r="A1" s="7" t="s">
        <v>805</v>
      </c>
      <c r="B1" s="8">
        <v>93.1</v>
      </c>
    </row>
    <row r="2" spans="1:2" ht="15" customHeight="1">
      <c r="A2" s="9" t="s">
        <v>306</v>
      </c>
      <c r="B2" s="10">
        <v>92.4</v>
      </c>
    </row>
    <row r="3" spans="1:2" ht="15" customHeight="1">
      <c r="A3" s="7" t="s">
        <v>824</v>
      </c>
      <c r="B3" s="8">
        <v>91</v>
      </c>
    </row>
    <row r="4" spans="1:2" ht="15" customHeight="1">
      <c r="A4" s="7" t="s">
        <v>809</v>
      </c>
      <c r="B4" s="8">
        <v>90.9</v>
      </c>
    </row>
    <row r="5" spans="1:2" ht="15" customHeight="1">
      <c r="A5" s="9" t="s">
        <v>815</v>
      </c>
      <c r="B5" s="10">
        <v>90.6</v>
      </c>
    </row>
    <row r="6" spans="1:2" ht="15" customHeight="1">
      <c r="A6" s="7" t="s">
        <v>816</v>
      </c>
      <c r="B6" s="8">
        <v>90.1</v>
      </c>
    </row>
    <row r="7" spans="1:2" ht="15" customHeight="1">
      <c r="A7" s="7" t="s">
        <v>852</v>
      </c>
      <c r="B7" s="8">
        <v>90</v>
      </c>
    </row>
    <row r="8" spans="1:2" ht="15" customHeight="1">
      <c r="A8" s="7" t="s">
        <v>847</v>
      </c>
      <c r="B8" s="8">
        <v>89.7</v>
      </c>
    </row>
    <row r="9" spans="1:2" ht="15" customHeight="1">
      <c r="A9" s="9" t="s">
        <v>841</v>
      </c>
      <c r="B9" s="10">
        <v>89.4</v>
      </c>
    </row>
    <row r="10" spans="1:2" ht="15" customHeight="1">
      <c r="A10" s="9" t="s">
        <v>848</v>
      </c>
      <c r="B10" s="10">
        <v>89.3</v>
      </c>
    </row>
    <row r="11" spans="1:2" ht="15" customHeight="1">
      <c r="A11" s="9" t="s">
        <v>827</v>
      </c>
      <c r="B11" s="10">
        <v>89.2</v>
      </c>
    </row>
    <row r="12" spans="1:2" ht="15" customHeight="1">
      <c r="A12" s="9" t="s">
        <v>835</v>
      </c>
      <c r="B12" s="10">
        <v>87.7</v>
      </c>
    </row>
    <row r="13" spans="1:2" ht="15" customHeight="1">
      <c r="A13" s="9" t="s">
        <v>825</v>
      </c>
      <c r="B13" s="10">
        <v>87.4</v>
      </c>
    </row>
    <row r="14" spans="1:2" ht="15" customHeight="1">
      <c r="A14" s="9" t="s">
        <v>833</v>
      </c>
      <c r="B14" s="10">
        <v>87.4</v>
      </c>
    </row>
    <row r="15" spans="1:2" ht="15" customHeight="1">
      <c r="A15" s="9" t="s">
        <v>808</v>
      </c>
      <c r="B15" s="10">
        <v>87.2</v>
      </c>
    </row>
    <row r="16" spans="1:2" ht="15" customHeight="1">
      <c r="A16" s="9" t="s">
        <v>810</v>
      </c>
      <c r="B16" s="10">
        <v>86.3</v>
      </c>
    </row>
    <row r="17" spans="1:2" ht="15" customHeight="1">
      <c r="A17" s="9" t="s">
        <v>921</v>
      </c>
      <c r="B17" s="10">
        <v>85.9</v>
      </c>
    </row>
    <row r="18" spans="1:2" ht="15" customHeight="1">
      <c r="A18" s="9" t="s">
        <v>823</v>
      </c>
      <c r="B18" s="10">
        <v>85.3</v>
      </c>
    </row>
    <row r="19" spans="1:2" ht="15" customHeight="1">
      <c r="A19" s="7" t="s">
        <v>836</v>
      </c>
      <c r="B19" s="8">
        <v>85.1</v>
      </c>
    </row>
    <row r="20" spans="1:2" ht="15" customHeight="1">
      <c r="A20" s="7" t="s">
        <v>846</v>
      </c>
      <c r="B20" s="8">
        <v>85</v>
      </c>
    </row>
    <row r="21" spans="1:2" ht="15" customHeight="1">
      <c r="A21" s="9" t="s">
        <v>837</v>
      </c>
      <c r="B21" s="10">
        <v>84.9</v>
      </c>
    </row>
    <row r="22" spans="1:2" ht="15" customHeight="1">
      <c r="A22" s="9" t="s">
        <v>814</v>
      </c>
      <c r="B22" s="10">
        <v>84</v>
      </c>
    </row>
    <row r="23" spans="1:2" ht="15" customHeight="1">
      <c r="A23" s="7" t="s">
        <v>830</v>
      </c>
      <c r="B23" s="8">
        <v>83.9</v>
      </c>
    </row>
    <row r="24" spans="1:2" ht="15" customHeight="1">
      <c r="A24" s="9" t="s">
        <v>922</v>
      </c>
      <c r="B24" s="10">
        <v>83.9</v>
      </c>
    </row>
    <row r="25" spans="1:2" ht="15" customHeight="1">
      <c r="A25" s="7" t="s">
        <v>842</v>
      </c>
      <c r="B25" s="8">
        <v>83.8</v>
      </c>
    </row>
    <row r="26" spans="1:2" ht="15" customHeight="1">
      <c r="A26" s="7" t="s">
        <v>820</v>
      </c>
      <c r="B26" s="8">
        <v>83.6</v>
      </c>
    </row>
    <row r="27" spans="1:2" ht="15" customHeight="1">
      <c r="A27" s="7" t="s">
        <v>832</v>
      </c>
      <c r="B27" s="8">
        <v>83.5</v>
      </c>
    </row>
    <row r="28" spans="1:2" ht="15" customHeight="1">
      <c r="A28" s="7" t="s">
        <v>845</v>
      </c>
      <c r="B28" s="8">
        <v>83.3</v>
      </c>
    </row>
    <row r="29" spans="1:2" ht="15" customHeight="1">
      <c r="A29" s="9" t="s">
        <v>812</v>
      </c>
      <c r="B29" s="10">
        <v>83</v>
      </c>
    </row>
    <row r="30" spans="1:2" ht="15" customHeight="1">
      <c r="A30" s="7" t="s">
        <v>834</v>
      </c>
      <c r="B30" s="8">
        <v>82.8</v>
      </c>
    </row>
    <row r="31" spans="1:2" ht="15" customHeight="1">
      <c r="A31" s="9" t="s">
        <v>806</v>
      </c>
      <c r="B31" s="10">
        <v>82.7</v>
      </c>
    </row>
    <row r="32" spans="1:2" ht="15" customHeight="1">
      <c r="A32" s="7" t="s">
        <v>813</v>
      </c>
      <c r="B32" s="8">
        <v>82.6</v>
      </c>
    </row>
    <row r="33" spans="1:2" ht="15" customHeight="1">
      <c r="A33" s="9" t="s">
        <v>829</v>
      </c>
      <c r="B33" s="10">
        <v>82.3</v>
      </c>
    </row>
    <row r="34" spans="1:2" ht="15" customHeight="1">
      <c r="A34" s="9" t="s">
        <v>831</v>
      </c>
      <c r="B34" s="10">
        <v>82.2</v>
      </c>
    </row>
    <row r="35" spans="1:2" ht="15" customHeight="1">
      <c r="A35" s="9" t="s">
        <v>851</v>
      </c>
      <c r="B35" s="10">
        <v>82.2</v>
      </c>
    </row>
    <row r="36" spans="1:2" ht="15" customHeight="1">
      <c r="A36" s="9" t="s">
        <v>839</v>
      </c>
      <c r="B36" s="10">
        <v>81.900000000000006</v>
      </c>
    </row>
    <row r="37" spans="1:2" ht="15" customHeight="1">
      <c r="A37" s="7" t="s">
        <v>838</v>
      </c>
      <c r="B37" s="8">
        <v>81.7</v>
      </c>
    </row>
    <row r="38" spans="1:2" ht="16.5">
      <c r="A38" s="7" t="s">
        <v>849</v>
      </c>
      <c r="B38" s="8">
        <v>81.7</v>
      </c>
    </row>
    <row r="39" spans="1:2" ht="16.5">
      <c r="A39" s="9" t="s">
        <v>819</v>
      </c>
      <c r="B39" s="10">
        <v>81.5</v>
      </c>
    </row>
    <row r="40" spans="1:2" ht="16.5">
      <c r="A40" s="7" t="s">
        <v>843</v>
      </c>
      <c r="B40" s="8">
        <v>81.400000000000006</v>
      </c>
    </row>
    <row r="41" spans="1:2" ht="16.5">
      <c r="A41" s="7" t="s">
        <v>923</v>
      </c>
      <c r="B41" s="8">
        <v>80.599999999999994</v>
      </c>
    </row>
    <row r="42" spans="1:2" ht="16.5">
      <c r="A42" s="9" t="s">
        <v>817</v>
      </c>
      <c r="B42" s="10">
        <v>80.3</v>
      </c>
    </row>
    <row r="43" spans="1:2" ht="16.5">
      <c r="A43" s="7" t="s">
        <v>818</v>
      </c>
      <c r="B43" s="8">
        <v>78.8</v>
      </c>
    </row>
    <row r="44" spans="1:2" ht="16.5">
      <c r="A44" s="7" t="s">
        <v>826</v>
      </c>
      <c r="B44" s="8">
        <v>77.7</v>
      </c>
    </row>
    <row r="45" spans="1:2" ht="16.5">
      <c r="A45" s="7" t="s">
        <v>811</v>
      </c>
      <c r="B45" s="8">
        <v>77.400000000000006</v>
      </c>
    </row>
    <row r="46" spans="1:2" ht="16.5">
      <c r="A46" s="9" t="s">
        <v>844</v>
      </c>
      <c r="B46" s="10">
        <v>76.400000000000006</v>
      </c>
    </row>
    <row r="47" spans="1:2" ht="16.5">
      <c r="A47" s="7" t="s">
        <v>840</v>
      </c>
      <c r="B47" s="8">
        <v>75.900000000000006</v>
      </c>
    </row>
    <row r="48" spans="1:2" ht="16.5">
      <c r="A48" s="9" t="s">
        <v>339</v>
      </c>
      <c r="B48" s="10">
        <v>75.7</v>
      </c>
    </row>
    <row r="49" spans="1:3" ht="16.5">
      <c r="A49" s="9" t="s">
        <v>821</v>
      </c>
      <c r="B49" s="10">
        <v>73.900000000000006</v>
      </c>
    </row>
    <row r="50" spans="1:3" ht="16.5">
      <c r="A50" s="7" t="s">
        <v>807</v>
      </c>
      <c r="B50" s="8">
        <v>73.8</v>
      </c>
    </row>
    <row r="51" spans="1:3" ht="16.5">
      <c r="A51" s="7" t="s">
        <v>850</v>
      </c>
      <c r="B51" s="8">
        <v>68.599999999999994</v>
      </c>
    </row>
    <row r="52" spans="1:3" ht="16.5">
      <c r="A52" s="9" t="s">
        <v>803</v>
      </c>
      <c r="B52" s="10">
        <v>68.099999999999994</v>
      </c>
    </row>
    <row r="53" spans="1:3" ht="16.5">
      <c r="A53" s="7" t="s">
        <v>822</v>
      </c>
      <c r="B53" s="8">
        <v>67</v>
      </c>
    </row>
    <row r="54" spans="1:3" ht="16.5">
      <c r="A54" s="7" t="s">
        <v>828</v>
      </c>
      <c r="B54" s="8">
        <v>63.2</v>
      </c>
    </row>
    <row r="57" spans="1:3" ht="16.5">
      <c r="A57" s="671" t="s">
        <v>924</v>
      </c>
      <c r="B57" s="672"/>
      <c r="C57" s="1" t="s">
        <v>925</v>
      </c>
    </row>
  </sheetData>
  <mergeCells count="1">
    <mergeCell ref="A57:B57"/>
  </mergeCells>
  <pageMargins left="0.7" right="0.7" top="0.75" bottom="0.75" header="0.3" footer="0.3"/>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5">
    <outlinePr summaryBelow="0" summaryRight="0"/>
  </sheetPr>
  <dimension ref="A1:D57"/>
  <sheetViews>
    <sheetView workbookViewId="0"/>
  </sheetViews>
  <sheetFormatPr defaultColWidth="14.42578125" defaultRowHeight="15" customHeight="1"/>
  <sheetData>
    <row r="1" spans="1:4" ht="15" customHeight="1">
      <c r="A1" s="1" t="s">
        <v>928</v>
      </c>
      <c r="D1" s="5" t="s">
        <v>929</v>
      </c>
    </row>
    <row r="2" spans="1:4" ht="15" customHeight="1">
      <c r="A2" s="1" t="s">
        <v>930</v>
      </c>
    </row>
    <row r="5" spans="1:4" ht="12.75">
      <c r="A5" s="3" t="s">
        <v>926</v>
      </c>
      <c r="B5" s="3" t="s">
        <v>927</v>
      </c>
      <c r="C5" s="3" t="s">
        <v>931</v>
      </c>
    </row>
    <row r="6" spans="1:4" ht="15" customHeight="1">
      <c r="A6" s="1" t="s">
        <v>843</v>
      </c>
      <c r="B6" s="1">
        <v>1</v>
      </c>
      <c r="C6" s="1">
        <v>0.78500000000000003</v>
      </c>
    </row>
    <row r="7" spans="1:4" ht="15" customHeight="1">
      <c r="A7" s="1" t="s">
        <v>825</v>
      </c>
      <c r="B7" s="1">
        <v>2</v>
      </c>
      <c r="C7" s="1">
        <v>0.73899999999999999</v>
      </c>
    </row>
    <row r="8" spans="1:4" ht="15" customHeight="1">
      <c r="A8" s="1" t="s">
        <v>834</v>
      </c>
      <c r="B8" s="1">
        <v>3</v>
      </c>
      <c r="C8" s="1">
        <v>0.73299999999999998</v>
      </c>
    </row>
    <row r="9" spans="1:4" ht="15" customHeight="1">
      <c r="A9" s="1" t="s">
        <v>811</v>
      </c>
      <c r="B9" s="1">
        <v>4</v>
      </c>
      <c r="C9" s="1">
        <v>0.73</v>
      </c>
    </row>
    <row r="10" spans="1:4" ht="15" customHeight="1">
      <c r="A10" s="1" t="s">
        <v>837</v>
      </c>
      <c r="B10" s="1">
        <v>5</v>
      </c>
      <c r="C10" s="1">
        <v>0.72699999999999998</v>
      </c>
    </row>
    <row r="11" spans="1:4" ht="15" customHeight="1">
      <c r="A11" s="1" t="s">
        <v>850</v>
      </c>
      <c r="B11" s="1">
        <v>6</v>
      </c>
      <c r="C11" s="1">
        <v>0.72499999999999998</v>
      </c>
    </row>
    <row r="12" spans="1:4" ht="15" customHeight="1">
      <c r="A12" s="1" t="s">
        <v>821</v>
      </c>
      <c r="B12" s="1">
        <v>7</v>
      </c>
      <c r="C12" s="1">
        <v>0.71599999999999997</v>
      </c>
    </row>
    <row r="13" spans="1:4" ht="15" customHeight="1">
      <c r="A13" s="1" t="s">
        <v>836</v>
      </c>
      <c r="B13" s="1">
        <v>7</v>
      </c>
      <c r="C13" s="1">
        <v>0.71599999999999997</v>
      </c>
    </row>
    <row r="14" spans="1:4" ht="15" customHeight="1">
      <c r="A14" s="1" t="s">
        <v>824</v>
      </c>
      <c r="B14" s="1">
        <v>9</v>
      </c>
      <c r="C14" s="1">
        <v>0.70699999999999996</v>
      </c>
    </row>
    <row r="15" spans="1:4" ht="15" customHeight="1">
      <c r="A15" s="1" t="s">
        <v>810</v>
      </c>
      <c r="B15" s="1">
        <v>10</v>
      </c>
      <c r="C15" s="1">
        <v>0.70299999999999996</v>
      </c>
    </row>
    <row r="16" spans="1:4" ht="15" customHeight="1">
      <c r="A16" s="1" t="s">
        <v>839</v>
      </c>
      <c r="B16" s="1">
        <v>10</v>
      </c>
      <c r="C16" s="1">
        <v>0.70299999999999996</v>
      </c>
    </row>
    <row r="17" spans="1:3" ht="15" customHeight="1">
      <c r="A17" s="1" t="s">
        <v>814</v>
      </c>
      <c r="B17" s="1">
        <v>12</v>
      </c>
      <c r="C17" s="1">
        <v>0.7</v>
      </c>
    </row>
    <row r="18" spans="1:3" ht="15" customHeight="1">
      <c r="A18" s="1" t="s">
        <v>822</v>
      </c>
      <c r="B18" s="1">
        <v>12</v>
      </c>
      <c r="C18" s="1">
        <v>0.7</v>
      </c>
    </row>
    <row r="19" spans="1:3" ht="15" customHeight="1">
      <c r="A19" s="1" t="s">
        <v>827</v>
      </c>
      <c r="B19" s="1">
        <v>14</v>
      </c>
      <c r="C19" s="1">
        <v>0.69599999999999995</v>
      </c>
    </row>
    <row r="20" spans="1:3" ht="15" customHeight="1">
      <c r="A20" s="1" t="s">
        <v>813</v>
      </c>
      <c r="B20" s="1">
        <v>15</v>
      </c>
      <c r="C20" s="1">
        <v>0.69299999999999995</v>
      </c>
    </row>
    <row r="21" spans="1:3" ht="15" customHeight="1">
      <c r="A21" s="1" t="s">
        <v>849</v>
      </c>
      <c r="B21" s="1">
        <v>16</v>
      </c>
      <c r="C21" s="1">
        <v>0.68899999999999995</v>
      </c>
    </row>
    <row r="22" spans="1:3" ht="15" customHeight="1">
      <c r="A22" s="1" t="s">
        <v>826</v>
      </c>
      <c r="B22" s="1">
        <v>17</v>
      </c>
      <c r="C22" s="1">
        <v>0.68600000000000005</v>
      </c>
    </row>
    <row r="23" spans="1:3" ht="15" customHeight="1">
      <c r="A23" s="1" t="s">
        <v>851</v>
      </c>
      <c r="B23" s="1">
        <v>18</v>
      </c>
      <c r="C23" s="1">
        <v>0.68200000000000005</v>
      </c>
    </row>
    <row r="24" spans="1:3" ht="15" customHeight="1">
      <c r="A24" s="1" t="s">
        <v>815</v>
      </c>
      <c r="B24" s="1">
        <v>19</v>
      </c>
      <c r="C24" s="1">
        <v>0.68</v>
      </c>
    </row>
    <row r="25" spans="1:3" ht="15" customHeight="1">
      <c r="A25" s="1" t="s">
        <v>823</v>
      </c>
      <c r="B25" s="1">
        <v>20</v>
      </c>
      <c r="C25" s="1">
        <v>0.67900000000000005</v>
      </c>
    </row>
    <row r="26" spans="1:3" ht="15" customHeight="1">
      <c r="A26" s="1" t="s">
        <v>833</v>
      </c>
      <c r="B26" s="1">
        <v>21</v>
      </c>
      <c r="C26" s="1">
        <v>0.67800000000000005</v>
      </c>
    </row>
    <row r="27" spans="1:3" ht="15" customHeight="1">
      <c r="A27" s="1" t="s">
        <v>819</v>
      </c>
      <c r="B27" s="1">
        <v>22</v>
      </c>
      <c r="C27" s="1">
        <v>0.67100000000000004</v>
      </c>
    </row>
    <row r="28" spans="1:3" ht="15" customHeight="1">
      <c r="A28" s="1" t="s">
        <v>845</v>
      </c>
      <c r="B28" s="1">
        <v>22</v>
      </c>
      <c r="C28" s="1">
        <v>0.67100000000000004</v>
      </c>
    </row>
    <row r="29" spans="1:3" ht="15" customHeight="1">
      <c r="A29" s="1" t="s">
        <v>339</v>
      </c>
      <c r="B29" s="1">
        <v>22</v>
      </c>
      <c r="C29" s="1">
        <v>0.67100000000000004</v>
      </c>
    </row>
    <row r="30" spans="1:3" ht="15" customHeight="1">
      <c r="A30" s="1" t="s">
        <v>848</v>
      </c>
      <c r="B30" s="1">
        <v>25</v>
      </c>
      <c r="C30" s="1">
        <v>0.66700000000000004</v>
      </c>
    </row>
    <row r="31" spans="1:3" ht="15" customHeight="1">
      <c r="A31" s="1" t="s">
        <v>817</v>
      </c>
      <c r="B31" s="1">
        <v>26</v>
      </c>
      <c r="C31" s="1">
        <v>0.66500000000000004</v>
      </c>
    </row>
    <row r="32" spans="1:3" ht="15" customHeight="1">
      <c r="A32" s="1" t="s">
        <v>828</v>
      </c>
      <c r="B32" s="1">
        <v>27</v>
      </c>
      <c r="C32" s="1">
        <v>0.66400000000000003</v>
      </c>
    </row>
    <row r="33" spans="1:3" ht="15" customHeight="1">
      <c r="A33" s="1" t="s">
        <v>842</v>
      </c>
      <c r="B33" s="1">
        <v>28</v>
      </c>
      <c r="C33" s="1">
        <v>0.65900000000000003</v>
      </c>
    </row>
    <row r="34" spans="1:3" ht="15" customHeight="1">
      <c r="A34" s="1" t="s">
        <v>803</v>
      </c>
      <c r="B34" s="1">
        <v>29</v>
      </c>
      <c r="C34" s="1">
        <v>0.65800000000000003</v>
      </c>
    </row>
    <row r="35" spans="1:3" ht="15" customHeight="1">
      <c r="A35" s="1" t="s">
        <v>832</v>
      </c>
      <c r="B35" s="1">
        <v>30</v>
      </c>
      <c r="C35" s="1">
        <v>0.64700000000000002</v>
      </c>
    </row>
    <row r="36" spans="1:3" ht="15" customHeight="1">
      <c r="A36" s="1" t="s">
        <v>840</v>
      </c>
      <c r="B36" s="1">
        <v>31</v>
      </c>
      <c r="C36" s="1">
        <v>0.64400000000000002</v>
      </c>
    </row>
    <row r="37" spans="1:3" ht="15" customHeight="1">
      <c r="A37" s="1" t="s">
        <v>808</v>
      </c>
      <c r="B37" s="1">
        <v>32</v>
      </c>
      <c r="C37" s="1">
        <v>0.64200000000000002</v>
      </c>
    </row>
    <row r="38" spans="1:3" ht="12.75">
      <c r="A38" s="1" t="s">
        <v>829</v>
      </c>
      <c r="B38" s="1">
        <v>33</v>
      </c>
      <c r="C38" s="1">
        <v>0.64</v>
      </c>
    </row>
    <row r="39" spans="1:3" ht="12.75">
      <c r="A39" s="1" t="s">
        <v>818</v>
      </c>
      <c r="B39" s="1">
        <v>34</v>
      </c>
      <c r="C39" s="1">
        <v>0.63800000000000001</v>
      </c>
    </row>
    <row r="40" spans="1:3" ht="12.75">
      <c r="A40" s="1" t="s">
        <v>820</v>
      </c>
      <c r="B40" s="1">
        <v>35</v>
      </c>
      <c r="C40" s="1">
        <v>0.628</v>
      </c>
    </row>
    <row r="41" spans="1:3" ht="12.75">
      <c r="A41" s="1" t="s">
        <v>831</v>
      </c>
      <c r="B41" s="1">
        <v>36</v>
      </c>
      <c r="C41" s="1">
        <v>0.624</v>
      </c>
    </row>
    <row r="42" spans="1:3" ht="12.75">
      <c r="A42" s="1" t="s">
        <v>830</v>
      </c>
      <c r="B42" s="1">
        <v>37</v>
      </c>
      <c r="C42" s="1">
        <v>0.623</v>
      </c>
    </row>
    <row r="43" spans="1:3" ht="12.75">
      <c r="A43" s="1" t="s">
        <v>846</v>
      </c>
      <c r="B43" s="1">
        <v>38</v>
      </c>
      <c r="C43" s="1">
        <v>0.61899999999999999</v>
      </c>
    </row>
    <row r="44" spans="1:3" ht="12.75">
      <c r="A44" s="1" t="s">
        <v>844</v>
      </c>
      <c r="B44" s="1">
        <v>39</v>
      </c>
      <c r="C44" s="1">
        <v>0.61699999999999999</v>
      </c>
    </row>
    <row r="45" spans="1:3" ht="12.75">
      <c r="A45" s="1" t="s">
        <v>306</v>
      </c>
      <c r="B45" s="1">
        <v>40</v>
      </c>
      <c r="C45" s="1">
        <v>0.61499999999999999</v>
      </c>
    </row>
    <row r="46" spans="1:3" ht="12.75">
      <c r="A46" s="1" t="s">
        <v>806</v>
      </c>
      <c r="B46" s="1">
        <v>41</v>
      </c>
      <c r="C46" s="1">
        <v>0.61</v>
      </c>
    </row>
    <row r="47" spans="1:3" ht="12.75">
      <c r="A47" s="1" t="s">
        <v>807</v>
      </c>
      <c r="B47" s="1">
        <v>42</v>
      </c>
      <c r="C47" s="1">
        <v>0.60099999999999998</v>
      </c>
    </row>
    <row r="48" spans="1:3" ht="12.75">
      <c r="A48" s="1" t="s">
        <v>838</v>
      </c>
      <c r="B48" s="1">
        <v>43</v>
      </c>
      <c r="C48" s="1">
        <v>0.59399999999999997</v>
      </c>
    </row>
    <row r="49" spans="1:3" ht="12.75">
      <c r="A49" s="1" t="s">
        <v>809</v>
      </c>
      <c r="B49" s="1">
        <v>44</v>
      </c>
      <c r="C49" s="1">
        <v>0.59099999999999997</v>
      </c>
    </row>
    <row r="50" spans="1:3" ht="12.75">
      <c r="A50" s="1" t="s">
        <v>852</v>
      </c>
      <c r="B50" s="1">
        <v>45</v>
      </c>
      <c r="C50" s="1">
        <v>0.58099999999999996</v>
      </c>
    </row>
    <row r="51" spans="1:3" ht="12.75">
      <c r="A51" s="1" t="s">
        <v>841</v>
      </c>
      <c r="B51" s="1">
        <v>46</v>
      </c>
      <c r="C51" s="1">
        <v>0.57899999999999996</v>
      </c>
    </row>
    <row r="52" spans="1:3" ht="12.75">
      <c r="A52" s="1" t="s">
        <v>835</v>
      </c>
      <c r="B52" s="1">
        <v>47</v>
      </c>
      <c r="C52" s="1">
        <v>0.57699999999999996</v>
      </c>
    </row>
    <row r="53" spans="1:3" ht="12.75">
      <c r="A53" s="1" t="s">
        <v>847</v>
      </c>
      <c r="B53" s="1">
        <v>48</v>
      </c>
      <c r="C53" s="1">
        <v>0.55800000000000005</v>
      </c>
    </row>
    <row r="54" spans="1:3" ht="12.75">
      <c r="A54" s="1" t="s">
        <v>805</v>
      </c>
      <c r="B54" s="1">
        <v>49</v>
      </c>
      <c r="C54" s="1">
        <v>0.52700000000000002</v>
      </c>
    </row>
    <row r="55" spans="1:3" ht="12.75">
      <c r="A55" s="1" t="s">
        <v>816</v>
      </c>
      <c r="B55" s="1">
        <v>50</v>
      </c>
      <c r="C55" s="1">
        <v>0.52600000000000002</v>
      </c>
    </row>
    <row r="56" spans="1:3" ht="12.75">
      <c r="A56" s="1" t="s">
        <v>932</v>
      </c>
      <c r="B56" s="1" t="s">
        <v>933</v>
      </c>
      <c r="C56" s="1">
        <v>0.66500000000000004</v>
      </c>
    </row>
    <row r="57" spans="1:3" ht="12.75">
      <c r="A57" s="1" t="s">
        <v>812</v>
      </c>
      <c r="B57" s="1" t="s">
        <v>933</v>
      </c>
      <c r="C57" s="1">
        <v>0.77400000000000002</v>
      </c>
    </row>
  </sheetData>
  <hyperlinks>
    <hyperlink ref="D1" r:id="rId1" xr:uid="{00000000-0004-0000-1300-000000000000}"/>
  </hyperlinks>
  <pageMargins left="0.7" right="0.7" top="0.75" bottom="0.75" header="0.3" footer="0.3"/>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8">
    <outlinePr summaryBelow="0" summaryRight="0"/>
  </sheetPr>
  <dimension ref="A1:I52"/>
  <sheetViews>
    <sheetView workbookViewId="0"/>
  </sheetViews>
  <sheetFormatPr defaultColWidth="14.42578125" defaultRowHeight="15" customHeight="1"/>
  <cols>
    <col min="2" max="2" width="16.5703125" customWidth="1"/>
  </cols>
  <sheetData>
    <row r="1" spans="1:9" ht="15" customHeight="1">
      <c r="A1" s="16" t="s">
        <v>804</v>
      </c>
      <c r="B1" s="16" t="s">
        <v>934</v>
      </c>
      <c r="C1" s="16" t="s">
        <v>801</v>
      </c>
    </row>
    <row r="2" spans="1:9" ht="15" customHeight="1">
      <c r="A2" s="21" t="s">
        <v>808</v>
      </c>
      <c r="B2" s="17">
        <v>3155224</v>
      </c>
      <c r="C2" s="18">
        <v>1</v>
      </c>
      <c r="E2" s="673" t="s">
        <v>863</v>
      </c>
      <c r="F2" s="674"/>
      <c r="G2" s="674"/>
      <c r="H2" s="674"/>
      <c r="I2" s="674"/>
    </row>
    <row r="3" spans="1:9" ht="15" customHeight="1">
      <c r="A3" s="21" t="s">
        <v>846</v>
      </c>
      <c r="B3" s="17">
        <v>1896063</v>
      </c>
      <c r="C3" s="18">
        <v>2</v>
      </c>
    </row>
    <row r="4" spans="1:9" ht="15" customHeight="1">
      <c r="A4" s="21" t="s">
        <v>836</v>
      </c>
      <c r="B4" s="17">
        <v>1740745</v>
      </c>
      <c r="C4" s="18">
        <v>3</v>
      </c>
    </row>
    <row r="5" spans="1:9" ht="15" customHeight="1">
      <c r="A5" s="21" t="s">
        <v>813</v>
      </c>
      <c r="B5" s="17">
        <v>1100721</v>
      </c>
      <c r="C5" s="18">
        <v>4</v>
      </c>
    </row>
    <row r="6" spans="1:9" ht="15" customHeight="1">
      <c r="A6" s="21" t="s">
        <v>817</v>
      </c>
      <c r="B6" s="17">
        <v>901572</v>
      </c>
      <c r="C6" s="18">
        <v>5</v>
      </c>
    </row>
    <row r="7" spans="1:9" ht="15" customHeight="1">
      <c r="A7" s="21" t="s">
        <v>842</v>
      </c>
      <c r="B7" s="17">
        <v>817216</v>
      </c>
      <c r="C7" s="18">
        <v>6</v>
      </c>
    </row>
    <row r="8" spans="1:9" ht="15" customHeight="1">
      <c r="A8" s="21" t="s">
        <v>839</v>
      </c>
      <c r="B8" s="17">
        <v>701438</v>
      </c>
      <c r="C8" s="18">
        <v>7</v>
      </c>
    </row>
    <row r="9" spans="1:9" ht="15" customHeight="1">
      <c r="A9" s="21" t="s">
        <v>834</v>
      </c>
      <c r="B9" s="17">
        <v>648984</v>
      </c>
      <c r="C9" s="18">
        <v>8</v>
      </c>
    </row>
    <row r="10" spans="1:9" ht="15" customHeight="1">
      <c r="A10" s="21" t="s">
        <v>814</v>
      </c>
      <c r="B10" s="17">
        <v>619818</v>
      </c>
      <c r="C10" s="18">
        <v>9</v>
      </c>
    </row>
    <row r="11" spans="1:9" ht="15" customHeight="1">
      <c r="A11" s="21" t="s">
        <v>306</v>
      </c>
      <c r="B11" s="17">
        <v>603772</v>
      </c>
      <c r="C11" s="18">
        <v>10</v>
      </c>
    </row>
    <row r="12" spans="1:9" ht="15" customHeight="1">
      <c r="A12" s="21" t="s">
        <v>825</v>
      </c>
      <c r="B12" s="17">
        <v>599092</v>
      </c>
      <c r="C12" s="18">
        <v>11</v>
      </c>
    </row>
    <row r="13" spans="1:9" ht="15" customHeight="1">
      <c r="A13" s="21" t="s">
        <v>837</v>
      </c>
      <c r="B13" s="17">
        <v>590711</v>
      </c>
      <c r="C13" s="18">
        <v>12</v>
      </c>
    </row>
    <row r="14" spans="1:9" ht="15" customHeight="1">
      <c r="A14" s="21" t="s">
        <v>849</v>
      </c>
      <c r="B14" s="17">
        <v>557144</v>
      </c>
      <c r="C14" s="18">
        <v>13</v>
      </c>
    </row>
    <row r="15" spans="1:9" ht="15" customHeight="1">
      <c r="A15" s="21" t="s">
        <v>826</v>
      </c>
      <c r="B15" s="17">
        <v>543977</v>
      </c>
      <c r="C15" s="18">
        <v>14</v>
      </c>
    </row>
    <row r="16" spans="1:9" ht="15" customHeight="1">
      <c r="A16" s="21" t="s">
        <v>824</v>
      </c>
      <c r="B16" s="17">
        <v>430388</v>
      </c>
      <c r="C16" s="18">
        <v>15</v>
      </c>
    </row>
    <row r="17" spans="1:3" ht="15" customHeight="1">
      <c r="A17" s="21" t="s">
        <v>809</v>
      </c>
      <c r="B17" s="17">
        <v>392348</v>
      </c>
      <c r="C17" s="18">
        <v>16</v>
      </c>
    </row>
    <row r="18" spans="1:3" ht="15" customHeight="1">
      <c r="A18" s="21" t="s">
        <v>827</v>
      </c>
      <c r="B18" s="17">
        <v>383094</v>
      </c>
      <c r="C18" s="18">
        <v>17</v>
      </c>
    </row>
    <row r="19" spans="1:3" ht="15" customHeight="1">
      <c r="A19" s="22" t="s">
        <v>339</v>
      </c>
      <c r="B19" s="19">
        <v>382275</v>
      </c>
      <c r="C19" s="20">
        <v>18</v>
      </c>
    </row>
    <row r="20" spans="1:3" ht="15" customHeight="1">
      <c r="A20" s="21" t="s">
        <v>818</v>
      </c>
      <c r="B20" s="17">
        <v>379133</v>
      </c>
      <c r="C20" s="18">
        <v>19</v>
      </c>
    </row>
    <row r="21" spans="1:3" ht="15" customHeight="1">
      <c r="A21" s="21" t="s">
        <v>806</v>
      </c>
      <c r="B21" s="17">
        <v>368556</v>
      </c>
      <c r="C21" s="18">
        <v>20</v>
      </c>
    </row>
    <row r="22" spans="1:3" ht="15" customHeight="1">
      <c r="A22" s="21" t="s">
        <v>851</v>
      </c>
      <c r="B22" s="17">
        <v>348822</v>
      </c>
      <c r="C22" s="18">
        <v>21</v>
      </c>
    </row>
    <row r="23" spans="1:3" ht="15" customHeight="1">
      <c r="A23" s="21" t="s">
        <v>829</v>
      </c>
      <c r="B23" s="17">
        <v>334286</v>
      </c>
      <c r="C23" s="18">
        <v>22</v>
      </c>
    </row>
    <row r="24" spans="1:3" ht="15" customHeight="1">
      <c r="A24" s="21" t="s">
        <v>810</v>
      </c>
      <c r="B24" s="17">
        <v>287560</v>
      </c>
      <c r="C24" s="18">
        <v>23</v>
      </c>
    </row>
    <row r="25" spans="1:3" ht="15" customHeight="1">
      <c r="A25" s="21" t="s">
        <v>822</v>
      </c>
      <c r="B25" s="17">
        <v>264853</v>
      </c>
      <c r="C25" s="18">
        <v>24</v>
      </c>
    </row>
    <row r="26" spans="1:3" ht="15" customHeight="1">
      <c r="A26" s="21" t="s">
        <v>841</v>
      </c>
      <c r="B26" s="17">
        <v>253036</v>
      </c>
      <c r="C26" s="18">
        <v>25</v>
      </c>
    </row>
    <row r="27" spans="1:3" ht="15" customHeight="1">
      <c r="A27" s="21" t="s">
        <v>844</v>
      </c>
      <c r="B27" s="17">
        <v>247711</v>
      </c>
      <c r="C27" s="18">
        <v>26</v>
      </c>
    </row>
    <row r="28" spans="1:3" ht="15" customHeight="1">
      <c r="A28" s="21" t="s">
        <v>803</v>
      </c>
      <c r="B28" s="17">
        <v>232145</v>
      </c>
      <c r="C28" s="18">
        <v>27</v>
      </c>
    </row>
    <row r="29" spans="1:3" ht="15" customHeight="1">
      <c r="A29" s="21" t="s">
        <v>821</v>
      </c>
      <c r="B29" s="17">
        <v>215586</v>
      </c>
      <c r="C29" s="18">
        <v>28</v>
      </c>
    </row>
    <row r="30" spans="1:3" ht="15" customHeight="1">
      <c r="A30" s="21" t="s">
        <v>840</v>
      </c>
      <c r="B30" s="17">
        <v>206254</v>
      </c>
      <c r="C30" s="18">
        <v>29</v>
      </c>
    </row>
    <row r="31" spans="1:3" ht="15" customHeight="1">
      <c r="A31" s="21" t="s">
        <v>819</v>
      </c>
      <c r="B31" s="17">
        <v>195858</v>
      </c>
      <c r="C31" s="18">
        <v>30</v>
      </c>
    </row>
    <row r="32" spans="1:3" ht="15" customHeight="1">
      <c r="A32" s="21" t="s">
        <v>847</v>
      </c>
      <c r="B32" s="17">
        <v>189809</v>
      </c>
      <c r="C32" s="18">
        <v>31</v>
      </c>
    </row>
    <row r="33" spans="1:3" ht="15" customHeight="1">
      <c r="A33" s="21" t="s">
        <v>832</v>
      </c>
      <c r="B33" s="17">
        <v>178622</v>
      </c>
      <c r="C33" s="18">
        <v>32</v>
      </c>
    </row>
    <row r="34" spans="1:3" ht="15" customHeight="1">
      <c r="A34" s="21" t="s">
        <v>820</v>
      </c>
      <c r="B34" s="17">
        <v>174183</v>
      </c>
      <c r="C34" s="18">
        <v>33</v>
      </c>
    </row>
    <row r="35" spans="1:3" ht="15" customHeight="1">
      <c r="A35" s="21" t="s">
        <v>812</v>
      </c>
      <c r="B35" s="17">
        <v>146996</v>
      </c>
      <c r="C35" s="18">
        <v>34</v>
      </c>
    </row>
    <row r="36" spans="1:3" ht="15" customHeight="1">
      <c r="A36" s="21" t="s">
        <v>807</v>
      </c>
      <c r="B36" s="17">
        <v>134022</v>
      </c>
      <c r="C36" s="18">
        <v>35</v>
      </c>
    </row>
    <row r="37" spans="1:3" ht="15" customHeight="1">
      <c r="A37" s="21" t="s">
        <v>831</v>
      </c>
      <c r="B37" s="17">
        <v>127941</v>
      </c>
      <c r="C37" s="18">
        <v>36</v>
      </c>
    </row>
    <row r="38" spans="1:3">
      <c r="A38" s="21" t="s">
        <v>828</v>
      </c>
      <c r="B38" s="17">
        <v>119497</v>
      </c>
      <c r="C38" s="18">
        <v>37</v>
      </c>
    </row>
    <row r="39" spans="1:3">
      <c r="A39" s="21" t="s">
        <v>835</v>
      </c>
      <c r="B39" s="17">
        <v>104349</v>
      </c>
      <c r="C39" s="18">
        <v>38</v>
      </c>
    </row>
    <row r="40" spans="1:3">
      <c r="A40" s="21" t="s">
        <v>815</v>
      </c>
      <c r="B40" s="17">
        <v>97664</v>
      </c>
      <c r="C40" s="18">
        <v>39</v>
      </c>
    </row>
    <row r="41" spans="1:3">
      <c r="A41" s="21" t="s">
        <v>833</v>
      </c>
      <c r="B41" s="17">
        <v>89152</v>
      </c>
      <c r="C41" s="18">
        <v>40</v>
      </c>
    </row>
    <row r="42" spans="1:3">
      <c r="A42" s="21" t="s">
        <v>816</v>
      </c>
      <c r="B42" s="17">
        <v>81493</v>
      </c>
      <c r="C42" s="18">
        <v>41</v>
      </c>
    </row>
    <row r="43" spans="1:3">
      <c r="A43" s="21" t="s">
        <v>850</v>
      </c>
      <c r="B43" s="17">
        <v>78270</v>
      </c>
      <c r="C43" s="18">
        <v>42</v>
      </c>
    </row>
    <row r="44" spans="1:3">
      <c r="A44" s="21" t="s">
        <v>811</v>
      </c>
      <c r="B44" s="17">
        <v>75765</v>
      </c>
      <c r="C44" s="18">
        <v>43</v>
      </c>
    </row>
    <row r="45" spans="1:3">
      <c r="A45" s="21" t="s">
        <v>823</v>
      </c>
      <c r="B45" s="17">
        <v>67905</v>
      </c>
      <c r="C45" s="18">
        <v>44</v>
      </c>
    </row>
    <row r="46" spans="1:3">
      <c r="A46" s="21" t="s">
        <v>843</v>
      </c>
      <c r="B46" s="17">
        <v>63903</v>
      </c>
      <c r="C46" s="18">
        <v>45</v>
      </c>
    </row>
    <row r="47" spans="1:3">
      <c r="A47" s="21" t="s">
        <v>838</v>
      </c>
      <c r="B47" s="17">
        <v>57106</v>
      </c>
      <c r="C47" s="18">
        <v>46</v>
      </c>
    </row>
    <row r="48" spans="1:3">
      <c r="A48" s="21" t="s">
        <v>805</v>
      </c>
      <c r="B48" s="17">
        <v>55430</v>
      </c>
      <c r="C48" s="18">
        <v>47</v>
      </c>
    </row>
    <row r="49" spans="1:3">
      <c r="A49" s="21" t="s">
        <v>845</v>
      </c>
      <c r="B49" s="17">
        <v>53692</v>
      </c>
      <c r="C49" s="18">
        <v>48</v>
      </c>
    </row>
    <row r="50" spans="1:3">
      <c r="A50" s="21" t="s">
        <v>830</v>
      </c>
      <c r="B50" s="17">
        <v>52470</v>
      </c>
      <c r="C50" s="18">
        <v>49</v>
      </c>
    </row>
    <row r="51" spans="1:3">
      <c r="A51" s="21" t="s">
        <v>852</v>
      </c>
      <c r="B51" s="17">
        <v>39610</v>
      </c>
      <c r="C51" s="18">
        <v>50</v>
      </c>
    </row>
    <row r="52" spans="1:3">
      <c r="A52" s="21" t="s">
        <v>848</v>
      </c>
      <c r="B52" s="17">
        <v>34973</v>
      </c>
      <c r="C52" s="18">
        <v>51</v>
      </c>
    </row>
  </sheetData>
  <mergeCells count="1">
    <mergeCell ref="E2:I2"/>
  </mergeCells>
  <hyperlinks>
    <hyperlink ref="E2" r:id="rId1" xr:uid="{00000000-0004-0000-1600-000000000000}"/>
  </hyperlinks>
  <pageMargins left="0.7" right="0.7" top="0.75" bottom="0.75" header="0.3" footer="0.3"/>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9">
    <outlinePr summaryBelow="0" summaryRight="0"/>
  </sheetPr>
  <dimension ref="A1:H55"/>
  <sheetViews>
    <sheetView workbookViewId="0">
      <selection sqref="A1:B1"/>
    </sheetView>
  </sheetViews>
  <sheetFormatPr defaultColWidth="14.42578125" defaultRowHeight="15" customHeight="1"/>
  <sheetData>
    <row r="1" spans="1:8" ht="15" customHeight="1">
      <c r="A1" s="675" t="s">
        <v>935</v>
      </c>
      <c r="B1" s="674"/>
      <c r="C1" s="328"/>
      <c r="D1" s="673" t="s">
        <v>867</v>
      </c>
      <c r="E1" s="674"/>
      <c r="F1" s="674"/>
      <c r="G1" s="674"/>
      <c r="H1" s="674"/>
    </row>
    <row r="2" spans="1:8" ht="15" customHeight="1">
      <c r="A2" s="675" t="s">
        <v>936</v>
      </c>
      <c r="B2" s="674"/>
      <c r="C2" s="328"/>
      <c r="D2" s="328"/>
      <c r="E2" s="328"/>
      <c r="F2" s="328"/>
      <c r="G2" s="328"/>
      <c r="H2" s="328"/>
    </row>
    <row r="3" spans="1:8" ht="15" customHeight="1">
      <c r="A3" s="328"/>
      <c r="B3" s="328"/>
      <c r="C3" s="328"/>
      <c r="D3" s="328"/>
      <c r="E3" s="328"/>
      <c r="F3" s="328"/>
      <c r="G3" s="328"/>
      <c r="H3" s="328"/>
    </row>
    <row r="4" spans="1:8" ht="15" customHeight="1">
      <c r="A4" s="328"/>
      <c r="B4" s="23" t="s">
        <v>804</v>
      </c>
      <c r="C4" s="23" t="s">
        <v>937</v>
      </c>
      <c r="D4" s="23" t="s">
        <v>801</v>
      </c>
      <c r="E4" s="328"/>
      <c r="F4" s="328"/>
      <c r="G4" s="328"/>
      <c r="H4" s="328"/>
    </row>
    <row r="5" spans="1:8" ht="15" customHeight="1">
      <c r="A5" s="328"/>
      <c r="B5" s="328" t="s">
        <v>847</v>
      </c>
      <c r="C5" s="11">
        <v>3.2</v>
      </c>
      <c r="D5" s="11">
        <v>1</v>
      </c>
      <c r="E5" s="328"/>
      <c r="F5" s="328"/>
      <c r="G5" s="328"/>
      <c r="H5" s="328"/>
    </row>
    <row r="6" spans="1:8" ht="15" customHeight="1">
      <c r="A6" s="328"/>
      <c r="B6" s="328" t="s">
        <v>816</v>
      </c>
      <c r="C6" s="11">
        <v>2.7</v>
      </c>
      <c r="D6" s="11">
        <v>2</v>
      </c>
      <c r="E6" s="328"/>
      <c r="F6" s="328"/>
      <c r="G6" s="328"/>
      <c r="H6" s="328"/>
    </row>
    <row r="7" spans="1:8" ht="15" customHeight="1">
      <c r="A7" s="328"/>
      <c r="B7" s="328" t="s">
        <v>846</v>
      </c>
      <c r="C7" s="11">
        <v>2.7</v>
      </c>
      <c r="D7" s="11">
        <v>3</v>
      </c>
      <c r="E7" s="328"/>
      <c r="F7" s="328"/>
      <c r="G7" s="328"/>
      <c r="H7" s="328"/>
    </row>
    <row r="8" spans="1:8" ht="15" customHeight="1">
      <c r="A8" s="328"/>
      <c r="B8" s="328" t="s">
        <v>832</v>
      </c>
      <c r="C8" s="11">
        <v>2.6</v>
      </c>
      <c r="D8" s="11">
        <v>4</v>
      </c>
      <c r="E8" s="328"/>
      <c r="F8" s="328"/>
      <c r="G8" s="328"/>
      <c r="H8" s="328"/>
    </row>
    <row r="9" spans="1:8" ht="15" customHeight="1">
      <c r="A9" s="328"/>
      <c r="B9" s="328" t="s">
        <v>813</v>
      </c>
      <c r="C9" s="11">
        <v>2.5</v>
      </c>
      <c r="D9" s="11">
        <v>5</v>
      </c>
      <c r="E9" s="328"/>
      <c r="F9" s="328"/>
      <c r="G9" s="328"/>
      <c r="H9" s="328"/>
    </row>
    <row r="10" spans="1:8" ht="15" customHeight="1">
      <c r="A10" s="328"/>
      <c r="B10" s="328" t="s">
        <v>306</v>
      </c>
      <c r="C10" s="11">
        <v>2.5</v>
      </c>
      <c r="D10" s="11">
        <v>6</v>
      </c>
      <c r="E10" s="328"/>
      <c r="F10" s="328"/>
      <c r="G10" s="328"/>
      <c r="H10" s="328"/>
    </row>
    <row r="11" spans="1:8" ht="15" customHeight="1">
      <c r="A11" s="328"/>
      <c r="B11" s="328" t="s">
        <v>803</v>
      </c>
      <c r="C11" s="11">
        <v>2.4</v>
      </c>
      <c r="D11" s="11">
        <v>7</v>
      </c>
      <c r="E11" s="328"/>
      <c r="F11" s="328"/>
      <c r="G11" s="328"/>
      <c r="H11" s="328"/>
    </row>
    <row r="12" spans="1:8" ht="15" customHeight="1">
      <c r="A12" s="328"/>
      <c r="B12" s="328" t="s">
        <v>806</v>
      </c>
      <c r="C12" s="11">
        <v>2.4</v>
      </c>
      <c r="D12" s="11">
        <v>8</v>
      </c>
      <c r="E12" s="328"/>
      <c r="F12" s="328"/>
      <c r="G12" s="328"/>
      <c r="H12" s="328"/>
    </row>
    <row r="13" spans="1:8" ht="15" customHeight="1">
      <c r="A13" s="328"/>
      <c r="B13" s="328" t="s">
        <v>843</v>
      </c>
      <c r="C13" s="11">
        <v>2.2000000000000002</v>
      </c>
      <c r="D13" s="11">
        <v>9</v>
      </c>
      <c r="E13" s="328"/>
      <c r="F13" s="328"/>
      <c r="G13" s="328"/>
      <c r="H13" s="328"/>
    </row>
    <row r="14" spans="1:8" ht="15" customHeight="1">
      <c r="A14" s="328"/>
      <c r="B14" s="328" t="s">
        <v>809</v>
      </c>
      <c r="C14" s="11">
        <v>2.1</v>
      </c>
      <c r="D14" s="11">
        <v>10</v>
      </c>
      <c r="E14" s="328"/>
      <c r="F14" s="328"/>
      <c r="G14" s="328"/>
      <c r="H14" s="328"/>
    </row>
    <row r="15" spans="1:8" ht="15" customHeight="1">
      <c r="A15" s="328"/>
      <c r="B15" s="328" t="s">
        <v>837</v>
      </c>
      <c r="C15" s="11">
        <v>2</v>
      </c>
      <c r="D15" s="11">
        <v>11</v>
      </c>
      <c r="E15" s="328"/>
      <c r="F15" s="328"/>
      <c r="G15" s="328"/>
      <c r="H15" s="328"/>
    </row>
    <row r="16" spans="1:8" ht="15" customHeight="1">
      <c r="A16" s="328"/>
      <c r="B16" s="328" t="s">
        <v>808</v>
      </c>
      <c r="C16" s="11">
        <v>1.9</v>
      </c>
      <c r="D16" s="11">
        <v>19</v>
      </c>
      <c r="E16" s="328"/>
      <c r="F16" s="328"/>
      <c r="G16" s="328"/>
      <c r="H16" s="328"/>
    </row>
    <row r="17" spans="1:8" ht="15" customHeight="1">
      <c r="A17" s="328"/>
      <c r="B17" s="328" t="s">
        <v>835</v>
      </c>
      <c r="C17" s="11">
        <v>1.9</v>
      </c>
      <c r="D17" s="11">
        <v>19</v>
      </c>
      <c r="E17" s="328"/>
      <c r="F17" s="328"/>
      <c r="G17" s="328"/>
      <c r="H17" s="328"/>
    </row>
    <row r="18" spans="1:8" ht="15" customHeight="1">
      <c r="A18" s="328"/>
      <c r="B18" s="328" t="s">
        <v>841</v>
      </c>
      <c r="C18" s="11">
        <v>1.9</v>
      </c>
      <c r="D18" s="11">
        <v>19</v>
      </c>
      <c r="E18" s="328"/>
      <c r="F18" s="328"/>
      <c r="G18" s="328"/>
      <c r="H18" s="328"/>
    </row>
    <row r="19" spans="1:8" ht="15" customHeight="1">
      <c r="A19" s="328"/>
      <c r="B19" s="328" t="s">
        <v>938</v>
      </c>
      <c r="C19" s="11">
        <v>1.5</v>
      </c>
      <c r="D19" s="11">
        <v>19</v>
      </c>
      <c r="E19" s="328"/>
      <c r="F19" s="328"/>
      <c r="G19" s="328"/>
      <c r="H19" s="328"/>
    </row>
    <row r="20" spans="1:8" ht="15" customHeight="1">
      <c r="A20" s="328"/>
      <c r="B20" s="328" t="s">
        <v>939</v>
      </c>
      <c r="C20" s="11">
        <v>1.5</v>
      </c>
      <c r="D20" s="11">
        <v>19</v>
      </c>
      <c r="E20" s="328"/>
      <c r="F20" s="328"/>
      <c r="G20" s="328"/>
      <c r="H20" s="328"/>
    </row>
    <row r="21" spans="1:8" ht="15" customHeight="1">
      <c r="A21" s="328"/>
      <c r="B21" s="328" t="s">
        <v>814</v>
      </c>
      <c r="C21" s="11">
        <v>1.5</v>
      </c>
      <c r="D21" s="11">
        <v>19</v>
      </c>
      <c r="E21" s="328"/>
      <c r="F21" s="328"/>
      <c r="G21" s="328"/>
      <c r="H21" s="328"/>
    </row>
    <row r="22" spans="1:8" ht="15" customHeight="1">
      <c r="A22" s="328"/>
      <c r="B22" s="328" t="s">
        <v>844</v>
      </c>
      <c r="C22" s="11">
        <v>1.5</v>
      </c>
      <c r="D22" s="11">
        <v>19</v>
      </c>
      <c r="E22" s="328"/>
      <c r="F22" s="328"/>
      <c r="G22" s="328"/>
      <c r="H22" s="328"/>
    </row>
    <row r="23" spans="1:8" ht="15" customHeight="1">
      <c r="A23" s="328"/>
      <c r="B23" s="12" t="s">
        <v>339</v>
      </c>
      <c r="C23" s="13">
        <v>1.5</v>
      </c>
      <c r="D23" s="13">
        <v>19</v>
      </c>
      <c r="E23" s="328"/>
      <c r="F23" s="328"/>
      <c r="G23" s="328"/>
      <c r="H23" s="328"/>
    </row>
    <row r="24" spans="1:8" ht="15" customHeight="1">
      <c r="A24" s="328"/>
      <c r="B24" s="328" t="s">
        <v>831</v>
      </c>
      <c r="C24" s="11">
        <v>1.4</v>
      </c>
      <c r="D24" s="11">
        <v>20</v>
      </c>
      <c r="E24" s="328"/>
      <c r="F24" s="328"/>
      <c r="G24" s="328"/>
      <c r="H24" s="328"/>
    </row>
    <row r="25" spans="1:8" ht="15" customHeight="1">
      <c r="A25" s="328"/>
      <c r="B25" s="328" t="s">
        <v>845</v>
      </c>
      <c r="C25" s="11">
        <v>1.4</v>
      </c>
      <c r="D25" s="11">
        <v>21</v>
      </c>
      <c r="E25" s="328"/>
      <c r="F25" s="328"/>
      <c r="G25" s="328"/>
      <c r="H25" s="328"/>
    </row>
    <row r="26" spans="1:8" ht="15" customHeight="1">
      <c r="A26" s="328"/>
      <c r="B26" s="328" t="s">
        <v>807</v>
      </c>
      <c r="C26" s="11">
        <v>1.3</v>
      </c>
      <c r="D26" s="11">
        <v>22</v>
      </c>
      <c r="E26" s="328"/>
      <c r="F26" s="328"/>
      <c r="G26" s="328"/>
      <c r="H26" s="328"/>
    </row>
    <row r="27" spans="1:8" ht="15" customHeight="1">
      <c r="A27" s="328"/>
      <c r="B27" s="328" t="s">
        <v>825</v>
      </c>
      <c r="C27" s="11">
        <v>1.3</v>
      </c>
      <c r="D27" s="11">
        <v>23</v>
      </c>
      <c r="E27" s="328"/>
      <c r="F27" s="328"/>
      <c r="G27" s="328"/>
      <c r="H27" s="328"/>
    </row>
    <row r="28" spans="1:8" ht="15" customHeight="1">
      <c r="A28" s="328"/>
      <c r="B28" s="328" t="s">
        <v>829</v>
      </c>
      <c r="C28" s="11">
        <v>1.3</v>
      </c>
      <c r="D28" s="11">
        <v>24</v>
      </c>
      <c r="E28" s="328"/>
      <c r="F28" s="328"/>
      <c r="G28" s="328"/>
      <c r="H28" s="328"/>
    </row>
    <row r="29" spans="1:8" ht="15" customHeight="1">
      <c r="A29" s="328"/>
      <c r="B29" s="328" t="s">
        <v>820</v>
      </c>
      <c r="C29" s="11">
        <v>1.2</v>
      </c>
      <c r="D29" s="11">
        <v>25</v>
      </c>
      <c r="E29" s="328"/>
      <c r="F29" s="328"/>
      <c r="G29" s="328"/>
      <c r="H29" s="328"/>
    </row>
    <row r="30" spans="1:8" ht="15" customHeight="1">
      <c r="A30" s="328"/>
      <c r="B30" s="328" t="s">
        <v>821</v>
      </c>
      <c r="C30" s="11">
        <v>1.2</v>
      </c>
      <c r="D30" s="11">
        <v>26</v>
      </c>
      <c r="E30" s="328"/>
      <c r="F30" s="328"/>
      <c r="G30" s="328"/>
      <c r="H30" s="328"/>
    </row>
    <row r="31" spans="1:8" ht="15" customHeight="1">
      <c r="A31" s="328"/>
      <c r="B31" s="328" t="s">
        <v>830</v>
      </c>
      <c r="C31" s="11">
        <v>1.2</v>
      </c>
      <c r="D31" s="11">
        <v>27</v>
      </c>
      <c r="E31" s="328"/>
      <c r="F31" s="328"/>
      <c r="G31" s="328"/>
      <c r="H31" s="328"/>
    </row>
    <row r="32" spans="1:8" ht="15" customHeight="1">
      <c r="A32" s="328"/>
      <c r="B32" s="328" t="s">
        <v>836</v>
      </c>
      <c r="C32" s="11">
        <v>1.2</v>
      </c>
      <c r="D32" s="11">
        <v>28</v>
      </c>
      <c r="E32" s="328"/>
      <c r="F32" s="328"/>
      <c r="G32" s="328"/>
      <c r="H32" s="328"/>
    </row>
    <row r="33" spans="1:8" ht="15" customHeight="1">
      <c r="A33" s="328"/>
      <c r="B33" s="328" t="s">
        <v>824</v>
      </c>
      <c r="C33" s="11">
        <v>1</v>
      </c>
      <c r="D33" s="11">
        <v>29</v>
      </c>
      <c r="E33" s="328"/>
      <c r="F33" s="328"/>
      <c r="G33" s="328"/>
      <c r="H33" s="328"/>
    </row>
    <row r="34" spans="1:8" ht="15" customHeight="1">
      <c r="A34" s="328"/>
      <c r="B34" s="328" t="s">
        <v>849</v>
      </c>
      <c r="C34" s="11">
        <v>1</v>
      </c>
      <c r="D34" s="11">
        <v>30</v>
      </c>
      <c r="E34" s="328"/>
      <c r="F34" s="328"/>
      <c r="G34" s="328"/>
      <c r="H34" s="328"/>
    </row>
    <row r="35" spans="1:8" ht="15" customHeight="1">
      <c r="A35" s="328"/>
      <c r="B35" s="328" t="s">
        <v>823</v>
      </c>
      <c r="C35" s="11">
        <v>0.8</v>
      </c>
      <c r="D35" s="11">
        <v>31</v>
      </c>
      <c r="E35" s="328"/>
      <c r="F35" s="328"/>
      <c r="G35" s="328"/>
      <c r="H35" s="328"/>
    </row>
    <row r="36" spans="1:8" ht="15" customHeight="1">
      <c r="A36" s="328"/>
      <c r="B36" s="328" t="s">
        <v>833</v>
      </c>
      <c r="C36" s="11">
        <v>0.8</v>
      </c>
      <c r="D36" s="11">
        <v>32</v>
      </c>
      <c r="E36" s="328"/>
      <c r="F36" s="328"/>
      <c r="G36" s="328"/>
      <c r="H36" s="328"/>
    </row>
    <row r="37" spans="1:8" ht="15" customHeight="1">
      <c r="A37" s="328"/>
      <c r="B37" s="328" t="s">
        <v>834</v>
      </c>
      <c r="C37" s="11">
        <v>0.8</v>
      </c>
      <c r="D37" s="11">
        <v>33</v>
      </c>
      <c r="E37" s="328"/>
      <c r="F37" s="328"/>
      <c r="G37" s="328"/>
      <c r="H37" s="328"/>
    </row>
    <row r="38" spans="1:8" ht="15.75">
      <c r="A38" s="328"/>
      <c r="B38" s="328" t="s">
        <v>842</v>
      </c>
      <c r="C38" s="11">
        <v>0.8</v>
      </c>
      <c r="D38" s="11">
        <v>34</v>
      </c>
      <c r="E38" s="328"/>
      <c r="F38" s="328"/>
      <c r="G38" s="328"/>
      <c r="H38" s="328"/>
    </row>
    <row r="39" spans="1:8" ht="15.75">
      <c r="A39" s="328"/>
      <c r="B39" s="328" t="s">
        <v>817</v>
      </c>
      <c r="C39" s="11">
        <v>0.7</v>
      </c>
      <c r="D39" s="11">
        <v>35</v>
      </c>
      <c r="E39" s="328"/>
      <c r="F39" s="328"/>
      <c r="G39" s="328"/>
      <c r="H39" s="328"/>
    </row>
    <row r="40" spans="1:8" ht="15.75">
      <c r="A40" s="328"/>
      <c r="B40" s="328" t="s">
        <v>828</v>
      </c>
      <c r="C40" s="11">
        <v>0.7</v>
      </c>
      <c r="D40" s="11">
        <v>36</v>
      </c>
      <c r="E40" s="328"/>
      <c r="F40" s="328"/>
      <c r="G40" s="328"/>
      <c r="H40" s="328"/>
    </row>
    <row r="41" spans="1:8" ht="15.75">
      <c r="A41" s="328"/>
      <c r="B41" s="328" t="s">
        <v>838</v>
      </c>
      <c r="C41" s="11">
        <v>0.6</v>
      </c>
      <c r="D41" s="11">
        <v>37</v>
      </c>
      <c r="E41" s="328"/>
      <c r="F41" s="328"/>
      <c r="G41" s="328"/>
      <c r="H41" s="328"/>
    </row>
    <row r="42" spans="1:8" ht="15.75">
      <c r="A42" s="328"/>
      <c r="B42" s="328" t="s">
        <v>805</v>
      </c>
      <c r="C42" s="11">
        <v>0.5</v>
      </c>
      <c r="D42" s="11">
        <v>38</v>
      </c>
      <c r="E42" s="328"/>
      <c r="F42" s="328"/>
      <c r="G42" s="328"/>
      <c r="H42" s="328"/>
    </row>
    <row r="43" spans="1:8" ht="15.75">
      <c r="A43" s="328"/>
      <c r="B43" s="328" t="s">
        <v>815</v>
      </c>
      <c r="C43" s="11">
        <v>0.5</v>
      </c>
      <c r="D43" s="11">
        <v>39</v>
      </c>
      <c r="E43" s="328"/>
      <c r="F43" s="328"/>
      <c r="G43" s="328"/>
      <c r="H43" s="328"/>
    </row>
    <row r="44" spans="1:8" ht="15.75">
      <c r="A44" s="328"/>
      <c r="B44" s="328" t="s">
        <v>940</v>
      </c>
      <c r="C44" s="11">
        <v>0.5</v>
      </c>
      <c r="D44" s="11">
        <v>40</v>
      </c>
      <c r="E44" s="328"/>
      <c r="F44" s="328"/>
      <c r="G44" s="328"/>
      <c r="H44" s="328"/>
    </row>
    <row r="45" spans="1:8" ht="15.75">
      <c r="A45" s="328"/>
      <c r="B45" s="328" t="s">
        <v>818</v>
      </c>
      <c r="C45" s="11">
        <v>0.4</v>
      </c>
      <c r="D45" s="11">
        <v>41</v>
      </c>
      <c r="E45" s="328"/>
      <c r="F45" s="328"/>
      <c r="G45" s="328"/>
      <c r="H45" s="328"/>
    </row>
    <row r="46" spans="1:8" ht="15.75">
      <c r="A46" s="328"/>
      <c r="B46" s="328" t="s">
        <v>826</v>
      </c>
      <c r="C46" s="11">
        <v>0.4</v>
      </c>
      <c r="D46" s="11">
        <v>42</v>
      </c>
      <c r="E46" s="328"/>
      <c r="F46" s="328"/>
      <c r="G46" s="328"/>
      <c r="H46" s="328"/>
    </row>
    <row r="47" spans="1:8" ht="15.75">
      <c r="A47" s="328"/>
      <c r="B47" s="328" t="s">
        <v>839</v>
      </c>
      <c r="C47" s="11">
        <v>0.4</v>
      </c>
      <c r="D47" s="11">
        <v>43</v>
      </c>
      <c r="E47" s="328"/>
      <c r="F47" s="328"/>
      <c r="G47" s="328"/>
      <c r="H47" s="328"/>
    </row>
    <row r="48" spans="1:8" ht="15.75">
      <c r="A48" s="328"/>
      <c r="B48" s="328" t="s">
        <v>819</v>
      </c>
      <c r="C48" s="11">
        <v>0.3</v>
      </c>
      <c r="D48" s="11">
        <v>44</v>
      </c>
      <c r="E48" s="328"/>
      <c r="F48" s="328"/>
      <c r="G48" s="328"/>
      <c r="H48" s="328"/>
    </row>
    <row r="49" spans="1:8" ht="15.75">
      <c r="A49" s="328"/>
      <c r="B49" s="328" t="s">
        <v>810</v>
      </c>
      <c r="C49" s="11">
        <v>0.2</v>
      </c>
      <c r="D49" s="11">
        <v>45</v>
      </c>
      <c r="E49" s="328"/>
      <c r="F49" s="328"/>
      <c r="G49" s="328"/>
      <c r="H49" s="328"/>
    </row>
    <row r="50" spans="1:8" ht="15.75">
      <c r="A50" s="328"/>
      <c r="B50" s="328" t="s">
        <v>827</v>
      </c>
      <c r="C50" s="11">
        <v>0.2</v>
      </c>
      <c r="D50" s="11">
        <v>46</v>
      </c>
      <c r="E50" s="328"/>
      <c r="F50" s="328"/>
      <c r="G50" s="328"/>
      <c r="H50" s="328"/>
    </row>
    <row r="51" spans="1:8" ht="15.75">
      <c r="A51" s="328"/>
      <c r="B51" s="328" t="s">
        <v>851</v>
      </c>
      <c r="C51" s="11">
        <v>0.2</v>
      </c>
      <c r="D51" s="11">
        <v>47</v>
      </c>
      <c r="E51" s="328"/>
      <c r="F51" s="328"/>
      <c r="G51" s="328"/>
      <c r="H51" s="328"/>
    </row>
    <row r="52" spans="1:8" ht="15.75">
      <c r="A52" s="328"/>
      <c r="B52" s="328" t="s">
        <v>941</v>
      </c>
      <c r="C52" s="11">
        <v>0.1</v>
      </c>
      <c r="D52" s="11">
        <v>48</v>
      </c>
      <c r="E52" s="328"/>
      <c r="F52" s="328"/>
      <c r="G52" s="328"/>
      <c r="H52" s="328"/>
    </row>
    <row r="53" spans="1:8" ht="15.75">
      <c r="A53" s="328"/>
      <c r="B53" s="328" t="s">
        <v>848</v>
      </c>
      <c r="C53" s="11">
        <v>-0.1</v>
      </c>
      <c r="D53" s="11">
        <v>49</v>
      </c>
      <c r="E53" s="328"/>
      <c r="F53" s="328"/>
      <c r="G53" s="328"/>
      <c r="H53" s="328"/>
    </row>
    <row r="54" spans="1:8" ht="15.75">
      <c r="A54" s="328"/>
      <c r="B54" s="328" t="s">
        <v>840</v>
      </c>
      <c r="C54" s="11">
        <v>-0.3</v>
      </c>
      <c r="D54" s="11">
        <v>50</v>
      </c>
      <c r="E54" s="328"/>
      <c r="F54" s="328"/>
      <c r="G54" s="328"/>
      <c r="H54" s="328"/>
    </row>
    <row r="55" spans="1:8" ht="15.75">
      <c r="A55" s="328"/>
      <c r="B55" s="328" t="s">
        <v>852</v>
      </c>
      <c r="C55" s="11">
        <v>-0.3</v>
      </c>
      <c r="D55" s="11">
        <v>51</v>
      </c>
      <c r="E55" s="328"/>
      <c r="F55" s="328"/>
      <c r="G55" s="328"/>
      <c r="H55" s="328"/>
    </row>
  </sheetData>
  <mergeCells count="3">
    <mergeCell ref="A1:B1"/>
    <mergeCell ref="D1:H1"/>
    <mergeCell ref="A2:B2"/>
  </mergeCells>
  <hyperlinks>
    <hyperlink ref="D1" r:id="rId1" xr:uid="{00000000-0004-0000-1700-000000000000}"/>
  </hyperlinks>
  <pageMargins left="0.7" right="0.7" top="0.75" bottom="0.75" header="0.3" footer="0.3"/>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1">
    <outlinePr summaryBelow="0" summaryRight="0"/>
  </sheetPr>
  <dimension ref="A1:Z53"/>
  <sheetViews>
    <sheetView workbookViewId="0"/>
  </sheetViews>
  <sheetFormatPr defaultColWidth="14.42578125" defaultRowHeight="15" customHeight="1"/>
  <cols>
    <col min="14" max="14" width="29" customWidth="1"/>
  </cols>
  <sheetData>
    <row r="1" spans="1:26" ht="15" customHeight="1">
      <c r="A1" s="328"/>
      <c r="B1" s="676">
        <v>2017</v>
      </c>
      <c r="C1" s="674"/>
      <c r="D1" s="677">
        <v>2019</v>
      </c>
      <c r="E1" s="678"/>
      <c r="F1" s="678"/>
      <c r="G1" s="678"/>
      <c r="H1" s="678"/>
      <c r="I1" s="678"/>
      <c r="J1" s="678"/>
      <c r="K1" s="678"/>
      <c r="L1" s="678"/>
      <c r="M1" s="678"/>
      <c r="N1" s="678"/>
      <c r="O1" s="679"/>
      <c r="P1" s="328"/>
      <c r="Q1" s="328"/>
      <c r="R1" s="328"/>
      <c r="S1" s="328"/>
      <c r="T1" s="328"/>
      <c r="U1" s="328"/>
      <c r="V1" s="328"/>
      <c r="W1" s="328"/>
      <c r="X1" s="328"/>
      <c r="Y1" s="328"/>
      <c r="Z1" s="328"/>
    </row>
    <row r="2" spans="1:26" ht="15" customHeight="1">
      <c r="A2" s="328"/>
      <c r="B2" s="328" t="s">
        <v>942</v>
      </c>
      <c r="C2" s="328" t="s">
        <v>943</v>
      </c>
      <c r="D2" s="328" t="s">
        <v>944</v>
      </c>
      <c r="E2" s="328" t="s">
        <v>945</v>
      </c>
      <c r="F2" s="328" t="s">
        <v>946</v>
      </c>
      <c r="G2" s="328" t="s">
        <v>945</v>
      </c>
      <c r="H2" s="328" t="s">
        <v>947</v>
      </c>
      <c r="I2" s="328" t="s">
        <v>945</v>
      </c>
      <c r="J2" s="328" t="s">
        <v>948</v>
      </c>
      <c r="K2" s="328" t="s">
        <v>945</v>
      </c>
      <c r="L2" s="328" t="s">
        <v>949</v>
      </c>
      <c r="M2" s="328" t="s">
        <v>945</v>
      </c>
      <c r="N2" s="25" t="s">
        <v>950</v>
      </c>
      <c r="O2" s="328" t="s">
        <v>945</v>
      </c>
      <c r="P2" s="328"/>
      <c r="Q2" s="673" t="s">
        <v>858</v>
      </c>
      <c r="R2" s="674"/>
      <c r="S2" s="674"/>
      <c r="T2" s="674"/>
      <c r="U2" s="674"/>
      <c r="V2" s="674"/>
      <c r="W2" s="674"/>
      <c r="X2" s="674"/>
      <c r="Y2" s="674"/>
      <c r="Z2" s="674"/>
    </row>
    <row r="3" spans="1:26" ht="15" customHeight="1">
      <c r="A3" s="328" t="s">
        <v>812</v>
      </c>
      <c r="B3" s="11">
        <v>66679</v>
      </c>
      <c r="C3" s="11">
        <v>74877</v>
      </c>
      <c r="D3" s="11">
        <v>71491</v>
      </c>
      <c r="E3" s="11">
        <v>1</v>
      </c>
      <c r="F3" s="11">
        <v>91917</v>
      </c>
      <c r="G3" s="11">
        <v>1</v>
      </c>
      <c r="H3" s="11">
        <v>1.07216665</v>
      </c>
      <c r="I3" s="11">
        <v>1</v>
      </c>
      <c r="J3" s="11">
        <v>1.22757322</v>
      </c>
      <c r="K3" s="11">
        <v>2</v>
      </c>
      <c r="L3" s="11">
        <v>20426</v>
      </c>
      <c r="M3" s="11">
        <v>45</v>
      </c>
      <c r="N3" s="13">
        <v>0.77777777999999997</v>
      </c>
      <c r="O3" s="11">
        <v>4</v>
      </c>
      <c r="P3" s="328"/>
      <c r="Q3" s="328"/>
      <c r="R3" s="328"/>
      <c r="S3" s="328"/>
      <c r="T3" s="328"/>
      <c r="U3" s="328"/>
      <c r="V3" s="328"/>
      <c r="W3" s="328"/>
      <c r="X3" s="328"/>
      <c r="Y3" s="328"/>
      <c r="Z3" s="328"/>
    </row>
    <row r="4" spans="1:26" ht="15" customHeight="1">
      <c r="A4" s="328" t="s">
        <v>824</v>
      </c>
      <c r="B4" s="11">
        <v>52381</v>
      </c>
      <c r="C4" s="11">
        <v>61263</v>
      </c>
      <c r="D4" s="11">
        <v>53778</v>
      </c>
      <c r="E4" s="11">
        <v>4</v>
      </c>
      <c r="F4" s="11">
        <v>71550</v>
      </c>
      <c r="G4" s="11">
        <v>5</v>
      </c>
      <c r="H4" s="11">
        <v>1.0266699800000001</v>
      </c>
      <c r="I4" s="11">
        <v>5</v>
      </c>
      <c r="J4" s="11">
        <v>1.1679153799999999</v>
      </c>
      <c r="K4" s="11">
        <v>6</v>
      </c>
      <c r="L4" s="11">
        <v>17772</v>
      </c>
      <c r="M4" s="11">
        <v>35</v>
      </c>
      <c r="N4" s="13">
        <v>0.75161425999999998</v>
      </c>
      <c r="O4" s="11">
        <v>8</v>
      </c>
      <c r="P4" s="328"/>
      <c r="Q4" s="328"/>
      <c r="R4" s="328"/>
      <c r="S4" s="328"/>
      <c r="T4" s="328"/>
      <c r="U4" s="328"/>
      <c r="V4" s="328"/>
      <c r="W4" s="328"/>
      <c r="X4" s="328"/>
      <c r="Y4" s="328"/>
      <c r="Z4" s="328"/>
    </row>
    <row r="5" spans="1:26" ht="15" customHeight="1">
      <c r="A5" s="328" t="s">
        <v>306</v>
      </c>
      <c r="B5" s="11">
        <v>47681</v>
      </c>
      <c r="C5" s="11">
        <v>60893</v>
      </c>
      <c r="D5" s="11">
        <v>45245</v>
      </c>
      <c r="E5" s="11">
        <v>13</v>
      </c>
      <c r="F5" s="11">
        <v>64196</v>
      </c>
      <c r="G5" s="11">
        <v>9</v>
      </c>
      <c r="H5" s="11">
        <v>0.94891046999999995</v>
      </c>
      <c r="I5" s="11">
        <v>46</v>
      </c>
      <c r="J5" s="11">
        <v>1.0542426899999999</v>
      </c>
      <c r="K5" s="11">
        <v>47</v>
      </c>
      <c r="L5" s="11">
        <v>18951</v>
      </c>
      <c r="M5" s="11">
        <v>39</v>
      </c>
      <c r="N5" s="13">
        <v>0.70479468999999995</v>
      </c>
      <c r="O5" s="11">
        <v>31</v>
      </c>
      <c r="P5" s="328"/>
      <c r="Q5" s="328"/>
      <c r="R5" s="328"/>
      <c r="S5" s="328"/>
      <c r="T5" s="328"/>
      <c r="U5" s="328"/>
      <c r="V5" s="328"/>
      <c r="W5" s="328"/>
      <c r="X5" s="328"/>
      <c r="Y5" s="328"/>
      <c r="Z5" s="328"/>
    </row>
    <row r="6" spans="1:26" ht="15" customHeight="1">
      <c r="A6" s="328" t="s">
        <v>833</v>
      </c>
      <c r="B6" s="11">
        <v>46044</v>
      </c>
      <c r="C6" s="11">
        <v>57966</v>
      </c>
      <c r="D6" s="11">
        <v>46980</v>
      </c>
      <c r="E6" s="11">
        <v>6</v>
      </c>
      <c r="F6" s="11">
        <v>66385</v>
      </c>
      <c r="G6" s="11">
        <v>6</v>
      </c>
      <c r="H6" s="11">
        <v>1.02032838</v>
      </c>
      <c r="I6" s="11">
        <v>7</v>
      </c>
      <c r="J6" s="11">
        <v>1.1452403099999999</v>
      </c>
      <c r="K6" s="11">
        <v>10</v>
      </c>
      <c r="L6" s="11">
        <v>19405</v>
      </c>
      <c r="M6" s="11">
        <v>40</v>
      </c>
      <c r="N6" s="13">
        <v>0.70768998999999999</v>
      </c>
      <c r="O6" s="11">
        <v>30</v>
      </c>
      <c r="P6" s="328"/>
      <c r="Q6" s="328"/>
      <c r="R6" s="328"/>
      <c r="S6" s="328"/>
      <c r="T6" s="328"/>
      <c r="U6" s="328"/>
      <c r="V6" s="328"/>
      <c r="W6" s="328"/>
      <c r="X6" s="328"/>
      <c r="Y6" s="328"/>
      <c r="Z6" s="328"/>
    </row>
    <row r="7" spans="1:26" ht="15" customHeight="1">
      <c r="A7" s="328" t="s">
        <v>809</v>
      </c>
      <c r="B7" s="11">
        <v>44733</v>
      </c>
      <c r="C7" s="11">
        <v>54869</v>
      </c>
      <c r="D7" s="11">
        <v>44000</v>
      </c>
      <c r="E7" s="11">
        <v>15</v>
      </c>
      <c r="F7" s="11">
        <v>62051</v>
      </c>
      <c r="G7" s="11">
        <v>13</v>
      </c>
      <c r="H7" s="11">
        <v>0.98361388999999999</v>
      </c>
      <c r="I7" s="11">
        <v>29</v>
      </c>
      <c r="J7" s="11">
        <v>1.13089358</v>
      </c>
      <c r="K7" s="11">
        <v>15</v>
      </c>
      <c r="L7" s="11">
        <v>18051</v>
      </c>
      <c r="M7" s="11">
        <v>37</v>
      </c>
      <c r="N7" s="13">
        <v>0.70909412999999999</v>
      </c>
      <c r="O7" s="11">
        <v>28</v>
      </c>
      <c r="P7" s="328"/>
      <c r="Q7" s="328"/>
      <c r="R7" s="328"/>
      <c r="S7" s="328"/>
      <c r="T7" s="328"/>
      <c r="U7" s="328"/>
      <c r="V7" s="328"/>
      <c r="W7" s="328"/>
      <c r="X7" s="328"/>
      <c r="Y7" s="328"/>
      <c r="Z7" s="328"/>
    </row>
    <row r="8" spans="1:26" ht="15" customHeight="1">
      <c r="A8" s="328" t="s">
        <v>815</v>
      </c>
      <c r="B8" s="11">
        <v>41664</v>
      </c>
      <c r="C8" s="11">
        <v>51594</v>
      </c>
      <c r="D8" s="11">
        <v>42088</v>
      </c>
      <c r="E8" s="11">
        <v>19</v>
      </c>
      <c r="F8" s="11">
        <v>57193</v>
      </c>
      <c r="G8" s="11">
        <v>23</v>
      </c>
      <c r="H8" s="11">
        <v>1.01017665</v>
      </c>
      <c r="I8" s="11">
        <v>13</v>
      </c>
      <c r="J8" s="11">
        <v>1.1085203699999999</v>
      </c>
      <c r="K8" s="11">
        <v>23</v>
      </c>
      <c r="L8" s="11">
        <v>15105</v>
      </c>
      <c r="M8" s="11">
        <v>24</v>
      </c>
      <c r="N8" s="13">
        <v>0.73589424999999997</v>
      </c>
      <c r="O8" s="11">
        <v>13</v>
      </c>
      <c r="P8" s="328"/>
      <c r="Q8" s="328"/>
      <c r="R8" s="328"/>
      <c r="S8" s="328"/>
      <c r="T8" s="328"/>
      <c r="U8" s="328"/>
      <c r="V8" s="328"/>
      <c r="W8" s="328"/>
      <c r="X8" s="328"/>
      <c r="Y8" s="328"/>
      <c r="Z8" s="328"/>
    </row>
    <row r="9" spans="1:26" ht="15" customHeight="1">
      <c r="A9" s="328" t="s">
        <v>951</v>
      </c>
      <c r="B9" s="11">
        <v>54646</v>
      </c>
      <c r="C9" s="11">
        <v>65939</v>
      </c>
      <c r="D9" s="11">
        <v>56172</v>
      </c>
      <c r="E9" s="11">
        <v>2</v>
      </c>
      <c r="F9" s="11">
        <v>78916</v>
      </c>
      <c r="G9" s="11">
        <v>2</v>
      </c>
      <c r="H9" s="11">
        <v>1.0279251899999999</v>
      </c>
      <c r="I9" s="11">
        <v>4</v>
      </c>
      <c r="J9" s="11">
        <v>1.1968031100000001</v>
      </c>
      <c r="K9" s="11">
        <v>4</v>
      </c>
      <c r="L9" s="11">
        <v>22744</v>
      </c>
      <c r="M9" s="11">
        <v>47</v>
      </c>
      <c r="N9" s="13">
        <v>0.71179482000000005</v>
      </c>
      <c r="O9" s="11">
        <v>27</v>
      </c>
      <c r="P9" s="328"/>
      <c r="Q9" s="328"/>
      <c r="R9" s="328"/>
      <c r="S9" s="328"/>
      <c r="T9" s="328"/>
      <c r="U9" s="328"/>
      <c r="V9" s="328"/>
      <c r="W9" s="328"/>
      <c r="X9" s="328"/>
      <c r="Y9" s="328"/>
      <c r="Z9" s="328"/>
    </row>
    <row r="10" spans="1:26" ht="15" customHeight="1">
      <c r="A10" s="328" t="s">
        <v>834</v>
      </c>
      <c r="B10" s="11">
        <v>51538</v>
      </c>
      <c r="C10" s="11">
        <v>64497</v>
      </c>
      <c r="D10" s="11">
        <v>53000</v>
      </c>
      <c r="E10" s="11">
        <v>5</v>
      </c>
      <c r="F10" s="11">
        <v>78598</v>
      </c>
      <c r="G10" s="11">
        <v>3</v>
      </c>
      <c r="H10" s="11">
        <v>1.0283674199999999</v>
      </c>
      <c r="I10" s="11">
        <v>3</v>
      </c>
      <c r="J10" s="11">
        <v>1.2186303199999999</v>
      </c>
      <c r="K10" s="11">
        <v>3</v>
      </c>
      <c r="L10" s="11">
        <v>25598</v>
      </c>
      <c r="M10" s="11">
        <v>51</v>
      </c>
      <c r="N10" s="13">
        <v>0.67431741000000001</v>
      </c>
      <c r="O10" s="11">
        <v>44</v>
      </c>
      <c r="P10" s="328"/>
      <c r="Q10" s="328"/>
      <c r="R10" s="328"/>
      <c r="S10" s="328"/>
      <c r="T10" s="328"/>
      <c r="U10" s="328"/>
      <c r="V10" s="328"/>
      <c r="W10" s="328"/>
      <c r="X10" s="328"/>
      <c r="Y10" s="328"/>
      <c r="Z10" s="328"/>
    </row>
    <row r="11" spans="1:26" ht="15" customHeight="1">
      <c r="A11" s="328" t="s">
        <v>810</v>
      </c>
      <c r="B11" s="11">
        <v>52120</v>
      </c>
      <c r="C11" s="11">
        <v>62976</v>
      </c>
      <c r="D11" s="11">
        <v>53778</v>
      </c>
      <c r="E11" s="11">
        <v>3</v>
      </c>
      <c r="F11" s="11">
        <v>77564</v>
      </c>
      <c r="G11" s="11">
        <v>4</v>
      </c>
      <c r="H11" s="11">
        <v>1.0318111999999999</v>
      </c>
      <c r="I11" s="11">
        <v>2</v>
      </c>
      <c r="J11" s="11">
        <v>1.2316438000000001</v>
      </c>
      <c r="K11" s="11">
        <v>1</v>
      </c>
      <c r="L11" s="11">
        <v>23786</v>
      </c>
      <c r="M11" s="11">
        <v>49</v>
      </c>
      <c r="N11" s="13">
        <v>0.69333712000000003</v>
      </c>
      <c r="O11" s="11">
        <v>39</v>
      </c>
      <c r="P11" s="328"/>
      <c r="Q11" s="328"/>
      <c r="R11" s="328"/>
      <c r="S11" s="328"/>
      <c r="T11" s="328"/>
      <c r="U11" s="328"/>
      <c r="V11" s="328"/>
      <c r="W11" s="328"/>
      <c r="X11" s="328"/>
      <c r="Y11" s="328"/>
      <c r="Z11" s="328"/>
    </row>
    <row r="12" spans="1:26" ht="15" customHeight="1">
      <c r="A12" s="328" t="s">
        <v>805</v>
      </c>
      <c r="B12" s="11">
        <v>47472</v>
      </c>
      <c r="C12" s="11">
        <v>57943</v>
      </c>
      <c r="D12" s="11">
        <v>45959</v>
      </c>
      <c r="E12" s="11">
        <v>11</v>
      </c>
      <c r="F12" s="11">
        <v>66188</v>
      </c>
      <c r="G12" s="11">
        <v>7</v>
      </c>
      <c r="H12" s="11">
        <v>0.96812858000000002</v>
      </c>
      <c r="I12" s="11">
        <v>37</v>
      </c>
      <c r="J12" s="11">
        <v>1.14229501</v>
      </c>
      <c r="K12" s="11">
        <v>12</v>
      </c>
      <c r="L12" s="11">
        <v>20229</v>
      </c>
      <c r="M12" s="11">
        <v>44</v>
      </c>
      <c r="N12" s="13">
        <v>0.69437057999999996</v>
      </c>
      <c r="O12" s="11">
        <v>38</v>
      </c>
      <c r="P12" s="328"/>
      <c r="Q12" s="328"/>
      <c r="R12" s="328"/>
      <c r="S12" s="328"/>
      <c r="T12" s="328"/>
      <c r="U12" s="328"/>
      <c r="V12" s="328"/>
      <c r="W12" s="328"/>
      <c r="X12" s="328"/>
      <c r="Y12" s="328"/>
      <c r="Z12" s="328"/>
    </row>
    <row r="13" spans="1:26" ht="15" customHeight="1">
      <c r="A13" s="328" t="s">
        <v>827</v>
      </c>
      <c r="B13" s="11">
        <v>45798</v>
      </c>
      <c r="C13" s="11">
        <v>55812</v>
      </c>
      <c r="D13" s="11">
        <v>46538</v>
      </c>
      <c r="E13" s="11">
        <v>8</v>
      </c>
      <c r="F13" s="11">
        <v>62051</v>
      </c>
      <c r="G13" s="11">
        <v>11</v>
      </c>
      <c r="H13" s="11">
        <v>1.01615791</v>
      </c>
      <c r="I13" s="11">
        <v>9</v>
      </c>
      <c r="J13" s="11">
        <v>1.1117859999999999</v>
      </c>
      <c r="K13" s="11">
        <v>22</v>
      </c>
      <c r="L13" s="11">
        <v>15513</v>
      </c>
      <c r="M13" s="11">
        <v>25</v>
      </c>
      <c r="N13" s="13">
        <v>0.74999596999999996</v>
      </c>
      <c r="O13" s="11">
        <v>10</v>
      </c>
      <c r="P13" s="328"/>
      <c r="Q13" s="328"/>
      <c r="R13" s="328"/>
      <c r="S13" s="328"/>
      <c r="T13" s="328"/>
      <c r="U13" s="328"/>
      <c r="V13" s="328"/>
      <c r="W13" s="328"/>
      <c r="X13" s="328"/>
      <c r="Y13" s="328"/>
      <c r="Z13" s="328"/>
    </row>
    <row r="14" spans="1:26" ht="15" customHeight="1">
      <c r="A14" s="328" t="s">
        <v>847</v>
      </c>
      <c r="B14" s="11">
        <v>37252</v>
      </c>
      <c r="C14" s="11">
        <v>52249</v>
      </c>
      <c r="D14" s="11">
        <v>36767</v>
      </c>
      <c r="E14" s="11">
        <v>35</v>
      </c>
      <c r="F14" s="11">
        <v>60054</v>
      </c>
      <c r="G14" s="11">
        <v>16</v>
      </c>
      <c r="H14" s="11">
        <v>0.98698056000000001</v>
      </c>
      <c r="I14" s="11">
        <v>27</v>
      </c>
      <c r="J14" s="11">
        <v>1.14938085</v>
      </c>
      <c r="K14" s="11">
        <v>8</v>
      </c>
      <c r="L14" s="11">
        <v>23287</v>
      </c>
      <c r="M14" s="11">
        <v>48</v>
      </c>
      <c r="N14" s="13">
        <v>0.61223232000000005</v>
      </c>
      <c r="O14" s="11">
        <v>50</v>
      </c>
      <c r="P14" s="328"/>
      <c r="Q14" s="328"/>
      <c r="R14" s="328"/>
      <c r="S14" s="328"/>
      <c r="T14" s="328"/>
      <c r="U14" s="328"/>
      <c r="V14" s="328"/>
      <c r="W14" s="328"/>
      <c r="X14" s="328"/>
      <c r="Y14" s="328"/>
      <c r="Z14" s="328"/>
    </row>
    <row r="15" spans="1:26" ht="15" customHeight="1">
      <c r="A15" s="328" t="s">
        <v>849</v>
      </c>
      <c r="B15" s="11">
        <v>45692</v>
      </c>
      <c r="C15" s="11">
        <v>57690</v>
      </c>
      <c r="D15" s="11">
        <v>45504</v>
      </c>
      <c r="E15" s="11">
        <v>12</v>
      </c>
      <c r="F15" s="11">
        <v>65154</v>
      </c>
      <c r="G15" s="11">
        <v>8</v>
      </c>
      <c r="H15" s="11">
        <v>0.99588549000000004</v>
      </c>
      <c r="I15" s="11">
        <v>20</v>
      </c>
      <c r="J15" s="11">
        <v>1.12938118</v>
      </c>
      <c r="K15" s="11">
        <v>16</v>
      </c>
      <c r="L15" s="11">
        <v>19650</v>
      </c>
      <c r="M15" s="11">
        <v>41</v>
      </c>
      <c r="N15" s="13">
        <v>0.69840685000000002</v>
      </c>
      <c r="O15" s="11">
        <v>36</v>
      </c>
      <c r="P15" s="328"/>
      <c r="Q15" s="328"/>
      <c r="R15" s="328"/>
      <c r="S15" s="328"/>
      <c r="T15" s="328"/>
      <c r="U15" s="328"/>
      <c r="V15" s="328"/>
      <c r="W15" s="328"/>
      <c r="X15" s="328"/>
      <c r="Y15" s="328"/>
      <c r="Z15" s="328"/>
    </row>
    <row r="16" spans="1:26" ht="15" customHeight="1">
      <c r="A16" s="328" t="s">
        <v>808</v>
      </c>
      <c r="B16" s="11">
        <v>46783</v>
      </c>
      <c r="C16" s="11">
        <v>52487</v>
      </c>
      <c r="D16" s="11">
        <v>44523</v>
      </c>
      <c r="E16" s="11">
        <v>14</v>
      </c>
      <c r="F16" s="11">
        <v>58000</v>
      </c>
      <c r="G16" s="11">
        <v>20</v>
      </c>
      <c r="H16" s="11">
        <v>0.95169185000000001</v>
      </c>
      <c r="I16" s="11">
        <v>45</v>
      </c>
      <c r="J16" s="11">
        <v>1.1050355300000001</v>
      </c>
      <c r="K16" s="11">
        <v>24</v>
      </c>
      <c r="L16" s="11">
        <v>13477</v>
      </c>
      <c r="M16" s="11">
        <v>7</v>
      </c>
      <c r="N16" s="13">
        <v>0.76763793000000002</v>
      </c>
      <c r="O16" s="11">
        <v>5</v>
      </c>
      <c r="P16" s="328"/>
      <c r="Q16" s="328"/>
      <c r="R16" s="328"/>
      <c r="S16" s="328"/>
      <c r="T16" s="328"/>
      <c r="U16" s="328"/>
      <c r="V16" s="328"/>
      <c r="W16" s="328"/>
      <c r="X16" s="328"/>
      <c r="Y16" s="328"/>
      <c r="Z16" s="328"/>
    </row>
    <row r="17" spans="1:26" ht="15" customHeight="1">
      <c r="A17" s="328" t="s">
        <v>843</v>
      </c>
      <c r="B17" s="11">
        <v>46146</v>
      </c>
      <c r="C17" s="11">
        <v>55183</v>
      </c>
      <c r="D17" s="11">
        <v>46297</v>
      </c>
      <c r="E17" s="11">
        <v>10</v>
      </c>
      <c r="F17" s="11">
        <v>62051</v>
      </c>
      <c r="G17" s="11">
        <v>12</v>
      </c>
      <c r="H17" s="11">
        <v>1.0032722199999999</v>
      </c>
      <c r="I17" s="11">
        <v>17</v>
      </c>
      <c r="J17" s="11">
        <v>1.12445862</v>
      </c>
      <c r="K17" s="11">
        <v>17</v>
      </c>
      <c r="L17" s="11">
        <v>15754</v>
      </c>
      <c r="M17" s="11">
        <v>27</v>
      </c>
      <c r="N17" s="13">
        <v>0.74611207000000002</v>
      </c>
      <c r="O17" s="11">
        <v>11</v>
      </c>
      <c r="P17" s="328"/>
      <c r="Q17" s="328"/>
      <c r="R17" s="328"/>
      <c r="S17" s="328"/>
      <c r="T17" s="328"/>
      <c r="U17" s="328"/>
      <c r="V17" s="328"/>
      <c r="W17" s="328"/>
      <c r="X17" s="328"/>
      <c r="Y17" s="328"/>
      <c r="Z17" s="328"/>
    </row>
    <row r="18" spans="1:26" ht="15" customHeight="1">
      <c r="A18" s="328" t="s">
        <v>841</v>
      </c>
      <c r="B18" s="11">
        <v>41572</v>
      </c>
      <c r="C18" s="11">
        <v>50965</v>
      </c>
      <c r="D18" s="11">
        <v>40852</v>
      </c>
      <c r="E18" s="11">
        <v>22</v>
      </c>
      <c r="F18" s="11">
        <v>55000</v>
      </c>
      <c r="G18" s="11">
        <v>26</v>
      </c>
      <c r="H18" s="11">
        <v>0.98268065000000004</v>
      </c>
      <c r="I18" s="11">
        <v>30</v>
      </c>
      <c r="J18" s="11">
        <v>1.0791719799999999</v>
      </c>
      <c r="K18" s="11">
        <v>40</v>
      </c>
      <c r="L18" s="11">
        <v>14148</v>
      </c>
      <c r="M18" s="11">
        <v>14</v>
      </c>
      <c r="N18" s="13">
        <v>0.74276363999999995</v>
      </c>
      <c r="O18" s="11">
        <v>12</v>
      </c>
      <c r="P18" s="328"/>
      <c r="Q18" s="328"/>
      <c r="R18" s="328"/>
      <c r="S18" s="328"/>
      <c r="T18" s="328"/>
      <c r="U18" s="328"/>
      <c r="V18" s="328"/>
      <c r="W18" s="328"/>
      <c r="X18" s="328"/>
      <c r="Y18" s="328"/>
      <c r="Z18" s="328"/>
    </row>
    <row r="19" spans="1:26" ht="15" customHeight="1">
      <c r="A19" s="328" t="s">
        <v>817</v>
      </c>
      <c r="B19" s="11">
        <v>43149</v>
      </c>
      <c r="C19" s="11">
        <v>55585</v>
      </c>
      <c r="D19" s="11">
        <v>42180</v>
      </c>
      <c r="E19" s="11">
        <v>18</v>
      </c>
      <c r="F19" s="11">
        <v>62051</v>
      </c>
      <c r="G19" s="11">
        <v>14</v>
      </c>
      <c r="H19" s="11">
        <v>0.97754293000000003</v>
      </c>
      <c r="I19" s="11">
        <v>34</v>
      </c>
      <c r="J19" s="11">
        <v>1.11632635</v>
      </c>
      <c r="K19" s="11">
        <v>20</v>
      </c>
      <c r="L19" s="11">
        <v>19871</v>
      </c>
      <c r="M19" s="11">
        <v>42</v>
      </c>
      <c r="N19" s="13">
        <v>0.67976342000000001</v>
      </c>
      <c r="O19" s="11">
        <v>42</v>
      </c>
      <c r="P19" s="328"/>
      <c r="Q19" s="328"/>
      <c r="R19" s="328"/>
      <c r="S19" s="328"/>
      <c r="T19" s="328"/>
      <c r="U19" s="328"/>
      <c r="V19" s="328"/>
      <c r="W19" s="328"/>
      <c r="X19" s="328"/>
      <c r="Y19" s="328"/>
      <c r="Z19" s="328"/>
    </row>
    <row r="20" spans="1:26" ht="15" customHeight="1">
      <c r="A20" s="328" t="s">
        <v>848</v>
      </c>
      <c r="B20" s="11">
        <v>41976</v>
      </c>
      <c r="C20" s="11">
        <v>48924</v>
      </c>
      <c r="D20" s="11">
        <v>42452</v>
      </c>
      <c r="E20" s="11">
        <v>17</v>
      </c>
      <c r="F20" s="11">
        <v>53000</v>
      </c>
      <c r="G20" s="11">
        <v>28</v>
      </c>
      <c r="H20" s="11">
        <v>1.01133981</v>
      </c>
      <c r="I20" s="11">
        <v>11</v>
      </c>
      <c r="J20" s="11">
        <v>1.08331289</v>
      </c>
      <c r="K20" s="11">
        <v>36</v>
      </c>
      <c r="L20" s="11">
        <v>10548</v>
      </c>
      <c r="M20" s="11">
        <v>1</v>
      </c>
      <c r="N20" s="13">
        <v>0.80098113000000004</v>
      </c>
      <c r="O20" s="11">
        <v>1</v>
      </c>
      <c r="P20" s="328"/>
      <c r="Q20" s="328"/>
      <c r="R20" s="328"/>
      <c r="S20" s="328"/>
      <c r="T20" s="328"/>
      <c r="U20" s="328"/>
      <c r="V20" s="328"/>
      <c r="W20" s="328"/>
      <c r="X20" s="328"/>
      <c r="Y20" s="328"/>
      <c r="Z20" s="328"/>
    </row>
    <row r="21" spans="1:26" ht="15" customHeight="1">
      <c r="A21" s="328" t="s">
        <v>819</v>
      </c>
      <c r="B21" s="11">
        <v>39658</v>
      </c>
      <c r="C21" s="11">
        <v>50295</v>
      </c>
      <c r="D21" s="11">
        <v>38932</v>
      </c>
      <c r="E21" s="11">
        <v>26</v>
      </c>
      <c r="F21" s="11">
        <v>53108</v>
      </c>
      <c r="G21" s="11">
        <v>27</v>
      </c>
      <c r="H21" s="11">
        <v>0.98169348000000001</v>
      </c>
      <c r="I21" s="11">
        <v>31</v>
      </c>
      <c r="J21" s="11">
        <v>1.05593001</v>
      </c>
      <c r="K21" s="11">
        <v>46</v>
      </c>
      <c r="L21" s="11">
        <v>14176</v>
      </c>
      <c r="M21" s="11">
        <v>15</v>
      </c>
      <c r="N21" s="13">
        <v>0.73307222999999999</v>
      </c>
      <c r="O21" s="11">
        <v>15</v>
      </c>
      <c r="P21" s="328"/>
      <c r="Q21" s="328"/>
      <c r="R21" s="328"/>
      <c r="S21" s="328"/>
      <c r="T21" s="328"/>
      <c r="U21" s="328"/>
      <c r="V21" s="328"/>
      <c r="W21" s="328"/>
      <c r="X21" s="328"/>
      <c r="Y21" s="328"/>
      <c r="Z21" s="328"/>
    </row>
    <row r="22" spans="1:26" ht="15" customHeight="1">
      <c r="A22" s="328" t="s">
        <v>851</v>
      </c>
      <c r="B22" s="11">
        <v>40930</v>
      </c>
      <c r="C22" s="11">
        <v>51346</v>
      </c>
      <c r="D22" s="11">
        <v>41367</v>
      </c>
      <c r="E22" s="11">
        <v>20</v>
      </c>
      <c r="F22" s="11">
        <v>55000</v>
      </c>
      <c r="G22" s="11">
        <v>25</v>
      </c>
      <c r="H22" s="11">
        <v>1.0106767699999999</v>
      </c>
      <c r="I22" s="11">
        <v>12</v>
      </c>
      <c r="J22" s="11">
        <v>1.07116426</v>
      </c>
      <c r="K22" s="11">
        <v>43</v>
      </c>
      <c r="L22" s="11">
        <v>13633</v>
      </c>
      <c r="M22" s="11">
        <v>8</v>
      </c>
      <c r="N22" s="13">
        <v>0.75212727000000001</v>
      </c>
      <c r="O22" s="11">
        <v>7</v>
      </c>
      <c r="P22" s="328"/>
      <c r="Q22" s="328"/>
      <c r="R22" s="328"/>
      <c r="S22" s="328"/>
      <c r="T22" s="328"/>
      <c r="U22" s="328"/>
      <c r="V22" s="328"/>
      <c r="W22" s="328"/>
      <c r="X22" s="328"/>
      <c r="Y22" s="328"/>
      <c r="Z22" s="328"/>
    </row>
    <row r="23" spans="1:26" ht="15" customHeight="1">
      <c r="A23" s="328" t="s">
        <v>842</v>
      </c>
      <c r="B23" s="11">
        <v>41929</v>
      </c>
      <c r="C23" s="11">
        <v>52111</v>
      </c>
      <c r="D23" s="11">
        <v>42720</v>
      </c>
      <c r="E23" s="11">
        <v>16</v>
      </c>
      <c r="F23" s="11">
        <v>61028</v>
      </c>
      <c r="G23" s="11">
        <v>15</v>
      </c>
      <c r="H23" s="11">
        <v>1.0188652199999999</v>
      </c>
      <c r="I23" s="11">
        <v>8</v>
      </c>
      <c r="J23" s="11">
        <v>1.1711155</v>
      </c>
      <c r="K23" s="11">
        <v>5</v>
      </c>
      <c r="L23" s="11">
        <v>18308</v>
      </c>
      <c r="M23" s="11">
        <v>38</v>
      </c>
      <c r="N23" s="13">
        <v>0.70000655000000001</v>
      </c>
      <c r="O23" s="11">
        <v>34</v>
      </c>
      <c r="P23" s="328"/>
      <c r="Q23" s="328"/>
      <c r="R23" s="328"/>
      <c r="S23" s="328"/>
      <c r="T23" s="328"/>
      <c r="U23" s="328"/>
      <c r="V23" s="328"/>
      <c r="W23" s="328"/>
      <c r="X23" s="328"/>
      <c r="Y23" s="328"/>
      <c r="Z23" s="328"/>
    </row>
    <row r="24" spans="1:26" ht="15" customHeight="1">
      <c r="A24" s="328" t="s">
        <v>836</v>
      </c>
      <c r="B24" s="11">
        <v>48901</v>
      </c>
      <c r="C24" s="11">
        <v>55636</v>
      </c>
      <c r="D24" s="11">
        <v>46594</v>
      </c>
      <c r="E24" s="11">
        <v>7</v>
      </c>
      <c r="F24" s="11">
        <v>62125</v>
      </c>
      <c r="G24" s="11">
        <v>10</v>
      </c>
      <c r="H24" s="11">
        <v>0.95282305</v>
      </c>
      <c r="I24" s="11">
        <v>44</v>
      </c>
      <c r="J24" s="11">
        <v>1.1166331199999999</v>
      </c>
      <c r="K24" s="11">
        <v>19</v>
      </c>
      <c r="L24" s="11">
        <v>15531</v>
      </c>
      <c r="M24" s="11">
        <v>26</v>
      </c>
      <c r="N24" s="13">
        <v>0.75000401999999999</v>
      </c>
      <c r="O24" s="11">
        <v>9</v>
      </c>
      <c r="P24" s="328"/>
      <c r="Q24" s="328"/>
      <c r="R24" s="328"/>
      <c r="S24" s="328"/>
      <c r="T24" s="328"/>
      <c r="U24" s="328"/>
      <c r="V24" s="328"/>
      <c r="W24" s="328"/>
      <c r="X24" s="328"/>
      <c r="Y24" s="328"/>
      <c r="Z24" s="328"/>
    </row>
    <row r="25" spans="1:26" ht="15" customHeight="1">
      <c r="A25" s="328" t="s">
        <v>811</v>
      </c>
      <c r="B25" s="11">
        <v>47052</v>
      </c>
      <c r="C25" s="11">
        <v>54657</v>
      </c>
      <c r="D25" s="11">
        <v>46538</v>
      </c>
      <c r="E25" s="11">
        <v>9</v>
      </c>
      <c r="F25" s="11">
        <v>59236</v>
      </c>
      <c r="G25" s="11">
        <v>18</v>
      </c>
      <c r="H25" s="11">
        <v>0.98907592</v>
      </c>
      <c r="I25" s="11">
        <v>26</v>
      </c>
      <c r="J25" s="11">
        <v>1.0837770099999999</v>
      </c>
      <c r="K25" s="11">
        <v>35</v>
      </c>
      <c r="L25" s="11">
        <v>12698</v>
      </c>
      <c r="M25" s="11">
        <v>4</v>
      </c>
      <c r="N25" s="13">
        <v>0.78563711000000003</v>
      </c>
      <c r="O25" s="11">
        <v>3</v>
      </c>
      <c r="P25" s="328"/>
      <c r="Q25" s="328"/>
      <c r="R25" s="328"/>
      <c r="S25" s="328"/>
      <c r="T25" s="328"/>
      <c r="U25" s="328"/>
      <c r="V25" s="328"/>
      <c r="W25" s="328"/>
      <c r="X25" s="328"/>
      <c r="Y25" s="328"/>
      <c r="Z25" s="328"/>
    </row>
    <row r="26" spans="1:26" ht="15" customHeight="1">
      <c r="A26" s="328" t="s">
        <v>806</v>
      </c>
      <c r="B26" s="11">
        <v>39675</v>
      </c>
      <c r="C26" s="11">
        <v>46681</v>
      </c>
      <c r="D26" s="11">
        <v>37880</v>
      </c>
      <c r="E26" s="11">
        <v>29</v>
      </c>
      <c r="F26" s="11">
        <v>51576</v>
      </c>
      <c r="G26" s="11">
        <v>38</v>
      </c>
      <c r="H26" s="11">
        <v>0.95475739999999998</v>
      </c>
      <c r="I26" s="11">
        <v>42</v>
      </c>
      <c r="J26" s="11">
        <v>1.10486065</v>
      </c>
      <c r="K26" s="11">
        <v>25</v>
      </c>
      <c r="L26" s="11">
        <v>13696</v>
      </c>
      <c r="M26" s="11">
        <v>10</v>
      </c>
      <c r="N26" s="13">
        <v>0.73445013000000003</v>
      </c>
      <c r="O26" s="11">
        <v>14</v>
      </c>
      <c r="P26" s="328"/>
      <c r="Q26" s="328"/>
      <c r="R26" s="328"/>
      <c r="S26" s="328"/>
      <c r="T26" s="328"/>
      <c r="U26" s="328"/>
      <c r="V26" s="328"/>
      <c r="W26" s="328"/>
      <c r="X26" s="328"/>
      <c r="Y26" s="328"/>
      <c r="Z26" s="328"/>
    </row>
    <row r="27" spans="1:26" ht="15" customHeight="1">
      <c r="A27" s="328" t="s">
        <v>816</v>
      </c>
      <c r="B27" s="11">
        <v>34665</v>
      </c>
      <c r="C27" s="11">
        <v>46241</v>
      </c>
      <c r="D27" s="11">
        <v>33133</v>
      </c>
      <c r="E27" s="11">
        <v>48</v>
      </c>
      <c r="F27" s="11">
        <v>50000</v>
      </c>
      <c r="G27" s="11">
        <v>44</v>
      </c>
      <c r="H27" s="11">
        <v>0.95580556999999999</v>
      </c>
      <c r="I27" s="11">
        <v>41</v>
      </c>
      <c r="J27" s="11">
        <v>1.0812914899999999</v>
      </c>
      <c r="K27" s="11">
        <v>38</v>
      </c>
      <c r="L27" s="11">
        <v>16867</v>
      </c>
      <c r="M27" s="11">
        <v>33</v>
      </c>
      <c r="N27" s="13">
        <v>0.66266000000000003</v>
      </c>
      <c r="O27" s="11">
        <v>46</v>
      </c>
      <c r="P27" s="328"/>
      <c r="Q27" s="328"/>
      <c r="R27" s="328"/>
      <c r="S27" s="328"/>
      <c r="T27" s="328"/>
      <c r="U27" s="328"/>
      <c r="V27" s="328"/>
      <c r="W27" s="328"/>
      <c r="X27" s="328"/>
      <c r="Y27" s="328"/>
      <c r="Z27" s="328"/>
    </row>
    <row r="28" spans="1:26" ht="15" customHeight="1">
      <c r="A28" s="328" t="s">
        <v>838</v>
      </c>
      <c r="B28" s="11">
        <v>40964</v>
      </c>
      <c r="C28" s="11">
        <v>51563</v>
      </c>
      <c r="D28" s="11">
        <v>38810</v>
      </c>
      <c r="E28" s="11">
        <v>27</v>
      </c>
      <c r="F28" s="11">
        <v>58924</v>
      </c>
      <c r="G28" s="11">
        <v>19</v>
      </c>
      <c r="H28" s="11">
        <v>0.94741724000000005</v>
      </c>
      <c r="I28" s="11">
        <v>47</v>
      </c>
      <c r="J28" s="11">
        <v>1.1427574</v>
      </c>
      <c r="K28" s="11">
        <v>11</v>
      </c>
      <c r="L28" s="11">
        <v>20114</v>
      </c>
      <c r="M28" s="11">
        <v>43</v>
      </c>
      <c r="N28" s="13">
        <v>0.65864502999999996</v>
      </c>
      <c r="O28" s="11">
        <v>47</v>
      </c>
      <c r="P28" s="328"/>
      <c r="Q28" s="328"/>
      <c r="R28" s="328"/>
      <c r="S28" s="328"/>
      <c r="T28" s="328"/>
      <c r="U28" s="328"/>
      <c r="V28" s="328"/>
      <c r="W28" s="328"/>
      <c r="X28" s="328"/>
      <c r="Y28" s="328"/>
      <c r="Z28" s="328"/>
    </row>
    <row r="29" spans="1:26" ht="15" customHeight="1">
      <c r="A29" s="328" t="s">
        <v>839</v>
      </c>
      <c r="B29" s="11">
        <v>39774</v>
      </c>
      <c r="C29" s="11">
        <v>51000</v>
      </c>
      <c r="D29" s="11">
        <v>40000</v>
      </c>
      <c r="E29" s="11">
        <v>24</v>
      </c>
      <c r="F29" s="11">
        <v>56000</v>
      </c>
      <c r="G29" s="11">
        <v>24</v>
      </c>
      <c r="H29" s="11">
        <v>1.0056821</v>
      </c>
      <c r="I29" s="11">
        <v>16</v>
      </c>
      <c r="J29" s="11">
        <v>1.09803922</v>
      </c>
      <c r="K29" s="11">
        <v>31</v>
      </c>
      <c r="L29" s="11">
        <v>16000</v>
      </c>
      <c r="M29" s="11">
        <v>30</v>
      </c>
      <c r="N29" s="13">
        <v>0.71428570999999996</v>
      </c>
      <c r="O29" s="11">
        <v>25</v>
      </c>
      <c r="P29" s="328"/>
      <c r="Q29" s="328"/>
      <c r="R29" s="328"/>
      <c r="S29" s="328"/>
      <c r="T29" s="328"/>
      <c r="U29" s="328"/>
      <c r="V29" s="328"/>
      <c r="W29" s="328"/>
      <c r="X29" s="328"/>
      <c r="Y29" s="328"/>
      <c r="Z29" s="328"/>
    </row>
    <row r="30" spans="1:26" ht="15" customHeight="1">
      <c r="A30" s="328" t="s">
        <v>831</v>
      </c>
      <c r="B30" s="11">
        <v>38726</v>
      </c>
      <c r="C30" s="11">
        <v>50293</v>
      </c>
      <c r="D30" s="11">
        <v>38310</v>
      </c>
      <c r="E30" s="11">
        <v>28</v>
      </c>
      <c r="F30" s="11">
        <v>52611</v>
      </c>
      <c r="G30" s="11">
        <v>29</v>
      </c>
      <c r="H30" s="11">
        <v>0.98925786000000004</v>
      </c>
      <c r="I30" s="11">
        <v>24</v>
      </c>
      <c r="J30" s="11">
        <v>1.0460899100000001</v>
      </c>
      <c r="K30" s="11">
        <v>49</v>
      </c>
      <c r="L30" s="11">
        <v>14301</v>
      </c>
      <c r="M30" s="11">
        <v>17</v>
      </c>
      <c r="N30" s="13">
        <v>0.72817472000000005</v>
      </c>
      <c r="O30" s="11">
        <v>18</v>
      </c>
      <c r="P30" s="328"/>
      <c r="Q30" s="328"/>
      <c r="R30" s="328"/>
      <c r="S30" s="328"/>
      <c r="T30" s="328"/>
      <c r="U30" s="328"/>
      <c r="V30" s="328"/>
      <c r="W30" s="328"/>
      <c r="X30" s="328"/>
      <c r="Y30" s="328"/>
      <c r="Z30" s="328"/>
    </row>
    <row r="31" spans="1:26" ht="15" customHeight="1">
      <c r="A31" s="328" t="s">
        <v>846</v>
      </c>
      <c r="B31" s="11">
        <v>40236</v>
      </c>
      <c r="C31" s="11">
        <v>49414</v>
      </c>
      <c r="D31" s="11">
        <v>37275</v>
      </c>
      <c r="E31" s="11">
        <v>32</v>
      </c>
      <c r="F31" s="11">
        <v>52295</v>
      </c>
      <c r="G31" s="11">
        <v>32</v>
      </c>
      <c r="H31" s="11">
        <v>0.92640918999999999</v>
      </c>
      <c r="I31" s="11">
        <v>50</v>
      </c>
      <c r="J31" s="11">
        <v>1.0583033100000001</v>
      </c>
      <c r="K31" s="11">
        <v>45</v>
      </c>
      <c r="L31" s="11">
        <v>15020</v>
      </c>
      <c r="M31" s="11">
        <v>23</v>
      </c>
      <c r="N31" s="13">
        <v>0.71278324999999998</v>
      </c>
      <c r="O31" s="11">
        <v>26</v>
      </c>
      <c r="P31" s="328"/>
      <c r="Q31" s="328"/>
      <c r="R31" s="328"/>
      <c r="S31" s="328"/>
      <c r="T31" s="328"/>
      <c r="U31" s="328"/>
      <c r="V31" s="328"/>
      <c r="W31" s="328"/>
      <c r="X31" s="328"/>
      <c r="Y31" s="328"/>
      <c r="Z31" s="328"/>
    </row>
    <row r="32" spans="1:26" ht="15" customHeight="1">
      <c r="A32" s="328" t="s">
        <v>830</v>
      </c>
      <c r="B32" s="11">
        <v>35964</v>
      </c>
      <c r="C32" s="11">
        <v>45616</v>
      </c>
      <c r="D32" s="11">
        <v>35746</v>
      </c>
      <c r="E32" s="11">
        <v>41</v>
      </c>
      <c r="F32" s="11">
        <v>51709</v>
      </c>
      <c r="G32" s="11">
        <v>36</v>
      </c>
      <c r="H32" s="11">
        <v>0.99393838000000001</v>
      </c>
      <c r="I32" s="11">
        <v>21</v>
      </c>
      <c r="J32" s="11">
        <v>1.1335715500000001</v>
      </c>
      <c r="K32" s="11">
        <v>14</v>
      </c>
      <c r="L32" s="11">
        <v>15963</v>
      </c>
      <c r="M32" s="11">
        <v>29</v>
      </c>
      <c r="N32" s="13">
        <v>0.69129165000000004</v>
      </c>
      <c r="O32" s="11">
        <v>40</v>
      </c>
      <c r="P32" s="328"/>
      <c r="Q32" s="328"/>
      <c r="R32" s="328"/>
      <c r="S32" s="328"/>
      <c r="T32" s="328"/>
      <c r="U32" s="328"/>
      <c r="V32" s="328"/>
      <c r="W32" s="328"/>
      <c r="X32" s="328"/>
      <c r="Y32" s="328"/>
      <c r="Z32" s="328"/>
    </row>
    <row r="33" spans="1:26" ht="15" customHeight="1">
      <c r="A33" s="328" t="s">
        <v>818</v>
      </c>
      <c r="B33" s="11">
        <v>37167</v>
      </c>
      <c r="C33" s="11">
        <v>50782</v>
      </c>
      <c r="D33" s="11">
        <v>36767</v>
      </c>
      <c r="E33" s="11">
        <v>37</v>
      </c>
      <c r="F33" s="11">
        <v>52611</v>
      </c>
      <c r="G33" s="11">
        <v>31</v>
      </c>
      <c r="H33" s="11">
        <v>0.98923775999999997</v>
      </c>
      <c r="I33" s="11">
        <v>25</v>
      </c>
      <c r="J33" s="11">
        <v>1.0360167</v>
      </c>
      <c r="K33" s="11">
        <v>51</v>
      </c>
      <c r="L33" s="11">
        <v>15844</v>
      </c>
      <c r="M33" s="11">
        <v>28</v>
      </c>
      <c r="N33" s="13">
        <v>0.69884625</v>
      </c>
      <c r="O33" s="11">
        <v>35</v>
      </c>
      <c r="P33" s="328"/>
      <c r="Q33" s="328"/>
      <c r="R33" s="328"/>
      <c r="S33" s="328"/>
      <c r="T33" s="328"/>
      <c r="U33" s="328"/>
      <c r="V33" s="328"/>
      <c r="W33" s="328"/>
      <c r="X33" s="328"/>
      <c r="Y33" s="328"/>
      <c r="Z33" s="328"/>
    </row>
    <row r="34" spans="1:26" ht="15" customHeight="1">
      <c r="A34" s="328" t="s">
        <v>820</v>
      </c>
      <c r="B34" s="11">
        <v>37931</v>
      </c>
      <c r="C34" s="11">
        <v>49267</v>
      </c>
      <c r="D34" s="11">
        <v>37788</v>
      </c>
      <c r="E34" s="11">
        <v>30</v>
      </c>
      <c r="F34" s="11">
        <v>52611</v>
      </c>
      <c r="G34" s="11">
        <v>30</v>
      </c>
      <c r="H34" s="11">
        <v>0.99622999999999995</v>
      </c>
      <c r="I34" s="11">
        <v>19</v>
      </c>
      <c r="J34" s="11">
        <v>1.06787505</v>
      </c>
      <c r="K34" s="11">
        <v>44</v>
      </c>
      <c r="L34" s="11">
        <v>14823</v>
      </c>
      <c r="M34" s="11">
        <v>21</v>
      </c>
      <c r="N34" s="13">
        <v>0.71825284</v>
      </c>
      <c r="O34" s="11">
        <v>23</v>
      </c>
      <c r="P34" s="328"/>
      <c r="Q34" s="328"/>
      <c r="R34" s="328"/>
      <c r="S34" s="328"/>
      <c r="T34" s="328"/>
      <c r="U34" s="328"/>
      <c r="V34" s="328"/>
      <c r="W34" s="328"/>
      <c r="X34" s="328"/>
      <c r="Y34" s="328"/>
      <c r="Z34" s="328"/>
    </row>
    <row r="35" spans="1:26" ht="15" customHeight="1">
      <c r="A35" s="328" t="s">
        <v>852</v>
      </c>
      <c r="B35" s="11">
        <v>40200</v>
      </c>
      <c r="C35" s="11">
        <v>51948</v>
      </c>
      <c r="D35" s="11">
        <v>39346</v>
      </c>
      <c r="E35" s="11">
        <v>25</v>
      </c>
      <c r="F35" s="11">
        <v>60000</v>
      </c>
      <c r="G35" s="11">
        <v>17</v>
      </c>
      <c r="H35" s="11">
        <v>0.97875621999999995</v>
      </c>
      <c r="I35" s="11">
        <v>33</v>
      </c>
      <c r="J35" s="11">
        <v>1.1550011600000001</v>
      </c>
      <c r="K35" s="11">
        <v>7</v>
      </c>
      <c r="L35" s="11">
        <v>20654</v>
      </c>
      <c r="M35" s="11">
        <v>46</v>
      </c>
      <c r="N35" s="13">
        <v>0.65576667</v>
      </c>
      <c r="O35" s="11">
        <v>48</v>
      </c>
      <c r="P35" s="328"/>
      <c r="Q35" s="328"/>
      <c r="R35" s="328"/>
      <c r="S35" s="328"/>
      <c r="T35" s="328"/>
      <c r="U35" s="328"/>
      <c r="V35" s="328"/>
      <c r="W35" s="328"/>
      <c r="X35" s="328"/>
      <c r="Y35" s="328"/>
      <c r="Z35" s="328"/>
    </row>
    <row r="36" spans="1:26" ht="15" customHeight="1">
      <c r="A36" s="328" t="s">
        <v>826</v>
      </c>
      <c r="B36" s="11">
        <v>40453</v>
      </c>
      <c r="C36" s="11">
        <v>51749</v>
      </c>
      <c r="D36" s="11">
        <v>41000</v>
      </c>
      <c r="E36" s="11">
        <v>21</v>
      </c>
      <c r="F36" s="11">
        <v>57914</v>
      </c>
      <c r="G36" s="11">
        <v>21</v>
      </c>
      <c r="H36" s="11">
        <v>1.01352186</v>
      </c>
      <c r="I36" s="11">
        <v>10</v>
      </c>
      <c r="J36" s="11">
        <v>1.11913274</v>
      </c>
      <c r="K36" s="11">
        <v>18</v>
      </c>
      <c r="L36" s="11">
        <v>16914</v>
      </c>
      <c r="M36" s="11">
        <v>34</v>
      </c>
      <c r="N36" s="13">
        <v>0.70794626999999999</v>
      </c>
      <c r="O36" s="11">
        <v>29</v>
      </c>
      <c r="P36" s="328"/>
      <c r="Q36" s="328"/>
      <c r="R36" s="328"/>
      <c r="S36" s="328"/>
      <c r="T36" s="328"/>
      <c r="U36" s="328"/>
      <c r="V36" s="328"/>
      <c r="W36" s="328"/>
      <c r="X36" s="328"/>
      <c r="Y36" s="328"/>
      <c r="Z36" s="328"/>
    </row>
    <row r="37" spans="1:26" ht="15" customHeight="1">
      <c r="A37" s="328" t="s">
        <v>814</v>
      </c>
      <c r="B37" s="11">
        <v>38958</v>
      </c>
      <c r="C37" s="11">
        <v>47114</v>
      </c>
      <c r="D37" s="11">
        <v>37564</v>
      </c>
      <c r="E37" s="11">
        <v>31</v>
      </c>
      <c r="F37" s="11">
        <v>51709</v>
      </c>
      <c r="G37" s="11">
        <v>34</v>
      </c>
      <c r="H37" s="11">
        <v>0.96421787999999997</v>
      </c>
      <c r="I37" s="11">
        <v>38</v>
      </c>
      <c r="J37" s="11">
        <v>1.0975294</v>
      </c>
      <c r="K37" s="11">
        <v>32</v>
      </c>
      <c r="L37" s="11">
        <v>14145</v>
      </c>
      <c r="M37" s="11">
        <v>13</v>
      </c>
      <c r="N37" s="13">
        <v>0.72644993999999996</v>
      </c>
      <c r="O37" s="11">
        <v>19</v>
      </c>
      <c r="P37" s="328"/>
      <c r="Q37" s="328"/>
      <c r="R37" s="328"/>
      <c r="S37" s="328"/>
      <c r="T37" s="328"/>
      <c r="U37" s="328"/>
      <c r="V37" s="328"/>
      <c r="W37" s="328"/>
      <c r="X37" s="328"/>
      <c r="Y37" s="328"/>
      <c r="Z37" s="328"/>
    </row>
    <row r="38" spans="1:26" ht="15.75">
      <c r="A38" s="328" t="s">
        <v>845</v>
      </c>
      <c r="B38" s="11">
        <v>35424</v>
      </c>
      <c r="C38" s="11">
        <v>46170</v>
      </c>
      <c r="D38" s="11">
        <v>36240</v>
      </c>
      <c r="E38" s="11">
        <v>40</v>
      </c>
      <c r="F38" s="11">
        <v>49700</v>
      </c>
      <c r="G38" s="11">
        <v>46</v>
      </c>
      <c r="H38" s="11">
        <v>1.0230352300000001</v>
      </c>
      <c r="I38" s="11">
        <v>6</v>
      </c>
      <c r="J38" s="11">
        <v>1.0764565699999999</v>
      </c>
      <c r="K38" s="11">
        <v>41</v>
      </c>
      <c r="L38" s="11">
        <v>13460</v>
      </c>
      <c r="M38" s="11">
        <v>6</v>
      </c>
      <c r="N38" s="13">
        <v>0.72917505000000005</v>
      </c>
      <c r="O38" s="11">
        <v>16</v>
      </c>
      <c r="P38" s="328"/>
      <c r="Q38" s="328"/>
      <c r="R38" s="328"/>
      <c r="S38" s="328"/>
      <c r="T38" s="328"/>
      <c r="U38" s="328"/>
      <c r="V38" s="328"/>
      <c r="W38" s="328"/>
      <c r="X38" s="328"/>
      <c r="Y38" s="328"/>
      <c r="Z38" s="328"/>
    </row>
    <row r="39" spans="1:26" ht="15.75">
      <c r="A39" s="328" t="s">
        <v>829</v>
      </c>
      <c r="B39" s="11">
        <v>37339</v>
      </c>
      <c r="C39" s="11">
        <v>47436</v>
      </c>
      <c r="D39" s="11">
        <v>37000</v>
      </c>
      <c r="E39" s="11">
        <v>34</v>
      </c>
      <c r="F39" s="11">
        <v>51709</v>
      </c>
      <c r="G39" s="11">
        <v>35</v>
      </c>
      <c r="H39" s="11">
        <v>0.99092102000000004</v>
      </c>
      <c r="I39" s="11">
        <v>23</v>
      </c>
      <c r="J39" s="11">
        <v>1.09007926</v>
      </c>
      <c r="K39" s="11">
        <v>34</v>
      </c>
      <c r="L39" s="11">
        <v>14709</v>
      </c>
      <c r="M39" s="11">
        <v>19</v>
      </c>
      <c r="N39" s="13">
        <v>0.71554275000000001</v>
      </c>
      <c r="O39" s="11">
        <v>24</v>
      </c>
      <c r="P39" s="328"/>
      <c r="Q39" s="328"/>
      <c r="R39" s="328"/>
      <c r="S39" s="328"/>
      <c r="T39" s="328"/>
      <c r="U39" s="328"/>
      <c r="V39" s="328"/>
      <c r="W39" s="328"/>
      <c r="X39" s="328"/>
      <c r="Y39" s="328"/>
      <c r="Z39" s="328"/>
    </row>
    <row r="40" spans="1:26" ht="15.75">
      <c r="A40" s="328" t="s">
        <v>832</v>
      </c>
      <c r="B40" s="11">
        <v>37880</v>
      </c>
      <c r="C40" s="11">
        <v>45439</v>
      </c>
      <c r="D40" s="11">
        <v>36256</v>
      </c>
      <c r="E40" s="11">
        <v>38</v>
      </c>
      <c r="F40" s="11">
        <v>50000</v>
      </c>
      <c r="G40" s="11">
        <v>42</v>
      </c>
      <c r="H40" s="11">
        <v>0.95712777000000004</v>
      </c>
      <c r="I40" s="11">
        <v>40</v>
      </c>
      <c r="J40" s="11">
        <v>1.10037633</v>
      </c>
      <c r="K40" s="11">
        <v>28</v>
      </c>
      <c r="L40" s="11">
        <v>13744</v>
      </c>
      <c r="M40" s="11">
        <v>11</v>
      </c>
      <c r="N40" s="13">
        <v>0.72511999999999999</v>
      </c>
      <c r="O40" s="11">
        <v>20</v>
      </c>
      <c r="P40" s="328"/>
      <c r="Q40" s="328"/>
      <c r="R40" s="328"/>
      <c r="S40" s="328"/>
      <c r="T40" s="328"/>
      <c r="U40" s="328"/>
      <c r="V40" s="328"/>
      <c r="W40" s="328"/>
      <c r="X40" s="328"/>
      <c r="Y40" s="328"/>
      <c r="Z40" s="328"/>
    </row>
    <row r="41" spans="1:26" ht="15.75">
      <c r="A41" s="12" t="s">
        <v>339</v>
      </c>
      <c r="B41" s="13">
        <v>36812</v>
      </c>
      <c r="C41" s="13">
        <v>45032</v>
      </c>
      <c r="D41" s="13">
        <v>35746</v>
      </c>
      <c r="E41" s="13">
        <v>42</v>
      </c>
      <c r="F41" s="13">
        <v>49389</v>
      </c>
      <c r="G41" s="13">
        <v>47</v>
      </c>
      <c r="H41" s="13">
        <v>0.97104204999999999</v>
      </c>
      <c r="I41" s="13">
        <v>36</v>
      </c>
      <c r="J41" s="13">
        <v>1.09675342</v>
      </c>
      <c r="K41" s="13">
        <v>33</v>
      </c>
      <c r="L41" s="13">
        <v>13643</v>
      </c>
      <c r="M41" s="13">
        <v>9</v>
      </c>
      <c r="N41" s="26">
        <v>0.72376439999999997</v>
      </c>
      <c r="O41" s="13">
        <v>21</v>
      </c>
      <c r="P41" s="328"/>
      <c r="Q41" s="328"/>
      <c r="R41" s="328"/>
      <c r="S41" s="328"/>
      <c r="T41" s="328"/>
      <c r="U41" s="328"/>
      <c r="V41" s="328"/>
      <c r="W41" s="328"/>
      <c r="X41" s="328"/>
      <c r="Y41" s="328"/>
      <c r="Z41" s="328"/>
    </row>
    <row r="42" spans="1:26" ht="15.75">
      <c r="A42" s="328" t="s">
        <v>840</v>
      </c>
      <c r="B42" s="11">
        <v>35488</v>
      </c>
      <c r="C42" s="11">
        <v>46114</v>
      </c>
      <c r="D42" s="11">
        <v>33133</v>
      </c>
      <c r="E42" s="11">
        <v>49</v>
      </c>
      <c r="F42" s="11">
        <v>49800</v>
      </c>
      <c r="G42" s="11">
        <v>45</v>
      </c>
      <c r="H42" s="11">
        <v>0.93363954000000005</v>
      </c>
      <c r="I42" s="11">
        <v>48</v>
      </c>
      <c r="J42" s="11">
        <v>1.07993234</v>
      </c>
      <c r="K42" s="11">
        <v>39</v>
      </c>
      <c r="L42" s="11">
        <v>16667</v>
      </c>
      <c r="M42" s="11">
        <v>32</v>
      </c>
      <c r="N42" s="13">
        <v>0.66532128999999995</v>
      </c>
      <c r="O42" s="11">
        <v>45</v>
      </c>
      <c r="P42" s="328"/>
      <c r="Q42" s="328"/>
      <c r="R42" s="328"/>
      <c r="S42" s="328"/>
      <c r="T42" s="328"/>
      <c r="U42" s="328"/>
      <c r="V42" s="328"/>
      <c r="W42" s="328"/>
      <c r="X42" s="328"/>
      <c r="Y42" s="328"/>
      <c r="Z42" s="328"/>
    </row>
    <row r="43" spans="1:26" ht="15.75">
      <c r="A43" s="328" t="s">
        <v>844</v>
      </c>
      <c r="B43" s="11">
        <v>35142</v>
      </c>
      <c r="C43" s="11">
        <v>45477</v>
      </c>
      <c r="D43" s="11">
        <v>35204</v>
      </c>
      <c r="E43" s="11">
        <v>43</v>
      </c>
      <c r="F43" s="11">
        <v>50000</v>
      </c>
      <c r="G43" s="11">
        <v>43</v>
      </c>
      <c r="H43" s="11">
        <v>1.00176427</v>
      </c>
      <c r="I43" s="11">
        <v>18</v>
      </c>
      <c r="J43" s="11">
        <v>1.09945687</v>
      </c>
      <c r="K43" s="11">
        <v>29</v>
      </c>
      <c r="L43" s="11">
        <v>14796</v>
      </c>
      <c r="M43" s="11">
        <v>20</v>
      </c>
      <c r="N43" s="13">
        <v>0.70408000000000004</v>
      </c>
      <c r="O43" s="11">
        <v>32</v>
      </c>
      <c r="P43" s="328"/>
      <c r="Q43" s="328"/>
      <c r="R43" s="328"/>
      <c r="S43" s="328"/>
      <c r="T43" s="328"/>
      <c r="U43" s="328"/>
      <c r="V43" s="328"/>
      <c r="W43" s="328"/>
      <c r="X43" s="328"/>
      <c r="Y43" s="328"/>
      <c r="Z43" s="328"/>
    </row>
    <row r="44" spans="1:26" ht="15.75">
      <c r="A44" s="328" t="s">
        <v>813</v>
      </c>
      <c r="B44" s="11">
        <v>36746</v>
      </c>
      <c r="C44" s="11">
        <v>42261</v>
      </c>
      <c r="D44" s="11">
        <v>36240</v>
      </c>
      <c r="E44" s="11">
        <v>39</v>
      </c>
      <c r="F44" s="11">
        <v>48000</v>
      </c>
      <c r="G44" s="11">
        <v>48</v>
      </c>
      <c r="H44" s="11">
        <v>0.98622979</v>
      </c>
      <c r="I44" s="11">
        <v>28</v>
      </c>
      <c r="J44" s="11">
        <v>1.13579896</v>
      </c>
      <c r="K44" s="11">
        <v>13</v>
      </c>
      <c r="L44" s="11">
        <v>11760</v>
      </c>
      <c r="M44" s="11">
        <v>3</v>
      </c>
      <c r="N44" s="13">
        <v>0.755</v>
      </c>
      <c r="O44" s="11">
        <v>6</v>
      </c>
      <c r="P44" s="328"/>
      <c r="Q44" s="328"/>
      <c r="R44" s="328"/>
      <c r="S44" s="328"/>
      <c r="T44" s="328"/>
      <c r="U44" s="328"/>
      <c r="V44" s="328"/>
      <c r="W44" s="328"/>
      <c r="X44" s="328"/>
      <c r="Y44" s="328"/>
      <c r="Z44" s="328"/>
    </row>
    <row r="45" spans="1:26" ht="15.75">
      <c r="A45" s="328" t="s">
        <v>823</v>
      </c>
      <c r="B45" s="11">
        <v>40618</v>
      </c>
      <c r="C45" s="11">
        <v>49476</v>
      </c>
      <c r="D45" s="11">
        <v>40852</v>
      </c>
      <c r="E45" s="11">
        <v>23</v>
      </c>
      <c r="F45" s="11">
        <v>51771</v>
      </c>
      <c r="G45" s="11">
        <v>33</v>
      </c>
      <c r="H45" s="11">
        <v>1.00576099</v>
      </c>
      <c r="I45" s="11">
        <v>15</v>
      </c>
      <c r="J45" s="11">
        <v>1.0463861299999999</v>
      </c>
      <c r="K45" s="11">
        <v>48</v>
      </c>
      <c r="L45" s="11">
        <v>10919</v>
      </c>
      <c r="M45" s="11">
        <v>2</v>
      </c>
      <c r="N45" s="13">
        <v>0.78909041999999996</v>
      </c>
      <c r="O45" s="11">
        <v>2</v>
      </c>
      <c r="P45" s="328"/>
      <c r="Q45" s="328"/>
      <c r="R45" s="328"/>
      <c r="S45" s="328"/>
      <c r="T45" s="328"/>
      <c r="U45" s="328"/>
      <c r="V45" s="328"/>
      <c r="W45" s="328"/>
      <c r="X45" s="328"/>
      <c r="Y45" s="328"/>
      <c r="Z45" s="328"/>
    </row>
    <row r="46" spans="1:26" ht="15.75">
      <c r="A46" s="328" t="s">
        <v>821</v>
      </c>
      <c r="B46" s="11">
        <v>36487</v>
      </c>
      <c r="C46" s="11">
        <v>46289</v>
      </c>
      <c r="D46" s="11">
        <v>36767</v>
      </c>
      <c r="E46" s="11">
        <v>36</v>
      </c>
      <c r="F46" s="11">
        <v>51000</v>
      </c>
      <c r="G46" s="11">
        <v>41</v>
      </c>
      <c r="H46" s="11">
        <v>1.0076739699999999</v>
      </c>
      <c r="I46" s="11">
        <v>14</v>
      </c>
      <c r="J46" s="11">
        <v>1.10177364</v>
      </c>
      <c r="K46" s="11">
        <v>27</v>
      </c>
      <c r="L46" s="11">
        <v>14233</v>
      </c>
      <c r="M46" s="11">
        <v>16</v>
      </c>
      <c r="N46" s="13">
        <v>0.72092157000000001</v>
      </c>
      <c r="O46" s="11">
        <v>22</v>
      </c>
      <c r="P46" s="328"/>
      <c r="Q46" s="328"/>
      <c r="R46" s="328"/>
      <c r="S46" s="328"/>
      <c r="T46" s="328"/>
      <c r="U46" s="328"/>
      <c r="V46" s="328"/>
      <c r="W46" s="328"/>
      <c r="X46" s="328"/>
      <c r="Y46" s="328"/>
      <c r="Z46" s="328"/>
    </row>
    <row r="47" spans="1:26" ht="15.75">
      <c r="A47" s="328" t="s">
        <v>803</v>
      </c>
      <c r="B47" s="11">
        <v>35414</v>
      </c>
      <c r="C47" s="11">
        <v>48199</v>
      </c>
      <c r="D47" s="11">
        <v>35162</v>
      </c>
      <c r="E47" s="11">
        <v>44</v>
      </c>
      <c r="F47" s="11">
        <v>51709</v>
      </c>
      <c r="G47" s="11">
        <v>37</v>
      </c>
      <c r="H47" s="11">
        <v>0.99288416999999995</v>
      </c>
      <c r="I47" s="11">
        <v>22</v>
      </c>
      <c r="J47" s="11">
        <v>1.07282309</v>
      </c>
      <c r="K47" s="11">
        <v>42</v>
      </c>
      <c r="L47" s="11">
        <v>16547</v>
      </c>
      <c r="M47" s="11">
        <v>31</v>
      </c>
      <c r="N47" s="13">
        <v>0.67999768000000005</v>
      </c>
      <c r="O47" s="11">
        <v>41</v>
      </c>
      <c r="P47" s="328"/>
      <c r="Q47" s="328"/>
      <c r="R47" s="328"/>
      <c r="S47" s="328"/>
      <c r="T47" s="328"/>
      <c r="U47" s="328"/>
      <c r="V47" s="328"/>
      <c r="W47" s="328"/>
      <c r="X47" s="328"/>
      <c r="Y47" s="328"/>
      <c r="Z47" s="328"/>
    </row>
    <row r="48" spans="1:26" ht="15.75">
      <c r="A48" s="328" t="s">
        <v>837</v>
      </c>
      <c r="B48" s="11">
        <v>38784</v>
      </c>
      <c r="C48" s="11">
        <v>46289</v>
      </c>
      <c r="D48" s="11">
        <v>37231</v>
      </c>
      <c r="E48" s="11">
        <v>33</v>
      </c>
      <c r="F48" s="11">
        <v>51065</v>
      </c>
      <c r="G48" s="11">
        <v>40</v>
      </c>
      <c r="H48" s="11">
        <v>0.95995770999999996</v>
      </c>
      <c r="I48" s="11">
        <v>39</v>
      </c>
      <c r="J48" s="11">
        <v>1.10317786</v>
      </c>
      <c r="K48" s="11">
        <v>26</v>
      </c>
      <c r="L48" s="11">
        <v>13834</v>
      </c>
      <c r="M48" s="11">
        <v>12</v>
      </c>
      <c r="N48" s="13">
        <v>0.72909038000000004</v>
      </c>
      <c r="O48" s="11">
        <v>17</v>
      </c>
      <c r="P48" s="328"/>
      <c r="Q48" s="328"/>
      <c r="R48" s="328"/>
      <c r="S48" s="328"/>
      <c r="T48" s="328"/>
      <c r="U48" s="328"/>
      <c r="V48" s="328"/>
      <c r="W48" s="328"/>
      <c r="X48" s="328"/>
      <c r="Y48" s="328"/>
      <c r="Z48" s="328"/>
    </row>
    <row r="49" spans="1:26" ht="15.75">
      <c r="A49" s="328" t="s">
        <v>807</v>
      </c>
      <c r="B49" s="11">
        <v>34154</v>
      </c>
      <c r="C49" s="11">
        <v>43266</v>
      </c>
      <c r="D49" s="11">
        <v>31566</v>
      </c>
      <c r="E49" s="11">
        <v>51</v>
      </c>
      <c r="F49" s="11">
        <v>45000</v>
      </c>
      <c r="G49" s="11">
        <v>51</v>
      </c>
      <c r="H49" s="11">
        <v>0.92422557000000005</v>
      </c>
      <c r="I49" s="11">
        <v>51</v>
      </c>
      <c r="J49" s="11">
        <v>1.0400776599999999</v>
      </c>
      <c r="K49" s="11">
        <v>50</v>
      </c>
      <c r="L49" s="11">
        <v>13434</v>
      </c>
      <c r="M49" s="11">
        <v>5</v>
      </c>
      <c r="N49" s="13">
        <v>0.70146666999999996</v>
      </c>
      <c r="O49" s="11">
        <v>33</v>
      </c>
      <c r="P49" s="328"/>
      <c r="Q49" s="328"/>
      <c r="R49" s="328"/>
      <c r="S49" s="328"/>
      <c r="T49" s="328"/>
      <c r="U49" s="328"/>
      <c r="V49" s="328"/>
      <c r="W49" s="328"/>
      <c r="X49" s="328"/>
      <c r="Y49" s="328"/>
      <c r="Z49" s="328"/>
    </row>
    <row r="50" spans="1:26" ht="15.75">
      <c r="A50" s="328" t="s">
        <v>835</v>
      </c>
      <c r="B50" s="11">
        <v>35523</v>
      </c>
      <c r="C50" s="11">
        <v>42690</v>
      </c>
      <c r="D50" s="11">
        <v>33133</v>
      </c>
      <c r="E50" s="11">
        <v>47</v>
      </c>
      <c r="F50" s="11">
        <v>47629</v>
      </c>
      <c r="G50" s="11">
        <v>49</v>
      </c>
      <c r="H50" s="11">
        <v>0.93271965000000001</v>
      </c>
      <c r="I50" s="11">
        <v>49</v>
      </c>
      <c r="J50" s="11">
        <v>1.11569454</v>
      </c>
      <c r="K50" s="11">
        <v>21</v>
      </c>
      <c r="L50" s="11">
        <v>14496</v>
      </c>
      <c r="M50" s="11">
        <v>18</v>
      </c>
      <c r="N50" s="13">
        <v>0.69564760999999997</v>
      </c>
      <c r="O50" s="11">
        <v>37</v>
      </c>
      <c r="P50" s="328"/>
      <c r="Q50" s="328"/>
      <c r="R50" s="328"/>
      <c r="S50" s="328"/>
      <c r="T50" s="328"/>
      <c r="U50" s="328"/>
      <c r="V50" s="328"/>
      <c r="W50" s="328"/>
      <c r="X50" s="328"/>
      <c r="Y50" s="328"/>
      <c r="Z50" s="328"/>
    </row>
    <row r="51" spans="1:26" ht="15.75">
      <c r="A51" s="328" t="s">
        <v>850</v>
      </c>
      <c r="B51" s="11">
        <v>35078</v>
      </c>
      <c r="C51" s="11">
        <v>47425</v>
      </c>
      <c r="D51" s="11">
        <v>33460</v>
      </c>
      <c r="E51" s="11">
        <v>46</v>
      </c>
      <c r="F51" s="11">
        <v>51357</v>
      </c>
      <c r="G51" s="11">
        <v>39</v>
      </c>
      <c r="H51" s="11">
        <v>0.95387421999999999</v>
      </c>
      <c r="I51" s="11">
        <v>43</v>
      </c>
      <c r="J51" s="11">
        <v>1.08290986</v>
      </c>
      <c r="K51" s="11">
        <v>37</v>
      </c>
      <c r="L51" s="11">
        <v>17897</v>
      </c>
      <c r="M51" s="11">
        <v>36</v>
      </c>
      <c r="N51" s="13">
        <v>0.65151780999999998</v>
      </c>
      <c r="O51" s="11">
        <v>49</v>
      </c>
      <c r="P51" s="328"/>
      <c r="Q51" s="328"/>
      <c r="R51" s="328"/>
      <c r="S51" s="328"/>
      <c r="T51" s="328"/>
      <c r="U51" s="328"/>
      <c r="V51" s="328"/>
      <c r="W51" s="328"/>
      <c r="X51" s="328"/>
      <c r="Y51" s="328"/>
      <c r="Z51" s="328"/>
    </row>
    <row r="52" spans="1:26" ht="15.75">
      <c r="A52" s="328" t="s">
        <v>952</v>
      </c>
      <c r="B52" s="11">
        <v>34708</v>
      </c>
      <c r="C52" s="11">
        <v>50445</v>
      </c>
      <c r="D52" s="11">
        <v>34000</v>
      </c>
      <c r="E52" s="11">
        <v>45</v>
      </c>
      <c r="F52" s="11">
        <v>57872</v>
      </c>
      <c r="G52" s="11">
        <v>22</v>
      </c>
      <c r="H52" s="11">
        <v>0.97960124000000004</v>
      </c>
      <c r="I52" s="11">
        <v>32</v>
      </c>
      <c r="J52" s="11">
        <v>1.14722966</v>
      </c>
      <c r="K52" s="11">
        <v>9</v>
      </c>
      <c r="L52" s="11">
        <v>23872</v>
      </c>
      <c r="M52" s="11">
        <v>50</v>
      </c>
      <c r="N52" s="13">
        <v>0.58750345999999998</v>
      </c>
      <c r="O52" s="11">
        <v>51</v>
      </c>
      <c r="P52" s="328"/>
      <c r="Q52" s="328"/>
      <c r="R52" s="328"/>
      <c r="S52" s="328"/>
      <c r="T52" s="328"/>
      <c r="U52" s="328"/>
      <c r="V52" s="328"/>
      <c r="W52" s="328"/>
      <c r="X52" s="328"/>
      <c r="Y52" s="328"/>
      <c r="Z52" s="328"/>
    </row>
    <row r="53" spans="1:26" ht="15.75">
      <c r="A53" s="328" t="s">
        <v>828</v>
      </c>
      <c r="B53" s="11">
        <v>32441</v>
      </c>
      <c r="C53" s="11">
        <v>42287</v>
      </c>
      <c r="D53" s="11">
        <v>31566</v>
      </c>
      <c r="E53" s="11">
        <v>50</v>
      </c>
      <c r="F53" s="11">
        <v>46469</v>
      </c>
      <c r="G53" s="11">
        <v>50</v>
      </c>
      <c r="H53" s="11">
        <v>0.97302796000000003</v>
      </c>
      <c r="I53" s="11">
        <v>35</v>
      </c>
      <c r="J53" s="11">
        <v>1.0988956400000001</v>
      </c>
      <c r="K53" s="11">
        <v>30</v>
      </c>
      <c r="L53" s="11">
        <v>14903</v>
      </c>
      <c r="M53" s="11">
        <v>22</v>
      </c>
      <c r="N53" s="13">
        <v>0.67929156999999996</v>
      </c>
      <c r="O53" s="11">
        <v>43</v>
      </c>
      <c r="P53" s="328"/>
      <c r="Q53" s="328"/>
      <c r="R53" s="328"/>
      <c r="S53" s="328"/>
      <c r="T53" s="328"/>
      <c r="U53" s="328"/>
      <c r="V53" s="328"/>
      <c r="W53" s="328"/>
      <c r="X53" s="328"/>
      <c r="Y53" s="328"/>
      <c r="Z53" s="328"/>
    </row>
  </sheetData>
  <mergeCells count="3">
    <mergeCell ref="B1:C1"/>
    <mergeCell ref="D1:O1"/>
    <mergeCell ref="Q2:Z2"/>
  </mergeCells>
  <hyperlinks>
    <hyperlink ref="Q2" r:id="rId1" xr:uid="{00000000-0004-0000-1900-000000000000}"/>
  </hyperlinks>
  <pageMargins left="0.7" right="0.7" top="0.75" bottom="0.75" header="0.3" footer="0.3"/>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2">
    <outlinePr summaryBelow="0" summaryRight="0"/>
  </sheetPr>
  <dimension ref="A1:N52"/>
  <sheetViews>
    <sheetView workbookViewId="0"/>
  </sheetViews>
  <sheetFormatPr defaultColWidth="14.42578125" defaultRowHeight="15" customHeight="1"/>
  <cols>
    <col min="2" max="2" width="24.140625" customWidth="1"/>
  </cols>
  <sheetData>
    <row r="1" spans="1:14" ht="15" customHeight="1">
      <c r="A1" s="23" t="s">
        <v>804</v>
      </c>
      <c r="B1" s="14" t="s">
        <v>859</v>
      </c>
      <c r="C1" s="23" t="s">
        <v>801</v>
      </c>
      <c r="D1" s="328"/>
      <c r="E1" s="673" t="s">
        <v>858</v>
      </c>
      <c r="F1" s="674"/>
      <c r="G1" s="674"/>
      <c r="H1" s="674"/>
      <c r="I1" s="674"/>
      <c r="J1" s="674"/>
      <c r="K1" s="674"/>
      <c r="L1" s="674"/>
      <c r="M1" s="674"/>
      <c r="N1" s="674"/>
    </row>
    <row r="2" spans="1:14" ht="15" customHeight="1">
      <c r="A2" s="328" t="s">
        <v>812</v>
      </c>
      <c r="B2" s="11">
        <v>91917</v>
      </c>
      <c r="C2" s="11">
        <v>1</v>
      </c>
      <c r="D2" s="328"/>
      <c r="E2" s="328"/>
      <c r="F2" s="328"/>
      <c r="G2" s="328"/>
      <c r="H2" s="328"/>
      <c r="I2" s="328"/>
      <c r="J2" s="328"/>
      <c r="K2" s="328"/>
      <c r="L2" s="328"/>
      <c r="M2" s="328"/>
      <c r="N2" s="328"/>
    </row>
    <row r="3" spans="1:14" ht="15" customHeight="1">
      <c r="A3" s="328" t="s">
        <v>824</v>
      </c>
      <c r="B3" s="11">
        <v>71550</v>
      </c>
      <c r="C3" s="11">
        <v>5</v>
      </c>
      <c r="D3" s="328"/>
      <c r="E3" s="328"/>
      <c r="F3" s="328"/>
      <c r="G3" s="328"/>
      <c r="H3" s="328"/>
      <c r="I3" s="328"/>
      <c r="J3" s="328"/>
      <c r="K3" s="328"/>
      <c r="L3" s="328"/>
      <c r="M3" s="328"/>
      <c r="N3" s="328"/>
    </row>
    <row r="4" spans="1:14" ht="15" customHeight="1">
      <c r="A4" s="328" t="s">
        <v>306</v>
      </c>
      <c r="B4" s="11">
        <v>64196</v>
      </c>
      <c r="C4" s="11">
        <v>9</v>
      </c>
      <c r="D4" s="328"/>
      <c r="E4" s="328"/>
      <c r="F4" s="328"/>
      <c r="G4" s="328"/>
      <c r="H4" s="328"/>
      <c r="I4" s="328"/>
      <c r="J4" s="328"/>
      <c r="K4" s="328"/>
      <c r="L4" s="328"/>
      <c r="M4" s="328"/>
      <c r="N4" s="328"/>
    </row>
    <row r="5" spans="1:14" ht="15" customHeight="1">
      <c r="A5" s="328" t="s">
        <v>833</v>
      </c>
      <c r="B5" s="11">
        <v>66385</v>
      </c>
      <c r="C5" s="11">
        <v>6</v>
      </c>
      <c r="D5" s="328"/>
      <c r="E5" s="328"/>
      <c r="F5" s="328"/>
      <c r="G5" s="328"/>
      <c r="H5" s="328"/>
      <c r="I5" s="328"/>
      <c r="J5" s="328"/>
      <c r="K5" s="328"/>
      <c r="L5" s="328"/>
      <c r="M5" s="328"/>
      <c r="N5" s="328"/>
    </row>
    <row r="6" spans="1:14" ht="15" customHeight="1">
      <c r="A6" s="328" t="s">
        <v>809</v>
      </c>
      <c r="B6" s="11">
        <v>62051</v>
      </c>
      <c r="C6" s="11">
        <v>13</v>
      </c>
      <c r="D6" s="328"/>
      <c r="E6" s="328"/>
      <c r="F6" s="328"/>
      <c r="G6" s="328"/>
      <c r="H6" s="328"/>
      <c r="I6" s="328"/>
      <c r="J6" s="328"/>
      <c r="K6" s="328"/>
      <c r="L6" s="328"/>
      <c r="M6" s="328"/>
      <c r="N6" s="328"/>
    </row>
    <row r="7" spans="1:14" ht="15" customHeight="1">
      <c r="A7" s="328" t="s">
        <v>815</v>
      </c>
      <c r="B7" s="11">
        <v>57193</v>
      </c>
      <c r="C7" s="11">
        <v>23</v>
      </c>
      <c r="D7" s="328"/>
      <c r="E7" s="328"/>
      <c r="F7" s="328"/>
      <c r="G7" s="328"/>
      <c r="H7" s="328"/>
      <c r="I7" s="328"/>
      <c r="J7" s="328"/>
      <c r="K7" s="328"/>
      <c r="L7" s="328"/>
      <c r="M7" s="328"/>
      <c r="N7" s="328"/>
    </row>
    <row r="8" spans="1:14" ht="15" customHeight="1">
      <c r="A8" s="328" t="s">
        <v>951</v>
      </c>
      <c r="B8" s="11">
        <v>78916</v>
      </c>
      <c r="C8" s="11">
        <v>2</v>
      </c>
      <c r="D8" s="328"/>
      <c r="E8" s="328"/>
      <c r="F8" s="328"/>
      <c r="G8" s="328"/>
      <c r="H8" s="328"/>
      <c r="I8" s="328"/>
      <c r="J8" s="328"/>
      <c r="K8" s="328"/>
      <c r="L8" s="328"/>
      <c r="M8" s="328"/>
      <c r="N8" s="328"/>
    </row>
    <row r="9" spans="1:14" ht="15" customHeight="1">
      <c r="A9" s="328" t="s">
        <v>834</v>
      </c>
      <c r="B9" s="11">
        <v>78598</v>
      </c>
      <c r="C9" s="11">
        <v>3</v>
      </c>
      <c r="D9" s="328"/>
      <c r="E9" s="328"/>
      <c r="F9" s="328"/>
      <c r="G9" s="328"/>
      <c r="H9" s="328"/>
      <c r="I9" s="328"/>
      <c r="J9" s="328"/>
      <c r="K9" s="328"/>
      <c r="L9" s="328"/>
      <c r="M9" s="328"/>
      <c r="N9" s="328"/>
    </row>
    <row r="10" spans="1:14" ht="15" customHeight="1">
      <c r="A10" s="328" t="s">
        <v>810</v>
      </c>
      <c r="B10" s="11">
        <v>77564</v>
      </c>
      <c r="C10" s="11">
        <v>4</v>
      </c>
      <c r="D10" s="328"/>
      <c r="E10" s="328"/>
      <c r="F10" s="328"/>
      <c r="G10" s="328"/>
      <c r="H10" s="328"/>
      <c r="I10" s="328"/>
      <c r="J10" s="328"/>
      <c r="K10" s="328"/>
      <c r="L10" s="328"/>
      <c r="M10" s="328"/>
      <c r="N10" s="328"/>
    </row>
    <row r="11" spans="1:14" ht="15" customHeight="1">
      <c r="A11" s="328" t="s">
        <v>805</v>
      </c>
      <c r="B11" s="11">
        <v>66188</v>
      </c>
      <c r="C11" s="11">
        <v>7</v>
      </c>
      <c r="D11" s="328"/>
      <c r="E11" s="328"/>
      <c r="F11" s="328"/>
      <c r="G11" s="328"/>
      <c r="H11" s="328"/>
      <c r="I11" s="328"/>
      <c r="J11" s="328"/>
      <c r="K11" s="328"/>
      <c r="L11" s="328"/>
      <c r="M11" s="328"/>
      <c r="N11" s="328"/>
    </row>
    <row r="12" spans="1:14" ht="15" customHeight="1">
      <c r="A12" s="328" t="s">
        <v>827</v>
      </c>
      <c r="B12" s="11">
        <v>62051</v>
      </c>
      <c r="C12" s="11">
        <v>11</v>
      </c>
      <c r="D12" s="328"/>
      <c r="E12" s="328"/>
      <c r="F12" s="328"/>
      <c r="G12" s="328"/>
      <c r="H12" s="328"/>
      <c r="I12" s="328"/>
      <c r="J12" s="328"/>
      <c r="K12" s="328"/>
      <c r="L12" s="328"/>
      <c r="M12" s="328"/>
      <c r="N12" s="328"/>
    </row>
    <row r="13" spans="1:14" ht="15" customHeight="1">
      <c r="A13" s="328" t="s">
        <v>847</v>
      </c>
      <c r="B13" s="11">
        <v>60054</v>
      </c>
      <c r="C13" s="11">
        <v>16</v>
      </c>
      <c r="D13" s="328"/>
      <c r="E13" s="328"/>
      <c r="F13" s="328"/>
      <c r="G13" s="328"/>
      <c r="H13" s="328"/>
      <c r="I13" s="328"/>
      <c r="J13" s="328"/>
      <c r="K13" s="328"/>
      <c r="L13" s="328"/>
      <c r="M13" s="328"/>
      <c r="N13" s="328"/>
    </row>
    <row r="14" spans="1:14" ht="15" customHeight="1">
      <c r="A14" s="328" t="s">
        <v>849</v>
      </c>
      <c r="B14" s="11">
        <v>65154</v>
      </c>
      <c r="C14" s="11">
        <v>8</v>
      </c>
      <c r="D14" s="328"/>
      <c r="E14" s="328"/>
      <c r="F14" s="328"/>
      <c r="G14" s="328"/>
      <c r="H14" s="328"/>
      <c r="I14" s="328"/>
      <c r="J14" s="328"/>
      <c r="K14" s="328"/>
      <c r="L14" s="328"/>
      <c r="M14" s="328"/>
      <c r="N14" s="328"/>
    </row>
    <row r="15" spans="1:14" ht="15" customHeight="1">
      <c r="A15" s="328" t="s">
        <v>808</v>
      </c>
      <c r="B15" s="11">
        <v>58000</v>
      </c>
      <c r="C15" s="11">
        <v>20</v>
      </c>
      <c r="D15" s="328"/>
      <c r="E15" s="328"/>
      <c r="F15" s="328"/>
      <c r="G15" s="328"/>
      <c r="H15" s="328"/>
      <c r="I15" s="328"/>
      <c r="J15" s="328"/>
      <c r="K15" s="328"/>
      <c r="L15" s="328"/>
      <c r="M15" s="328"/>
      <c r="N15" s="328"/>
    </row>
    <row r="16" spans="1:14" ht="15" customHeight="1">
      <c r="A16" s="328" t="s">
        <v>843</v>
      </c>
      <c r="B16" s="11">
        <v>62051</v>
      </c>
      <c r="C16" s="11">
        <v>12</v>
      </c>
      <c r="D16" s="328"/>
      <c r="E16" s="328"/>
      <c r="F16" s="328"/>
      <c r="G16" s="328"/>
      <c r="H16" s="328"/>
      <c r="I16" s="328"/>
      <c r="J16" s="328"/>
      <c r="K16" s="328"/>
      <c r="L16" s="328"/>
      <c r="M16" s="328"/>
      <c r="N16" s="328"/>
    </row>
    <row r="17" spans="1:14" ht="15" customHeight="1">
      <c r="A17" s="328" t="s">
        <v>841</v>
      </c>
      <c r="B17" s="11">
        <v>55000</v>
      </c>
      <c r="C17" s="11">
        <v>26</v>
      </c>
      <c r="D17" s="328"/>
      <c r="E17" s="328"/>
      <c r="F17" s="328"/>
      <c r="G17" s="328"/>
      <c r="H17" s="328"/>
      <c r="I17" s="328"/>
      <c r="J17" s="328"/>
      <c r="K17" s="328"/>
      <c r="L17" s="328"/>
      <c r="M17" s="328"/>
      <c r="N17" s="328"/>
    </row>
    <row r="18" spans="1:14" ht="15" customHeight="1">
      <c r="A18" s="328" t="s">
        <v>817</v>
      </c>
      <c r="B18" s="11">
        <v>62051</v>
      </c>
      <c r="C18" s="11">
        <v>14</v>
      </c>
      <c r="D18" s="328"/>
      <c r="E18" s="328"/>
      <c r="F18" s="328"/>
      <c r="G18" s="328"/>
      <c r="H18" s="328"/>
      <c r="I18" s="328"/>
      <c r="J18" s="328"/>
      <c r="K18" s="328"/>
      <c r="L18" s="328"/>
      <c r="M18" s="328"/>
      <c r="N18" s="328"/>
    </row>
    <row r="19" spans="1:14" ht="15" customHeight="1">
      <c r="A19" s="328" t="s">
        <v>848</v>
      </c>
      <c r="B19" s="11">
        <v>53000</v>
      </c>
      <c r="C19" s="11">
        <v>28</v>
      </c>
      <c r="D19" s="328"/>
      <c r="E19" s="328"/>
      <c r="F19" s="328"/>
      <c r="G19" s="328"/>
      <c r="H19" s="328"/>
      <c r="I19" s="328"/>
      <c r="J19" s="328"/>
      <c r="K19" s="328"/>
      <c r="L19" s="328"/>
      <c r="M19" s="328"/>
      <c r="N19" s="328"/>
    </row>
    <row r="20" spans="1:14" ht="15" customHeight="1">
      <c r="A20" s="328" t="s">
        <v>819</v>
      </c>
      <c r="B20" s="11">
        <v>53108</v>
      </c>
      <c r="C20" s="11">
        <v>27</v>
      </c>
      <c r="D20" s="328"/>
      <c r="E20" s="328"/>
      <c r="F20" s="328"/>
      <c r="G20" s="328"/>
      <c r="H20" s="328"/>
      <c r="I20" s="328"/>
      <c r="J20" s="328"/>
      <c r="K20" s="328"/>
      <c r="L20" s="328"/>
      <c r="M20" s="328"/>
      <c r="N20" s="328"/>
    </row>
    <row r="21" spans="1:14" ht="15" customHeight="1">
      <c r="A21" s="328" t="s">
        <v>851</v>
      </c>
      <c r="B21" s="11">
        <v>55000</v>
      </c>
      <c r="C21" s="11">
        <v>25</v>
      </c>
      <c r="D21" s="328"/>
      <c r="E21" s="328"/>
      <c r="F21" s="328"/>
      <c r="G21" s="328"/>
      <c r="H21" s="328"/>
      <c r="I21" s="328"/>
      <c r="J21" s="328"/>
      <c r="K21" s="328"/>
      <c r="L21" s="328"/>
      <c r="M21" s="328"/>
      <c r="N21" s="328"/>
    </row>
    <row r="22" spans="1:14" ht="15" customHeight="1">
      <c r="A22" s="328" t="s">
        <v>842</v>
      </c>
      <c r="B22" s="11">
        <v>61028</v>
      </c>
      <c r="C22" s="11">
        <v>15</v>
      </c>
      <c r="D22" s="328"/>
      <c r="E22" s="328"/>
      <c r="F22" s="328"/>
      <c r="G22" s="328"/>
      <c r="H22" s="328"/>
      <c r="I22" s="328"/>
      <c r="J22" s="328"/>
      <c r="K22" s="328"/>
      <c r="L22" s="328"/>
      <c r="M22" s="328"/>
      <c r="N22" s="328"/>
    </row>
    <row r="23" spans="1:14" ht="15" customHeight="1">
      <c r="A23" s="328" t="s">
        <v>836</v>
      </c>
      <c r="B23" s="11">
        <v>62125</v>
      </c>
      <c r="C23" s="11">
        <v>10</v>
      </c>
      <c r="D23" s="328"/>
      <c r="E23" s="328"/>
      <c r="F23" s="328"/>
      <c r="G23" s="328"/>
      <c r="H23" s="328"/>
      <c r="I23" s="328"/>
      <c r="J23" s="328"/>
      <c r="K23" s="328"/>
      <c r="L23" s="328"/>
      <c r="M23" s="328"/>
      <c r="N23" s="328"/>
    </row>
    <row r="24" spans="1:14" ht="15" customHeight="1">
      <c r="A24" s="328" t="s">
        <v>811</v>
      </c>
      <c r="B24" s="11">
        <v>59236</v>
      </c>
      <c r="C24" s="11">
        <v>18</v>
      </c>
      <c r="D24" s="328"/>
      <c r="E24" s="328"/>
      <c r="F24" s="328"/>
      <c r="G24" s="328"/>
      <c r="H24" s="328"/>
      <c r="I24" s="328"/>
      <c r="J24" s="328"/>
      <c r="K24" s="328"/>
      <c r="L24" s="328"/>
      <c r="M24" s="328"/>
      <c r="N24" s="328"/>
    </row>
    <row r="25" spans="1:14" ht="15" customHeight="1">
      <c r="A25" s="328" t="s">
        <v>806</v>
      </c>
      <c r="B25" s="11">
        <v>51576</v>
      </c>
      <c r="C25" s="11">
        <v>38</v>
      </c>
      <c r="D25" s="328"/>
      <c r="E25" s="328"/>
      <c r="F25" s="328"/>
      <c r="G25" s="328"/>
      <c r="H25" s="328"/>
      <c r="I25" s="328"/>
      <c r="J25" s="328"/>
      <c r="K25" s="328"/>
      <c r="L25" s="328"/>
      <c r="M25" s="328"/>
      <c r="N25" s="328"/>
    </row>
    <row r="26" spans="1:14" ht="15" customHeight="1">
      <c r="A26" s="328" t="s">
        <v>816</v>
      </c>
      <c r="B26" s="11">
        <v>50000</v>
      </c>
      <c r="C26" s="11">
        <v>44</v>
      </c>
      <c r="D26" s="328"/>
      <c r="E26" s="328"/>
      <c r="F26" s="328"/>
      <c r="G26" s="328"/>
      <c r="H26" s="328"/>
      <c r="I26" s="328"/>
      <c r="J26" s="328"/>
      <c r="K26" s="328"/>
      <c r="L26" s="328"/>
      <c r="M26" s="328"/>
      <c r="N26" s="328"/>
    </row>
    <row r="27" spans="1:14" ht="15" customHeight="1">
      <c r="A27" s="328" t="s">
        <v>838</v>
      </c>
      <c r="B27" s="11">
        <v>58924</v>
      </c>
      <c r="C27" s="11">
        <v>19</v>
      </c>
      <c r="D27" s="328"/>
      <c r="E27" s="328"/>
      <c r="F27" s="328"/>
      <c r="G27" s="328"/>
      <c r="H27" s="328"/>
      <c r="I27" s="328"/>
      <c r="J27" s="328"/>
      <c r="K27" s="328"/>
      <c r="L27" s="328"/>
      <c r="M27" s="328"/>
      <c r="N27" s="328"/>
    </row>
    <row r="28" spans="1:14" ht="15" customHeight="1">
      <c r="A28" s="328" t="s">
        <v>839</v>
      </c>
      <c r="B28" s="11">
        <v>56000</v>
      </c>
      <c r="C28" s="11">
        <v>24</v>
      </c>
      <c r="D28" s="328"/>
      <c r="E28" s="328"/>
      <c r="F28" s="328"/>
      <c r="G28" s="328"/>
      <c r="H28" s="328"/>
      <c r="I28" s="328"/>
      <c r="J28" s="328"/>
      <c r="K28" s="328"/>
      <c r="L28" s="328"/>
      <c r="M28" s="328"/>
      <c r="N28" s="328"/>
    </row>
    <row r="29" spans="1:14" ht="15" customHeight="1">
      <c r="A29" s="328" t="s">
        <v>831</v>
      </c>
      <c r="B29" s="11">
        <v>52611</v>
      </c>
      <c r="C29" s="11">
        <v>29</v>
      </c>
      <c r="D29" s="328"/>
      <c r="E29" s="328"/>
      <c r="F29" s="328"/>
      <c r="G29" s="328"/>
      <c r="H29" s="328"/>
      <c r="I29" s="328"/>
      <c r="J29" s="328"/>
      <c r="K29" s="328"/>
      <c r="L29" s="328"/>
      <c r="M29" s="328"/>
      <c r="N29" s="328"/>
    </row>
    <row r="30" spans="1:14" ht="15" customHeight="1">
      <c r="A30" s="328" t="s">
        <v>846</v>
      </c>
      <c r="B30" s="11">
        <v>52295</v>
      </c>
      <c r="C30" s="11">
        <v>32</v>
      </c>
      <c r="D30" s="328"/>
      <c r="E30" s="328"/>
      <c r="F30" s="328"/>
      <c r="G30" s="328"/>
      <c r="H30" s="328"/>
      <c r="I30" s="328"/>
      <c r="J30" s="328"/>
      <c r="K30" s="328"/>
      <c r="L30" s="328"/>
      <c r="M30" s="328"/>
      <c r="N30" s="328"/>
    </row>
    <row r="31" spans="1:14" ht="15" customHeight="1">
      <c r="A31" s="328" t="s">
        <v>830</v>
      </c>
      <c r="B31" s="11">
        <v>51709</v>
      </c>
      <c r="C31" s="11">
        <v>36</v>
      </c>
      <c r="D31" s="328"/>
      <c r="E31" s="328"/>
      <c r="F31" s="328"/>
      <c r="G31" s="328"/>
      <c r="H31" s="328"/>
      <c r="I31" s="328"/>
      <c r="J31" s="328"/>
      <c r="K31" s="328"/>
      <c r="L31" s="328"/>
      <c r="M31" s="328"/>
      <c r="N31" s="328"/>
    </row>
    <row r="32" spans="1:14" ht="15" customHeight="1">
      <c r="A32" s="328" t="s">
        <v>818</v>
      </c>
      <c r="B32" s="11">
        <v>52611</v>
      </c>
      <c r="C32" s="11">
        <v>31</v>
      </c>
      <c r="D32" s="328"/>
      <c r="E32" s="328"/>
      <c r="F32" s="328"/>
      <c r="G32" s="328"/>
      <c r="H32" s="328"/>
      <c r="I32" s="328"/>
      <c r="J32" s="328"/>
      <c r="K32" s="328"/>
      <c r="L32" s="328"/>
      <c r="M32" s="328"/>
      <c r="N32" s="328"/>
    </row>
    <row r="33" spans="1:14" ht="15" customHeight="1">
      <c r="A33" s="328" t="s">
        <v>820</v>
      </c>
      <c r="B33" s="11">
        <v>52611</v>
      </c>
      <c r="C33" s="11">
        <v>30</v>
      </c>
      <c r="D33" s="328"/>
      <c r="E33" s="328"/>
      <c r="F33" s="328"/>
      <c r="G33" s="328"/>
      <c r="H33" s="328"/>
      <c r="I33" s="328"/>
      <c r="J33" s="328"/>
      <c r="K33" s="328"/>
      <c r="L33" s="328"/>
      <c r="M33" s="328"/>
      <c r="N33" s="328"/>
    </row>
    <row r="34" spans="1:14" ht="15" customHeight="1">
      <c r="A34" s="328" t="s">
        <v>852</v>
      </c>
      <c r="B34" s="11">
        <v>60000</v>
      </c>
      <c r="C34" s="11">
        <v>17</v>
      </c>
      <c r="D34" s="328"/>
      <c r="E34" s="328"/>
      <c r="F34" s="328"/>
      <c r="G34" s="328"/>
      <c r="H34" s="328"/>
      <c r="I34" s="328"/>
      <c r="J34" s="328"/>
      <c r="K34" s="328"/>
      <c r="L34" s="328"/>
      <c r="M34" s="328"/>
      <c r="N34" s="328"/>
    </row>
    <row r="35" spans="1:14" ht="15" customHeight="1">
      <c r="A35" s="328" t="s">
        <v>826</v>
      </c>
      <c r="B35" s="11">
        <v>57914</v>
      </c>
      <c r="C35" s="11">
        <v>21</v>
      </c>
      <c r="D35" s="328"/>
      <c r="E35" s="328"/>
      <c r="F35" s="328"/>
      <c r="G35" s="328"/>
      <c r="H35" s="328"/>
      <c r="I35" s="328"/>
      <c r="J35" s="328"/>
      <c r="K35" s="328"/>
      <c r="L35" s="328"/>
      <c r="M35" s="328"/>
      <c r="N35" s="328"/>
    </row>
    <row r="36" spans="1:14" ht="15" customHeight="1">
      <c r="A36" s="328" t="s">
        <v>814</v>
      </c>
      <c r="B36" s="11">
        <v>51709</v>
      </c>
      <c r="C36" s="11">
        <v>34</v>
      </c>
      <c r="D36" s="328"/>
      <c r="E36" s="328"/>
      <c r="F36" s="328"/>
      <c r="G36" s="328"/>
      <c r="H36" s="328"/>
      <c r="I36" s="328"/>
      <c r="J36" s="328"/>
      <c r="K36" s="328"/>
      <c r="L36" s="328"/>
      <c r="M36" s="328"/>
      <c r="N36" s="328"/>
    </row>
    <row r="37" spans="1:14" ht="15" customHeight="1">
      <c r="A37" s="328" t="s">
        <v>845</v>
      </c>
      <c r="B37" s="11">
        <v>49700</v>
      </c>
      <c r="C37" s="11">
        <v>46</v>
      </c>
      <c r="D37" s="328"/>
      <c r="E37" s="328"/>
      <c r="F37" s="328"/>
      <c r="G37" s="328"/>
      <c r="H37" s="328"/>
      <c r="I37" s="328"/>
      <c r="J37" s="328"/>
      <c r="K37" s="328"/>
      <c r="L37" s="328"/>
      <c r="M37" s="328"/>
      <c r="N37" s="328"/>
    </row>
    <row r="38" spans="1:14" ht="15.75">
      <c r="A38" s="328" t="s">
        <v>829</v>
      </c>
      <c r="B38" s="11">
        <v>51709</v>
      </c>
      <c r="C38" s="11">
        <v>35</v>
      </c>
      <c r="D38" s="328"/>
      <c r="E38" s="328"/>
      <c r="F38" s="328"/>
      <c r="G38" s="328"/>
      <c r="H38" s="328"/>
      <c r="I38" s="328"/>
      <c r="J38" s="328"/>
      <c r="K38" s="328"/>
      <c r="L38" s="328"/>
      <c r="M38" s="328"/>
      <c r="N38" s="328"/>
    </row>
    <row r="39" spans="1:14" ht="15.75">
      <c r="A39" s="328" t="s">
        <v>832</v>
      </c>
      <c r="B39" s="11">
        <v>50000</v>
      </c>
      <c r="C39" s="11">
        <v>42</v>
      </c>
      <c r="D39" s="328"/>
      <c r="E39" s="328"/>
      <c r="F39" s="328"/>
      <c r="G39" s="328"/>
      <c r="H39" s="328"/>
      <c r="I39" s="328"/>
      <c r="J39" s="328"/>
      <c r="K39" s="328"/>
      <c r="L39" s="328"/>
      <c r="M39" s="328"/>
      <c r="N39" s="328"/>
    </row>
    <row r="40" spans="1:14" ht="15.75">
      <c r="A40" s="12" t="s">
        <v>339</v>
      </c>
      <c r="B40" s="13">
        <v>49389</v>
      </c>
      <c r="C40" s="13">
        <v>47</v>
      </c>
      <c r="D40" s="328"/>
      <c r="E40" s="328"/>
      <c r="F40" s="328"/>
      <c r="G40" s="328"/>
      <c r="H40" s="328"/>
      <c r="I40" s="328"/>
      <c r="J40" s="328"/>
      <c r="K40" s="328"/>
      <c r="L40" s="328"/>
      <c r="M40" s="328"/>
      <c r="N40" s="328"/>
    </row>
    <row r="41" spans="1:14" ht="15.75">
      <c r="A41" s="328" t="s">
        <v>840</v>
      </c>
      <c r="B41" s="11">
        <v>49800</v>
      </c>
      <c r="C41" s="11">
        <v>45</v>
      </c>
      <c r="D41" s="328"/>
      <c r="E41" s="328"/>
      <c r="F41" s="328"/>
      <c r="G41" s="328"/>
      <c r="H41" s="328"/>
      <c r="I41" s="328"/>
      <c r="J41" s="328"/>
      <c r="K41" s="328"/>
      <c r="L41" s="328"/>
      <c r="M41" s="328"/>
      <c r="N41" s="328"/>
    </row>
    <row r="42" spans="1:14" ht="15.75">
      <c r="A42" s="328" t="s">
        <v>844</v>
      </c>
      <c r="B42" s="11">
        <v>50000</v>
      </c>
      <c r="C42" s="11">
        <v>43</v>
      </c>
      <c r="D42" s="328"/>
      <c r="E42" s="328"/>
      <c r="F42" s="328"/>
      <c r="G42" s="328"/>
      <c r="H42" s="328"/>
      <c r="I42" s="328"/>
      <c r="J42" s="328"/>
      <c r="K42" s="328"/>
      <c r="L42" s="328"/>
      <c r="M42" s="328"/>
      <c r="N42" s="328"/>
    </row>
    <row r="43" spans="1:14" ht="15.75">
      <c r="A43" s="328" t="s">
        <v>813</v>
      </c>
      <c r="B43" s="11">
        <v>48000</v>
      </c>
      <c r="C43" s="11">
        <v>48</v>
      </c>
      <c r="D43" s="328"/>
      <c r="E43" s="328"/>
      <c r="F43" s="328"/>
      <c r="G43" s="328"/>
      <c r="H43" s="328"/>
      <c r="I43" s="328"/>
      <c r="J43" s="328"/>
      <c r="K43" s="328"/>
      <c r="L43" s="328"/>
      <c r="M43" s="328"/>
      <c r="N43" s="328"/>
    </row>
    <row r="44" spans="1:14" ht="15.75">
      <c r="A44" s="328" t="s">
        <v>823</v>
      </c>
      <c r="B44" s="11">
        <v>51771</v>
      </c>
      <c r="C44" s="11">
        <v>33</v>
      </c>
      <c r="D44" s="328"/>
      <c r="E44" s="328"/>
      <c r="F44" s="328"/>
      <c r="G44" s="328"/>
      <c r="H44" s="328"/>
      <c r="I44" s="328"/>
      <c r="J44" s="328"/>
      <c r="K44" s="328"/>
      <c r="L44" s="328"/>
      <c r="M44" s="328"/>
      <c r="N44" s="328"/>
    </row>
    <row r="45" spans="1:14" ht="15.75">
      <c r="A45" s="328" t="s">
        <v>821</v>
      </c>
      <c r="B45" s="11">
        <v>51000</v>
      </c>
      <c r="C45" s="11">
        <v>41</v>
      </c>
      <c r="D45" s="328"/>
      <c r="E45" s="328"/>
      <c r="F45" s="328"/>
      <c r="G45" s="328"/>
      <c r="H45" s="328"/>
      <c r="I45" s="328"/>
      <c r="J45" s="328"/>
      <c r="K45" s="328"/>
      <c r="L45" s="328"/>
      <c r="M45" s="328"/>
      <c r="N45" s="328"/>
    </row>
    <row r="46" spans="1:14" ht="15.75">
      <c r="A46" s="328" t="s">
        <v>803</v>
      </c>
      <c r="B46" s="11">
        <v>51709</v>
      </c>
      <c r="C46" s="11">
        <v>37</v>
      </c>
      <c r="D46" s="328"/>
      <c r="E46" s="328"/>
      <c r="F46" s="328"/>
      <c r="G46" s="328"/>
      <c r="H46" s="328"/>
      <c r="I46" s="328"/>
      <c r="J46" s="328"/>
      <c r="K46" s="328"/>
      <c r="L46" s="328"/>
      <c r="M46" s="328"/>
      <c r="N46" s="328"/>
    </row>
    <row r="47" spans="1:14" ht="15.75">
      <c r="A47" s="328" t="s">
        <v>837</v>
      </c>
      <c r="B47" s="11">
        <v>51065</v>
      </c>
      <c r="C47" s="11">
        <v>40</v>
      </c>
      <c r="D47" s="328"/>
      <c r="E47" s="328"/>
      <c r="F47" s="328"/>
      <c r="G47" s="328"/>
      <c r="H47" s="328"/>
      <c r="I47" s="328"/>
      <c r="J47" s="328"/>
      <c r="K47" s="328"/>
      <c r="L47" s="328"/>
      <c r="M47" s="328"/>
      <c r="N47" s="328"/>
    </row>
    <row r="48" spans="1:14" ht="15.75">
      <c r="A48" s="328" t="s">
        <v>807</v>
      </c>
      <c r="B48" s="11">
        <v>45000</v>
      </c>
      <c r="C48" s="11">
        <v>51</v>
      </c>
      <c r="D48" s="328"/>
      <c r="E48" s="328"/>
      <c r="F48" s="328"/>
      <c r="G48" s="328"/>
      <c r="H48" s="328"/>
      <c r="I48" s="328"/>
      <c r="J48" s="328"/>
      <c r="K48" s="328"/>
      <c r="L48" s="328"/>
      <c r="M48" s="328"/>
      <c r="N48" s="328"/>
    </row>
    <row r="49" spans="1:14" ht="15.75">
      <c r="A49" s="328" t="s">
        <v>835</v>
      </c>
      <c r="B49" s="11">
        <v>47629</v>
      </c>
      <c r="C49" s="11">
        <v>49</v>
      </c>
      <c r="D49" s="328"/>
      <c r="E49" s="328"/>
      <c r="F49" s="328"/>
      <c r="G49" s="328"/>
      <c r="H49" s="328"/>
      <c r="I49" s="328"/>
      <c r="J49" s="328"/>
      <c r="K49" s="328"/>
      <c r="L49" s="328"/>
      <c r="M49" s="328"/>
      <c r="N49" s="328"/>
    </row>
    <row r="50" spans="1:14" ht="15.75">
      <c r="A50" s="328" t="s">
        <v>850</v>
      </c>
      <c r="B50" s="11">
        <v>51357</v>
      </c>
      <c r="C50" s="11">
        <v>39</v>
      </c>
      <c r="D50" s="328"/>
      <c r="E50" s="328"/>
      <c r="F50" s="328"/>
      <c r="G50" s="328"/>
      <c r="H50" s="328"/>
      <c r="I50" s="328"/>
      <c r="J50" s="328"/>
      <c r="K50" s="328"/>
      <c r="L50" s="328"/>
      <c r="M50" s="328"/>
      <c r="N50" s="328"/>
    </row>
    <row r="51" spans="1:14" ht="15.75">
      <c r="A51" s="328" t="s">
        <v>952</v>
      </c>
      <c r="B51" s="11">
        <v>57872</v>
      </c>
      <c r="C51" s="11">
        <v>22</v>
      </c>
      <c r="D51" s="328"/>
      <c r="E51" s="328"/>
      <c r="F51" s="328"/>
      <c r="G51" s="328"/>
      <c r="H51" s="328"/>
      <c r="I51" s="328"/>
      <c r="J51" s="328"/>
      <c r="K51" s="328"/>
      <c r="L51" s="328"/>
      <c r="M51" s="328"/>
      <c r="N51" s="328"/>
    </row>
    <row r="52" spans="1:14" ht="15.75">
      <c r="A52" s="328" t="s">
        <v>828</v>
      </c>
      <c r="B52" s="11">
        <v>46469</v>
      </c>
      <c r="C52" s="11">
        <v>50</v>
      </c>
      <c r="D52" s="328"/>
      <c r="E52" s="328"/>
      <c r="F52" s="328"/>
      <c r="G52" s="328"/>
      <c r="H52" s="328"/>
      <c r="I52" s="328"/>
      <c r="J52" s="328"/>
      <c r="K52" s="328"/>
      <c r="L52" s="328"/>
      <c r="M52" s="328"/>
      <c r="N52" s="328"/>
    </row>
  </sheetData>
  <mergeCells count="1">
    <mergeCell ref="E1:N1"/>
  </mergeCells>
  <hyperlinks>
    <hyperlink ref="E1" r:id="rId1" xr:uid="{00000000-0004-0000-1A00-000000000000}"/>
  </hyperlinks>
  <pageMargins left="0.7" right="0.7" top="0.75" bottom="0.75" header="0.3" footer="0.3"/>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53">
    <outlinePr summaryBelow="0" summaryRight="0"/>
  </sheetPr>
  <dimension ref="A1:N52"/>
  <sheetViews>
    <sheetView workbookViewId="0"/>
  </sheetViews>
  <sheetFormatPr defaultColWidth="14.42578125" defaultRowHeight="15" customHeight="1"/>
  <cols>
    <col min="2" max="2" width="25.140625" customWidth="1"/>
  </cols>
  <sheetData>
    <row r="1" spans="1:14" ht="15" customHeight="1">
      <c r="A1" s="23" t="s">
        <v>804</v>
      </c>
      <c r="B1" s="14" t="s">
        <v>855</v>
      </c>
      <c r="C1" s="23" t="s">
        <v>801</v>
      </c>
      <c r="D1" s="328"/>
      <c r="E1" s="673" t="s">
        <v>858</v>
      </c>
      <c r="F1" s="674"/>
      <c r="G1" s="674"/>
      <c r="H1" s="674"/>
      <c r="I1" s="674"/>
      <c r="J1" s="674"/>
      <c r="K1" s="674"/>
      <c r="L1" s="674"/>
      <c r="M1" s="674"/>
      <c r="N1" s="674"/>
    </row>
    <row r="2" spans="1:14" ht="15" customHeight="1">
      <c r="A2" s="328" t="s">
        <v>812</v>
      </c>
      <c r="B2" s="11">
        <v>71491</v>
      </c>
      <c r="C2" s="11">
        <v>1</v>
      </c>
      <c r="D2" s="328"/>
      <c r="E2" s="328"/>
      <c r="F2" s="328"/>
      <c r="G2" s="328"/>
      <c r="H2" s="328"/>
      <c r="I2" s="328"/>
      <c r="J2" s="328"/>
      <c r="K2" s="328"/>
      <c r="L2" s="328"/>
      <c r="M2" s="328"/>
      <c r="N2" s="328"/>
    </row>
    <row r="3" spans="1:14" ht="15" customHeight="1">
      <c r="A3" s="328" t="s">
        <v>824</v>
      </c>
      <c r="B3" s="11">
        <v>53778</v>
      </c>
      <c r="C3" s="11">
        <v>4</v>
      </c>
      <c r="D3" s="328"/>
      <c r="E3" s="328"/>
      <c r="F3" s="328"/>
      <c r="G3" s="328"/>
      <c r="H3" s="328"/>
      <c r="I3" s="328"/>
      <c r="J3" s="328"/>
      <c r="K3" s="328"/>
      <c r="L3" s="328"/>
      <c r="M3" s="328"/>
      <c r="N3" s="328"/>
    </row>
    <row r="4" spans="1:14" ht="15" customHeight="1">
      <c r="A4" s="328" t="s">
        <v>306</v>
      </c>
      <c r="B4" s="11">
        <v>45245</v>
      </c>
      <c r="C4" s="11">
        <v>13</v>
      </c>
      <c r="D4" s="328"/>
      <c r="E4" s="328"/>
      <c r="F4" s="328"/>
      <c r="G4" s="328"/>
      <c r="H4" s="328"/>
      <c r="I4" s="328"/>
      <c r="J4" s="328"/>
      <c r="K4" s="328"/>
      <c r="L4" s="328"/>
      <c r="M4" s="328"/>
      <c r="N4" s="328"/>
    </row>
    <row r="5" spans="1:14" ht="15" customHeight="1">
      <c r="A5" s="328" t="s">
        <v>833</v>
      </c>
      <c r="B5" s="11">
        <v>46980</v>
      </c>
      <c r="C5" s="11">
        <v>6</v>
      </c>
      <c r="D5" s="328"/>
      <c r="E5" s="328"/>
      <c r="F5" s="328"/>
      <c r="G5" s="328"/>
      <c r="H5" s="328"/>
      <c r="I5" s="328"/>
      <c r="J5" s="328"/>
      <c r="K5" s="328"/>
      <c r="L5" s="328"/>
      <c r="M5" s="328"/>
      <c r="N5" s="328"/>
    </row>
    <row r="6" spans="1:14" ht="15" customHeight="1">
      <c r="A6" s="328" t="s">
        <v>809</v>
      </c>
      <c r="B6" s="11">
        <v>44000</v>
      </c>
      <c r="C6" s="11">
        <v>15</v>
      </c>
      <c r="D6" s="328"/>
      <c r="E6" s="328"/>
      <c r="F6" s="328"/>
      <c r="G6" s="328"/>
      <c r="H6" s="328"/>
      <c r="I6" s="328"/>
      <c r="J6" s="328"/>
      <c r="K6" s="328"/>
      <c r="L6" s="328"/>
      <c r="M6" s="328"/>
      <c r="N6" s="328"/>
    </row>
    <row r="7" spans="1:14" ht="15" customHeight="1">
      <c r="A7" s="328" t="s">
        <v>815</v>
      </c>
      <c r="B7" s="11">
        <v>42088</v>
      </c>
      <c r="C7" s="11">
        <v>19</v>
      </c>
      <c r="D7" s="328"/>
      <c r="E7" s="328"/>
      <c r="F7" s="328"/>
      <c r="G7" s="328"/>
      <c r="H7" s="328"/>
      <c r="I7" s="328"/>
      <c r="J7" s="328"/>
      <c r="K7" s="328"/>
      <c r="L7" s="328"/>
      <c r="M7" s="328"/>
      <c r="N7" s="328"/>
    </row>
    <row r="8" spans="1:14" ht="15" customHeight="1">
      <c r="A8" s="328" t="s">
        <v>951</v>
      </c>
      <c r="B8" s="11">
        <v>56172</v>
      </c>
      <c r="C8" s="11">
        <v>2</v>
      </c>
      <c r="D8" s="328"/>
      <c r="E8" s="328"/>
      <c r="F8" s="328"/>
      <c r="G8" s="328"/>
      <c r="H8" s="328"/>
      <c r="I8" s="328"/>
      <c r="J8" s="328"/>
      <c r="K8" s="328"/>
      <c r="L8" s="328"/>
      <c r="M8" s="328"/>
      <c r="N8" s="328"/>
    </row>
    <row r="9" spans="1:14" ht="15" customHeight="1">
      <c r="A9" s="328" t="s">
        <v>834</v>
      </c>
      <c r="B9" s="11">
        <v>53000</v>
      </c>
      <c r="C9" s="11">
        <v>5</v>
      </c>
      <c r="D9" s="328"/>
      <c r="E9" s="328"/>
      <c r="F9" s="328"/>
      <c r="G9" s="328"/>
      <c r="H9" s="328"/>
      <c r="I9" s="328"/>
      <c r="J9" s="328"/>
      <c r="K9" s="328"/>
      <c r="L9" s="328"/>
      <c r="M9" s="328"/>
      <c r="N9" s="328"/>
    </row>
    <row r="10" spans="1:14" ht="15" customHeight="1">
      <c r="A10" s="328" t="s">
        <v>810</v>
      </c>
      <c r="B10" s="11">
        <v>53778</v>
      </c>
      <c r="C10" s="11">
        <v>3</v>
      </c>
      <c r="D10" s="328"/>
      <c r="E10" s="328"/>
      <c r="F10" s="328"/>
      <c r="G10" s="328"/>
      <c r="H10" s="328"/>
      <c r="I10" s="328"/>
      <c r="J10" s="328"/>
      <c r="K10" s="328"/>
      <c r="L10" s="328"/>
      <c r="M10" s="328"/>
      <c r="N10" s="328"/>
    </row>
    <row r="11" spans="1:14" ht="15" customHeight="1">
      <c r="A11" s="328" t="s">
        <v>805</v>
      </c>
      <c r="B11" s="11">
        <v>45959</v>
      </c>
      <c r="C11" s="11">
        <v>11</v>
      </c>
      <c r="D11" s="328"/>
      <c r="E11" s="328"/>
      <c r="F11" s="328"/>
      <c r="G11" s="328"/>
      <c r="H11" s="328"/>
      <c r="I11" s="328"/>
      <c r="J11" s="328"/>
      <c r="K11" s="328"/>
      <c r="L11" s="328"/>
      <c r="M11" s="328"/>
      <c r="N11" s="328"/>
    </row>
    <row r="12" spans="1:14" ht="15" customHeight="1">
      <c r="A12" s="328" t="s">
        <v>827</v>
      </c>
      <c r="B12" s="11">
        <v>46538</v>
      </c>
      <c r="C12" s="11">
        <v>8</v>
      </c>
      <c r="D12" s="328"/>
      <c r="E12" s="328"/>
      <c r="F12" s="328"/>
      <c r="G12" s="328"/>
      <c r="H12" s="328"/>
      <c r="I12" s="328"/>
      <c r="J12" s="328"/>
      <c r="K12" s="328"/>
      <c r="L12" s="328"/>
      <c r="M12" s="328"/>
      <c r="N12" s="328"/>
    </row>
    <row r="13" spans="1:14" ht="15" customHeight="1">
      <c r="A13" s="328" t="s">
        <v>847</v>
      </c>
      <c r="B13" s="11">
        <v>36767</v>
      </c>
      <c r="C13" s="11">
        <v>35</v>
      </c>
      <c r="D13" s="328"/>
      <c r="E13" s="328"/>
      <c r="F13" s="328"/>
      <c r="G13" s="328"/>
      <c r="H13" s="328"/>
      <c r="I13" s="328"/>
      <c r="J13" s="328"/>
      <c r="K13" s="328"/>
      <c r="L13" s="328"/>
      <c r="M13" s="328"/>
      <c r="N13" s="328"/>
    </row>
    <row r="14" spans="1:14" ht="15" customHeight="1">
      <c r="A14" s="328" t="s">
        <v>849</v>
      </c>
      <c r="B14" s="11">
        <v>45504</v>
      </c>
      <c r="C14" s="11">
        <v>12</v>
      </c>
      <c r="D14" s="328"/>
      <c r="E14" s="328"/>
      <c r="F14" s="328"/>
      <c r="G14" s="328"/>
      <c r="H14" s="328"/>
      <c r="I14" s="328"/>
      <c r="J14" s="328"/>
      <c r="K14" s="328"/>
      <c r="L14" s="328"/>
      <c r="M14" s="328"/>
      <c r="N14" s="328"/>
    </row>
    <row r="15" spans="1:14" ht="15" customHeight="1">
      <c r="A15" s="328" t="s">
        <v>808</v>
      </c>
      <c r="B15" s="11">
        <v>44523</v>
      </c>
      <c r="C15" s="11">
        <v>14</v>
      </c>
      <c r="D15" s="328"/>
      <c r="E15" s="328"/>
      <c r="F15" s="328"/>
      <c r="G15" s="328"/>
      <c r="H15" s="328"/>
      <c r="I15" s="328"/>
      <c r="J15" s="328"/>
      <c r="K15" s="328"/>
      <c r="L15" s="328"/>
      <c r="M15" s="328"/>
      <c r="N15" s="328"/>
    </row>
    <row r="16" spans="1:14" ht="15" customHeight="1">
      <c r="A16" s="328" t="s">
        <v>843</v>
      </c>
      <c r="B16" s="11">
        <v>46297</v>
      </c>
      <c r="C16" s="11">
        <v>10</v>
      </c>
      <c r="D16" s="328"/>
      <c r="E16" s="328"/>
      <c r="F16" s="328"/>
      <c r="G16" s="328"/>
      <c r="H16" s="328"/>
      <c r="I16" s="328"/>
      <c r="J16" s="328"/>
      <c r="K16" s="328"/>
      <c r="L16" s="328"/>
      <c r="M16" s="328"/>
      <c r="N16" s="328"/>
    </row>
    <row r="17" spans="1:14" ht="15" customHeight="1">
      <c r="A17" s="328" t="s">
        <v>841</v>
      </c>
      <c r="B17" s="11">
        <v>40852</v>
      </c>
      <c r="C17" s="11">
        <v>22</v>
      </c>
      <c r="D17" s="328"/>
      <c r="E17" s="328"/>
      <c r="F17" s="328"/>
      <c r="G17" s="328"/>
      <c r="H17" s="328"/>
      <c r="I17" s="328"/>
      <c r="J17" s="328"/>
      <c r="K17" s="328"/>
      <c r="L17" s="328"/>
      <c r="M17" s="328"/>
      <c r="N17" s="328"/>
    </row>
    <row r="18" spans="1:14" ht="15" customHeight="1">
      <c r="A18" s="328" t="s">
        <v>817</v>
      </c>
      <c r="B18" s="11">
        <v>42180</v>
      </c>
      <c r="C18" s="11">
        <v>18</v>
      </c>
      <c r="D18" s="328"/>
      <c r="E18" s="328"/>
      <c r="F18" s="328"/>
      <c r="G18" s="328"/>
      <c r="H18" s="328"/>
      <c r="I18" s="328"/>
      <c r="J18" s="328"/>
      <c r="K18" s="328"/>
      <c r="L18" s="328"/>
      <c r="M18" s="328"/>
      <c r="N18" s="328"/>
    </row>
    <row r="19" spans="1:14" ht="15" customHeight="1">
      <c r="A19" s="328" t="s">
        <v>848</v>
      </c>
      <c r="B19" s="11">
        <v>42452</v>
      </c>
      <c r="C19" s="11">
        <v>17</v>
      </c>
      <c r="D19" s="328"/>
      <c r="E19" s="328"/>
      <c r="F19" s="328"/>
      <c r="G19" s="328"/>
      <c r="H19" s="328"/>
      <c r="I19" s="328"/>
      <c r="J19" s="328"/>
      <c r="K19" s="328"/>
      <c r="L19" s="328"/>
      <c r="M19" s="328"/>
      <c r="N19" s="328"/>
    </row>
    <row r="20" spans="1:14" ht="15" customHeight="1">
      <c r="A20" s="328" t="s">
        <v>819</v>
      </c>
      <c r="B20" s="11">
        <v>38932</v>
      </c>
      <c r="C20" s="11">
        <v>26</v>
      </c>
      <c r="D20" s="328"/>
      <c r="E20" s="328"/>
      <c r="F20" s="328"/>
      <c r="G20" s="328"/>
      <c r="H20" s="328"/>
      <c r="I20" s="328"/>
      <c r="J20" s="328"/>
      <c r="K20" s="328"/>
      <c r="L20" s="328"/>
      <c r="M20" s="328"/>
      <c r="N20" s="328"/>
    </row>
    <row r="21" spans="1:14" ht="15" customHeight="1">
      <c r="A21" s="328" t="s">
        <v>851</v>
      </c>
      <c r="B21" s="11">
        <v>41367</v>
      </c>
      <c r="C21" s="11">
        <v>20</v>
      </c>
      <c r="D21" s="328"/>
      <c r="E21" s="328"/>
      <c r="F21" s="328"/>
      <c r="G21" s="328"/>
      <c r="H21" s="328"/>
      <c r="I21" s="328"/>
      <c r="J21" s="328"/>
      <c r="K21" s="328"/>
      <c r="L21" s="328"/>
      <c r="M21" s="328"/>
      <c r="N21" s="328"/>
    </row>
    <row r="22" spans="1:14" ht="15" customHeight="1">
      <c r="A22" s="328" t="s">
        <v>842</v>
      </c>
      <c r="B22" s="11">
        <v>42720</v>
      </c>
      <c r="C22" s="11">
        <v>16</v>
      </c>
      <c r="D22" s="328"/>
      <c r="E22" s="328"/>
      <c r="F22" s="328"/>
      <c r="G22" s="328"/>
      <c r="H22" s="328"/>
      <c r="I22" s="328"/>
      <c r="J22" s="328"/>
      <c r="K22" s="328"/>
      <c r="L22" s="328"/>
      <c r="M22" s="328"/>
      <c r="N22" s="328"/>
    </row>
    <row r="23" spans="1:14" ht="15" customHeight="1">
      <c r="A23" s="328" t="s">
        <v>836</v>
      </c>
      <c r="B23" s="11">
        <v>46594</v>
      </c>
      <c r="C23" s="11">
        <v>7</v>
      </c>
      <c r="D23" s="328"/>
      <c r="E23" s="328"/>
      <c r="F23" s="328"/>
      <c r="G23" s="328"/>
      <c r="H23" s="328"/>
      <c r="I23" s="328"/>
      <c r="J23" s="328"/>
      <c r="K23" s="328"/>
      <c r="L23" s="328"/>
      <c r="M23" s="328"/>
      <c r="N23" s="328"/>
    </row>
    <row r="24" spans="1:14" ht="15" customHeight="1">
      <c r="A24" s="328" t="s">
        <v>811</v>
      </c>
      <c r="B24" s="11">
        <v>46538</v>
      </c>
      <c r="C24" s="11">
        <v>9</v>
      </c>
      <c r="D24" s="328"/>
      <c r="E24" s="328"/>
      <c r="F24" s="328"/>
      <c r="G24" s="328"/>
      <c r="H24" s="328"/>
      <c r="I24" s="328"/>
      <c r="J24" s="328"/>
      <c r="K24" s="328"/>
      <c r="L24" s="328"/>
      <c r="M24" s="328"/>
      <c r="N24" s="328"/>
    </row>
    <row r="25" spans="1:14" ht="15" customHeight="1">
      <c r="A25" s="328" t="s">
        <v>806</v>
      </c>
      <c r="B25" s="11">
        <v>37880</v>
      </c>
      <c r="C25" s="11">
        <v>29</v>
      </c>
      <c r="D25" s="328"/>
      <c r="E25" s="328"/>
      <c r="F25" s="328"/>
      <c r="G25" s="328"/>
      <c r="H25" s="328"/>
      <c r="I25" s="328"/>
      <c r="J25" s="328"/>
      <c r="K25" s="328"/>
      <c r="L25" s="328"/>
      <c r="M25" s="328"/>
      <c r="N25" s="328"/>
    </row>
    <row r="26" spans="1:14" ht="15" customHeight="1">
      <c r="A26" s="328" t="s">
        <v>816</v>
      </c>
      <c r="B26" s="11">
        <v>33133</v>
      </c>
      <c r="C26" s="11">
        <v>48</v>
      </c>
      <c r="D26" s="328"/>
      <c r="E26" s="328"/>
      <c r="F26" s="328"/>
      <c r="G26" s="328"/>
      <c r="H26" s="328"/>
      <c r="I26" s="328"/>
      <c r="J26" s="328"/>
      <c r="K26" s="328"/>
      <c r="L26" s="328"/>
      <c r="M26" s="328"/>
      <c r="N26" s="328"/>
    </row>
    <row r="27" spans="1:14" ht="15" customHeight="1">
      <c r="A27" s="328" t="s">
        <v>838</v>
      </c>
      <c r="B27" s="11">
        <v>38810</v>
      </c>
      <c r="C27" s="11">
        <v>27</v>
      </c>
      <c r="D27" s="328"/>
      <c r="E27" s="328"/>
      <c r="F27" s="328"/>
      <c r="G27" s="328"/>
      <c r="H27" s="328"/>
      <c r="I27" s="328"/>
      <c r="J27" s="328"/>
      <c r="K27" s="328"/>
      <c r="L27" s="328"/>
      <c r="M27" s="328"/>
      <c r="N27" s="328"/>
    </row>
    <row r="28" spans="1:14" ht="15" customHeight="1">
      <c r="A28" s="328" t="s">
        <v>839</v>
      </c>
      <c r="B28" s="11">
        <v>40000</v>
      </c>
      <c r="C28" s="11">
        <v>24</v>
      </c>
      <c r="D28" s="328"/>
      <c r="E28" s="328"/>
      <c r="F28" s="328"/>
      <c r="G28" s="328"/>
      <c r="H28" s="328"/>
      <c r="I28" s="328"/>
      <c r="J28" s="328"/>
      <c r="K28" s="328"/>
      <c r="L28" s="328"/>
      <c r="M28" s="328"/>
      <c r="N28" s="328"/>
    </row>
    <row r="29" spans="1:14" ht="15" customHeight="1">
      <c r="A29" s="328" t="s">
        <v>831</v>
      </c>
      <c r="B29" s="11">
        <v>38310</v>
      </c>
      <c r="C29" s="11">
        <v>28</v>
      </c>
      <c r="D29" s="328"/>
      <c r="E29" s="328"/>
      <c r="F29" s="328"/>
      <c r="G29" s="328"/>
      <c r="H29" s="328"/>
      <c r="I29" s="328"/>
      <c r="J29" s="328"/>
      <c r="K29" s="328"/>
      <c r="L29" s="328"/>
      <c r="M29" s="328"/>
      <c r="N29" s="328"/>
    </row>
    <row r="30" spans="1:14" ht="15" customHeight="1">
      <c r="A30" s="328" t="s">
        <v>846</v>
      </c>
      <c r="B30" s="11">
        <v>37275</v>
      </c>
      <c r="C30" s="11">
        <v>32</v>
      </c>
      <c r="D30" s="328"/>
      <c r="E30" s="328"/>
      <c r="F30" s="328"/>
      <c r="G30" s="328"/>
      <c r="H30" s="328"/>
      <c r="I30" s="328"/>
      <c r="J30" s="328"/>
      <c r="K30" s="328"/>
      <c r="L30" s="328"/>
      <c r="M30" s="328"/>
      <c r="N30" s="328"/>
    </row>
    <row r="31" spans="1:14" ht="15" customHeight="1">
      <c r="A31" s="328" t="s">
        <v>830</v>
      </c>
      <c r="B31" s="11">
        <v>35746</v>
      </c>
      <c r="C31" s="11">
        <v>41</v>
      </c>
      <c r="D31" s="328"/>
      <c r="E31" s="328"/>
      <c r="F31" s="328"/>
      <c r="G31" s="328"/>
      <c r="H31" s="328"/>
      <c r="I31" s="328"/>
      <c r="J31" s="328"/>
      <c r="K31" s="328"/>
      <c r="L31" s="328"/>
      <c r="M31" s="328"/>
      <c r="N31" s="328"/>
    </row>
    <row r="32" spans="1:14" ht="15" customHeight="1">
      <c r="A32" s="328" t="s">
        <v>818</v>
      </c>
      <c r="B32" s="11">
        <v>36767</v>
      </c>
      <c r="C32" s="11">
        <v>37</v>
      </c>
      <c r="D32" s="328"/>
      <c r="E32" s="328"/>
      <c r="F32" s="328"/>
      <c r="G32" s="328"/>
      <c r="H32" s="328"/>
      <c r="I32" s="328"/>
      <c r="J32" s="328"/>
      <c r="K32" s="328"/>
      <c r="L32" s="328"/>
      <c r="M32" s="328"/>
      <c r="N32" s="328"/>
    </row>
    <row r="33" spans="1:14" ht="15" customHeight="1">
      <c r="A33" s="328" t="s">
        <v>820</v>
      </c>
      <c r="B33" s="11">
        <v>37788</v>
      </c>
      <c r="C33" s="11">
        <v>30</v>
      </c>
      <c r="D33" s="328"/>
      <c r="E33" s="328"/>
      <c r="F33" s="328"/>
      <c r="G33" s="328"/>
      <c r="H33" s="328"/>
      <c r="I33" s="328"/>
      <c r="J33" s="328"/>
      <c r="K33" s="328"/>
      <c r="L33" s="328"/>
      <c r="M33" s="328"/>
      <c r="N33" s="328"/>
    </row>
    <row r="34" spans="1:14" ht="15" customHeight="1">
      <c r="A34" s="328" t="s">
        <v>852</v>
      </c>
      <c r="B34" s="11">
        <v>39346</v>
      </c>
      <c r="C34" s="11">
        <v>25</v>
      </c>
      <c r="D34" s="328"/>
      <c r="E34" s="328"/>
      <c r="F34" s="328"/>
      <c r="G34" s="328"/>
      <c r="H34" s="328"/>
      <c r="I34" s="328"/>
      <c r="J34" s="328"/>
      <c r="K34" s="328"/>
      <c r="L34" s="328"/>
      <c r="M34" s="328"/>
      <c r="N34" s="328"/>
    </row>
    <row r="35" spans="1:14" ht="15" customHeight="1">
      <c r="A35" s="328" t="s">
        <v>826</v>
      </c>
      <c r="B35" s="11">
        <v>41000</v>
      </c>
      <c r="C35" s="11">
        <v>21</v>
      </c>
      <c r="D35" s="328"/>
      <c r="E35" s="328"/>
      <c r="F35" s="328"/>
      <c r="G35" s="328"/>
      <c r="H35" s="328"/>
      <c r="I35" s="328"/>
      <c r="J35" s="328"/>
      <c r="K35" s="328"/>
      <c r="L35" s="328"/>
      <c r="M35" s="328"/>
      <c r="N35" s="328"/>
    </row>
    <row r="36" spans="1:14" ht="15" customHeight="1">
      <c r="A36" s="328" t="s">
        <v>814</v>
      </c>
      <c r="B36" s="11">
        <v>37564</v>
      </c>
      <c r="C36" s="11">
        <v>31</v>
      </c>
      <c r="D36" s="328"/>
      <c r="E36" s="328"/>
      <c r="F36" s="328"/>
      <c r="G36" s="328"/>
      <c r="H36" s="328"/>
      <c r="I36" s="328"/>
      <c r="J36" s="328"/>
      <c r="K36" s="328"/>
      <c r="L36" s="328"/>
      <c r="M36" s="328"/>
      <c r="N36" s="328"/>
    </row>
    <row r="37" spans="1:14" ht="15" customHeight="1">
      <c r="A37" s="328" t="s">
        <v>845</v>
      </c>
      <c r="B37" s="11">
        <v>36240</v>
      </c>
      <c r="C37" s="11">
        <v>40</v>
      </c>
      <c r="D37" s="328"/>
      <c r="E37" s="328"/>
      <c r="F37" s="328"/>
      <c r="G37" s="328"/>
      <c r="H37" s="328"/>
      <c r="I37" s="328"/>
      <c r="J37" s="328"/>
      <c r="K37" s="328"/>
      <c r="L37" s="328"/>
      <c r="M37" s="328"/>
      <c r="N37" s="328"/>
    </row>
    <row r="38" spans="1:14" ht="15.75">
      <c r="A38" s="328" t="s">
        <v>829</v>
      </c>
      <c r="B38" s="11">
        <v>37000</v>
      </c>
      <c r="C38" s="11">
        <v>34</v>
      </c>
      <c r="D38" s="328"/>
      <c r="E38" s="328"/>
      <c r="F38" s="328"/>
      <c r="G38" s="328"/>
      <c r="H38" s="328"/>
      <c r="I38" s="328"/>
      <c r="J38" s="328"/>
      <c r="K38" s="328"/>
      <c r="L38" s="328"/>
      <c r="M38" s="328"/>
      <c r="N38" s="328"/>
    </row>
    <row r="39" spans="1:14" ht="15.75">
      <c r="A39" s="328" t="s">
        <v>832</v>
      </c>
      <c r="B39" s="11">
        <v>36256</v>
      </c>
      <c r="C39" s="11">
        <v>38</v>
      </c>
      <c r="D39" s="328"/>
      <c r="E39" s="328"/>
      <c r="F39" s="328"/>
      <c r="G39" s="328"/>
      <c r="H39" s="328"/>
      <c r="I39" s="328"/>
      <c r="J39" s="328"/>
      <c r="K39" s="328"/>
      <c r="L39" s="328"/>
      <c r="M39" s="328"/>
      <c r="N39" s="328"/>
    </row>
    <row r="40" spans="1:14" ht="15.75">
      <c r="A40" s="12" t="s">
        <v>339</v>
      </c>
      <c r="B40" s="13">
        <v>35746</v>
      </c>
      <c r="C40" s="13">
        <v>42</v>
      </c>
      <c r="D40" s="328"/>
      <c r="E40" s="328"/>
      <c r="F40" s="328"/>
      <c r="G40" s="328"/>
      <c r="H40" s="328"/>
      <c r="I40" s="328"/>
      <c r="J40" s="328"/>
      <c r="K40" s="328"/>
      <c r="L40" s="328"/>
      <c r="M40" s="328"/>
      <c r="N40" s="328"/>
    </row>
    <row r="41" spans="1:14" ht="15.75">
      <c r="A41" s="328" t="s">
        <v>840</v>
      </c>
      <c r="B41" s="11">
        <v>33133</v>
      </c>
      <c r="C41" s="11">
        <v>49</v>
      </c>
      <c r="D41" s="328"/>
      <c r="E41" s="328"/>
      <c r="F41" s="328"/>
      <c r="G41" s="328"/>
      <c r="H41" s="328"/>
      <c r="I41" s="328"/>
      <c r="J41" s="328"/>
      <c r="K41" s="328"/>
      <c r="L41" s="328"/>
      <c r="M41" s="328"/>
      <c r="N41" s="328"/>
    </row>
    <row r="42" spans="1:14" ht="15.75">
      <c r="A42" s="328" t="s">
        <v>844</v>
      </c>
      <c r="B42" s="11">
        <v>35204</v>
      </c>
      <c r="C42" s="11">
        <v>43</v>
      </c>
      <c r="D42" s="328"/>
      <c r="E42" s="328"/>
      <c r="F42" s="328"/>
      <c r="G42" s="328"/>
      <c r="H42" s="328"/>
      <c r="I42" s="328"/>
      <c r="J42" s="328"/>
      <c r="K42" s="328"/>
      <c r="L42" s="328"/>
      <c r="M42" s="328"/>
      <c r="N42" s="328"/>
    </row>
    <row r="43" spans="1:14" ht="15.75">
      <c r="A43" s="328" t="s">
        <v>813</v>
      </c>
      <c r="B43" s="11">
        <v>36240</v>
      </c>
      <c r="C43" s="11">
        <v>39</v>
      </c>
      <c r="D43" s="328"/>
      <c r="E43" s="328"/>
      <c r="F43" s="328"/>
      <c r="G43" s="328"/>
      <c r="H43" s="328"/>
      <c r="I43" s="328"/>
      <c r="J43" s="328"/>
      <c r="K43" s="328"/>
      <c r="L43" s="328"/>
      <c r="M43" s="328"/>
      <c r="N43" s="328"/>
    </row>
    <row r="44" spans="1:14" ht="15.75">
      <c r="A44" s="328" t="s">
        <v>823</v>
      </c>
      <c r="B44" s="11">
        <v>40852</v>
      </c>
      <c r="C44" s="11">
        <v>23</v>
      </c>
      <c r="D44" s="328"/>
      <c r="E44" s="328"/>
      <c r="F44" s="328"/>
      <c r="G44" s="328"/>
      <c r="H44" s="328"/>
      <c r="I44" s="328"/>
      <c r="J44" s="328"/>
      <c r="K44" s="328"/>
      <c r="L44" s="328"/>
      <c r="M44" s="328"/>
      <c r="N44" s="328"/>
    </row>
    <row r="45" spans="1:14" ht="15.75">
      <c r="A45" s="328" t="s">
        <v>821</v>
      </c>
      <c r="B45" s="11">
        <v>36767</v>
      </c>
      <c r="C45" s="11">
        <v>36</v>
      </c>
      <c r="D45" s="328"/>
      <c r="E45" s="328"/>
      <c r="F45" s="328"/>
      <c r="G45" s="328"/>
      <c r="H45" s="328"/>
      <c r="I45" s="328"/>
      <c r="J45" s="328"/>
      <c r="K45" s="328"/>
      <c r="L45" s="328"/>
      <c r="M45" s="328"/>
      <c r="N45" s="328"/>
    </row>
    <row r="46" spans="1:14" ht="15.75">
      <c r="A46" s="328" t="s">
        <v>803</v>
      </c>
      <c r="B46" s="11">
        <v>35162</v>
      </c>
      <c r="C46" s="11">
        <v>44</v>
      </c>
      <c r="D46" s="328"/>
      <c r="E46" s="328"/>
      <c r="F46" s="328"/>
      <c r="G46" s="328"/>
      <c r="H46" s="328"/>
      <c r="I46" s="328"/>
      <c r="J46" s="328"/>
      <c r="K46" s="328"/>
      <c r="L46" s="328"/>
      <c r="M46" s="328"/>
      <c r="N46" s="328"/>
    </row>
    <row r="47" spans="1:14" ht="15.75">
      <c r="A47" s="328" t="s">
        <v>837</v>
      </c>
      <c r="B47" s="11">
        <v>37231</v>
      </c>
      <c r="C47" s="11">
        <v>33</v>
      </c>
      <c r="D47" s="328"/>
      <c r="E47" s="328"/>
      <c r="F47" s="328"/>
      <c r="G47" s="328"/>
      <c r="H47" s="328"/>
      <c r="I47" s="328"/>
      <c r="J47" s="328"/>
      <c r="K47" s="328"/>
      <c r="L47" s="328"/>
      <c r="M47" s="328"/>
      <c r="N47" s="328"/>
    </row>
    <row r="48" spans="1:14" ht="15.75">
      <c r="A48" s="328" t="s">
        <v>807</v>
      </c>
      <c r="B48" s="11">
        <v>31566</v>
      </c>
      <c r="C48" s="11">
        <v>51</v>
      </c>
      <c r="D48" s="328"/>
      <c r="E48" s="328"/>
      <c r="F48" s="328"/>
      <c r="G48" s="328"/>
      <c r="H48" s="328"/>
      <c r="I48" s="328"/>
      <c r="J48" s="328"/>
      <c r="K48" s="328"/>
      <c r="L48" s="328"/>
      <c r="M48" s="328"/>
      <c r="N48" s="328"/>
    </row>
    <row r="49" spans="1:14" ht="15.75">
      <c r="A49" s="328" t="s">
        <v>835</v>
      </c>
      <c r="B49" s="11">
        <v>33133</v>
      </c>
      <c r="C49" s="11">
        <v>47</v>
      </c>
      <c r="D49" s="328"/>
      <c r="E49" s="328"/>
      <c r="F49" s="328"/>
      <c r="G49" s="328"/>
      <c r="H49" s="328"/>
      <c r="I49" s="328"/>
      <c r="J49" s="328"/>
      <c r="K49" s="328"/>
      <c r="L49" s="328"/>
      <c r="M49" s="328"/>
      <c r="N49" s="328"/>
    </row>
    <row r="50" spans="1:14" ht="15.75">
      <c r="A50" s="328" t="s">
        <v>850</v>
      </c>
      <c r="B50" s="11">
        <v>33460</v>
      </c>
      <c r="C50" s="11">
        <v>46</v>
      </c>
      <c r="D50" s="328"/>
      <c r="E50" s="328"/>
      <c r="F50" s="328"/>
      <c r="G50" s="328"/>
      <c r="H50" s="328"/>
      <c r="I50" s="328"/>
      <c r="J50" s="328"/>
      <c r="K50" s="328"/>
      <c r="L50" s="328"/>
      <c r="M50" s="328"/>
      <c r="N50" s="328"/>
    </row>
    <row r="51" spans="1:14" ht="15.75">
      <c r="A51" s="328" t="s">
        <v>952</v>
      </c>
      <c r="B51" s="11">
        <v>34000</v>
      </c>
      <c r="C51" s="11">
        <v>45</v>
      </c>
      <c r="D51" s="328"/>
      <c r="E51" s="328"/>
      <c r="F51" s="328"/>
      <c r="G51" s="328"/>
      <c r="H51" s="328"/>
      <c r="I51" s="328"/>
      <c r="J51" s="328"/>
      <c r="K51" s="328"/>
      <c r="L51" s="328"/>
      <c r="M51" s="328"/>
      <c r="N51" s="328"/>
    </row>
    <row r="52" spans="1:14" ht="15.75">
      <c r="A52" s="328" t="s">
        <v>828</v>
      </c>
      <c r="B52" s="11">
        <v>31566</v>
      </c>
      <c r="C52" s="11">
        <v>50</v>
      </c>
      <c r="D52" s="328"/>
      <c r="E52" s="328"/>
      <c r="F52" s="328"/>
      <c r="G52" s="328"/>
      <c r="H52" s="328"/>
      <c r="I52" s="328"/>
      <c r="J52" s="328"/>
      <c r="K52" s="328"/>
      <c r="L52" s="328"/>
      <c r="M52" s="328"/>
      <c r="N52" s="328"/>
    </row>
  </sheetData>
  <mergeCells count="1">
    <mergeCell ref="E1:N1"/>
  </mergeCells>
  <hyperlinks>
    <hyperlink ref="E1" r:id="rId1" xr:uid="{00000000-0004-0000-1B00-000000000000}"/>
  </hyperlinks>
  <pageMargins left="0.7" right="0.7" top="0.75" bottom="0.75" header="0.3" footer="0.3"/>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dimension ref="A1:Q1000"/>
  <sheetViews>
    <sheetView workbookViewId="0"/>
  </sheetViews>
  <sheetFormatPr defaultColWidth="14.42578125" defaultRowHeight="15" customHeight="1"/>
  <cols>
    <col min="1" max="1" width="17" customWidth="1"/>
    <col min="2" max="2" width="13" customWidth="1"/>
    <col min="3" max="5" width="10.5703125" customWidth="1"/>
    <col min="6" max="6" width="17" customWidth="1"/>
    <col min="7" max="7" width="14.42578125" customWidth="1"/>
    <col min="8" max="8" width="14" customWidth="1"/>
    <col min="9" max="9" width="18.5703125" customWidth="1"/>
    <col min="10" max="10" width="17.140625" customWidth="1"/>
    <col min="11" max="11" width="17.42578125" customWidth="1"/>
    <col min="12" max="12" width="11.42578125" customWidth="1"/>
    <col min="13" max="13" width="12.42578125" customWidth="1"/>
    <col min="14" max="26" width="10.5703125" customWidth="1"/>
  </cols>
  <sheetData>
    <row r="1" spans="1:17" ht="12.75" customHeight="1">
      <c r="A1" s="50" t="s">
        <v>954</v>
      </c>
      <c r="F1" s="51" t="s">
        <v>955</v>
      </c>
    </row>
    <row r="2" spans="1:17" ht="12.75" customHeight="1">
      <c r="P2" t="s">
        <v>953</v>
      </c>
      <c r="Q2" s="344" t="s">
        <v>883</v>
      </c>
    </row>
    <row r="3" spans="1:17" ht="12.75" customHeight="1">
      <c r="A3" s="47" t="s">
        <v>804</v>
      </c>
      <c r="B3" s="50" t="s">
        <v>956</v>
      </c>
      <c r="C3" s="52" t="s">
        <v>801</v>
      </c>
      <c r="F3" s="46"/>
      <c r="G3" s="46"/>
      <c r="H3" s="46"/>
      <c r="I3" s="53" t="s">
        <v>957</v>
      </c>
      <c r="J3" s="46"/>
      <c r="K3" s="53" t="s">
        <v>958</v>
      </c>
      <c r="L3" s="46"/>
      <c r="M3" s="46"/>
    </row>
    <row r="4" spans="1:17" ht="12.75" customHeight="1">
      <c r="A4" s="45" t="s">
        <v>812</v>
      </c>
      <c r="B4" s="54">
        <v>0.79</v>
      </c>
      <c r="C4" s="1">
        <v>1</v>
      </c>
      <c r="F4" s="46"/>
      <c r="G4" s="46"/>
      <c r="H4" s="46"/>
      <c r="I4" s="53" t="s">
        <v>959</v>
      </c>
      <c r="J4" s="53" t="s">
        <v>960</v>
      </c>
      <c r="K4" s="53" t="s">
        <v>961</v>
      </c>
      <c r="L4" s="53" t="s">
        <v>804</v>
      </c>
      <c r="M4" s="53" t="s">
        <v>962</v>
      </c>
    </row>
    <row r="5" spans="1:17" ht="12.75" customHeight="1">
      <c r="A5" s="45" t="s">
        <v>848</v>
      </c>
      <c r="B5" s="54">
        <v>0.69</v>
      </c>
      <c r="C5" s="1">
        <v>2</v>
      </c>
      <c r="F5" s="46"/>
      <c r="G5" s="53" t="s">
        <v>963</v>
      </c>
      <c r="H5" s="53" t="s">
        <v>964</v>
      </c>
      <c r="I5" s="53" t="s">
        <v>965</v>
      </c>
      <c r="J5" s="53" t="s">
        <v>966</v>
      </c>
      <c r="K5" s="53" t="s">
        <v>967</v>
      </c>
      <c r="L5" s="53" t="s">
        <v>968</v>
      </c>
      <c r="M5" s="53" t="s">
        <v>969</v>
      </c>
    </row>
    <row r="6" spans="1:17" ht="12.75" customHeight="1">
      <c r="A6" s="45" t="s">
        <v>813</v>
      </c>
      <c r="B6" s="54">
        <v>0.38</v>
      </c>
      <c r="C6" s="1">
        <v>3</v>
      </c>
      <c r="F6" s="46"/>
      <c r="G6" s="53" t="s">
        <v>970</v>
      </c>
      <c r="H6" s="53" t="s">
        <v>971</v>
      </c>
      <c r="I6" s="53" t="s">
        <v>972</v>
      </c>
      <c r="J6" s="53" t="s">
        <v>973</v>
      </c>
      <c r="K6" s="53" t="s">
        <v>974</v>
      </c>
      <c r="L6" s="53" t="s">
        <v>975</v>
      </c>
      <c r="M6" s="53" t="s">
        <v>976</v>
      </c>
    </row>
    <row r="7" spans="1:17" ht="12.75" customHeight="1">
      <c r="A7" s="45" t="s">
        <v>840</v>
      </c>
      <c r="B7" s="54">
        <v>0.37</v>
      </c>
      <c r="C7" s="1">
        <v>4</v>
      </c>
      <c r="F7" s="53" t="s">
        <v>926</v>
      </c>
      <c r="G7" s="53" t="s">
        <v>977</v>
      </c>
      <c r="H7" s="53" t="s">
        <v>978</v>
      </c>
      <c r="I7" s="53" t="s">
        <v>979</v>
      </c>
      <c r="J7" s="53" t="s">
        <v>972</v>
      </c>
      <c r="K7" s="53" t="s">
        <v>979</v>
      </c>
      <c r="L7" s="53" t="s">
        <v>980</v>
      </c>
      <c r="M7" s="53" t="s">
        <v>966</v>
      </c>
    </row>
    <row r="8" spans="1:17" ht="12.75" customHeight="1">
      <c r="A8" s="45" t="s">
        <v>850</v>
      </c>
      <c r="B8" s="54">
        <v>0.36</v>
      </c>
      <c r="C8" s="1">
        <v>5</v>
      </c>
      <c r="F8" s="53" t="s">
        <v>812</v>
      </c>
      <c r="G8" s="55">
        <v>1</v>
      </c>
      <c r="H8" s="56">
        <v>17545</v>
      </c>
      <c r="I8" s="57">
        <v>-35</v>
      </c>
      <c r="J8" s="56">
        <v>236712885</v>
      </c>
      <c r="K8" s="56">
        <v>6821142</v>
      </c>
      <c r="L8" s="53" t="s">
        <v>981</v>
      </c>
      <c r="M8" s="56">
        <v>18580</v>
      </c>
    </row>
    <row r="9" spans="1:17" ht="12.75" customHeight="1">
      <c r="A9" s="45" t="s">
        <v>819</v>
      </c>
      <c r="B9" s="54">
        <v>0.34</v>
      </c>
      <c r="C9">
        <v>6</v>
      </c>
      <c r="F9" s="53" t="s">
        <v>834</v>
      </c>
      <c r="G9" s="55">
        <v>2</v>
      </c>
      <c r="H9" s="56">
        <v>13018</v>
      </c>
      <c r="I9" s="56">
        <v>356</v>
      </c>
      <c r="J9" s="56">
        <v>659789000</v>
      </c>
      <c r="K9" s="57">
        <v>-15986421</v>
      </c>
      <c r="L9" s="53" t="s">
        <v>981</v>
      </c>
      <c r="M9" s="56">
        <v>13275</v>
      </c>
    </row>
    <row r="10" spans="1:17" ht="12.75" customHeight="1">
      <c r="A10" s="45" t="s">
        <v>851</v>
      </c>
      <c r="B10" s="54">
        <v>0.34</v>
      </c>
      <c r="C10">
        <v>7</v>
      </c>
      <c r="F10" s="53" t="s">
        <v>805</v>
      </c>
      <c r="G10" s="55">
        <v>3</v>
      </c>
      <c r="H10" s="56">
        <v>10159</v>
      </c>
      <c r="I10" s="56">
        <v>4380</v>
      </c>
      <c r="J10" s="56">
        <v>3200000</v>
      </c>
      <c r="K10" s="56">
        <v>1131301</v>
      </c>
      <c r="L10" s="53" t="s">
        <v>982</v>
      </c>
      <c r="M10" s="56">
        <v>10159</v>
      </c>
    </row>
    <row r="11" spans="1:17" ht="12.75" customHeight="1">
      <c r="A11" s="45" t="s">
        <v>814</v>
      </c>
      <c r="B11" s="54">
        <v>0.3</v>
      </c>
      <c r="C11">
        <v>8</v>
      </c>
      <c r="F11" s="53" t="s">
        <v>841</v>
      </c>
      <c r="G11" s="55">
        <v>4</v>
      </c>
      <c r="H11" s="56">
        <v>9658</v>
      </c>
      <c r="I11" s="57">
        <v>-203</v>
      </c>
      <c r="J11" s="56">
        <v>91524958</v>
      </c>
      <c r="K11" s="57">
        <v>-1717995</v>
      </c>
      <c r="L11" s="53" t="s">
        <v>982</v>
      </c>
      <c r="M11" s="56">
        <v>9658</v>
      </c>
    </row>
    <row r="12" spans="1:17" ht="12.75" customHeight="1">
      <c r="A12" s="45" t="s">
        <v>846</v>
      </c>
      <c r="B12" s="54">
        <v>0.28999999999999998</v>
      </c>
      <c r="C12">
        <v>9</v>
      </c>
      <c r="F12" s="53" t="s">
        <v>306</v>
      </c>
      <c r="G12" s="55">
        <v>5</v>
      </c>
      <c r="H12" s="56">
        <v>8854</v>
      </c>
      <c r="I12" s="56">
        <v>332</v>
      </c>
      <c r="J12" s="56">
        <v>110594841</v>
      </c>
      <c r="K12" s="56">
        <v>10960166</v>
      </c>
      <c r="L12" s="53" t="s">
        <v>982</v>
      </c>
      <c r="M12" s="56">
        <v>8854</v>
      </c>
    </row>
    <row r="13" spans="1:17" ht="12.75" customHeight="1">
      <c r="A13" s="45" t="s">
        <v>807</v>
      </c>
      <c r="B13" s="54">
        <v>0.26</v>
      </c>
      <c r="C13">
        <v>10</v>
      </c>
      <c r="F13" s="53" t="s">
        <v>830</v>
      </c>
      <c r="G13" s="55">
        <v>6</v>
      </c>
      <c r="H13" s="56">
        <v>8411</v>
      </c>
      <c r="I13" s="56">
        <v>8411</v>
      </c>
      <c r="J13" s="56">
        <v>2573914</v>
      </c>
      <c r="K13" s="56">
        <v>2573914</v>
      </c>
      <c r="L13" s="53" t="s">
        <v>981</v>
      </c>
      <c r="M13" s="56">
        <v>8496</v>
      </c>
    </row>
    <row r="14" spans="1:17" ht="12.75" customHeight="1">
      <c r="A14" s="45" t="s">
        <v>836</v>
      </c>
      <c r="B14" s="54">
        <v>0.26</v>
      </c>
      <c r="C14">
        <v>11</v>
      </c>
      <c r="F14" s="53" t="s">
        <v>842</v>
      </c>
      <c r="G14" s="55">
        <v>7</v>
      </c>
      <c r="H14" s="56">
        <v>7865</v>
      </c>
      <c r="I14" s="56">
        <v>361</v>
      </c>
      <c r="J14" s="56">
        <v>240085217</v>
      </c>
      <c r="K14" s="56">
        <v>23741761</v>
      </c>
      <c r="L14" s="53" t="s">
        <v>982</v>
      </c>
      <c r="M14" s="56">
        <v>7865</v>
      </c>
    </row>
    <row r="15" spans="1:17" ht="12.75" customHeight="1">
      <c r="A15" s="45" t="s">
        <v>808</v>
      </c>
      <c r="B15" s="54">
        <v>0.24</v>
      </c>
      <c r="C15">
        <v>12</v>
      </c>
      <c r="F15" s="53" t="s">
        <v>808</v>
      </c>
      <c r="G15" s="55">
        <v>8</v>
      </c>
      <c r="H15" s="56">
        <v>7655</v>
      </c>
      <c r="I15" s="56">
        <v>1113</v>
      </c>
      <c r="J15" s="56">
        <v>1854832577</v>
      </c>
      <c r="K15" s="56">
        <v>313106275</v>
      </c>
      <c r="L15" s="53" t="s">
        <v>981</v>
      </c>
      <c r="M15" s="56">
        <v>7835</v>
      </c>
    </row>
    <row r="16" spans="1:17" ht="12.75" customHeight="1">
      <c r="A16" s="45" t="s">
        <v>817</v>
      </c>
      <c r="B16" s="54">
        <v>0.24</v>
      </c>
      <c r="C16">
        <v>13</v>
      </c>
      <c r="F16" s="53" t="s">
        <v>810</v>
      </c>
      <c r="G16" s="55">
        <v>9</v>
      </c>
      <c r="H16" s="56">
        <v>7612</v>
      </c>
      <c r="I16" s="57">
        <v>-473</v>
      </c>
      <c r="J16" s="56">
        <v>111027561</v>
      </c>
      <c r="K16" s="57">
        <v>-8455029</v>
      </c>
      <c r="L16" s="53" t="s">
        <v>981</v>
      </c>
      <c r="M16" s="56">
        <v>9727</v>
      </c>
    </row>
    <row r="17" spans="1:13" ht="12.75" customHeight="1">
      <c r="A17" s="45" t="s">
        <v>825</v>
      </c>
      <c r="B17" s="54">
        <v>0.24</v>
      </c>
      <c r="C17">
        <v>14</v>
      </c>
      <c r="F17" s="53" t="s">
        <v>811</v>
      </c>
      <c r="G17" s="55">
        <v>10</v>
      </c>
      <c r="H17" s="56">
        <v>7277</v>
      </c>
      <c r="I17" s="57">
        <v>-377</v>
      </c>
      <c r="J17" s="56">
        <v>6149300</v>
      </c>
      <c r="K17" s="57">
        <v>-211224</v>
      </c>
      <c r="L17" s="53" t="s">
        <v>982</v>
      </c>
      <c r="M17" s="56">
        <v>7277</v>
      </c>
    </row>
    <row r="18" spans="1:13" ht="12.75" customHeight="1">
      <c r="A18" s="45" t="s">
        <v>831</v>
      </c>
      <c r="B18" s="54">
        <v>0.24</v>
      </c>
      <c r="C18">
        <v>15</v>
      </c>
      <c r="F18" s="53" t="s">
        <v>815</v>
      </c>
      <c r="G18" s="55">
        <v>11</v>
      </c>
      <c r="H18" s="56">
        <v>6964</v>
      </c>
      <c r="I18" s="56">
        <v>87</v>
      </c>
      <c r="J18" s="56">
        <v>2597734</v>
      </c>
      <c r="K18" s="56">
        <v>11861</v>
      </c>
      <c r="L18" s="53" t="s">
        <v>982</v>
      </c>
      <c r="M18" s="56">
        <v>6964</v>
      </c>
    </row>
    <row r="19" spans="1:13" ht="12.75" customHeight="1">
      <c r="A19" s="45" t="s">
        <v>834</v>
      </c>
      <c r="B19" s="54">
        <v>0.24</v>
      </c>
      <c r="C19">
        <v>16</v>
      </c>
      <c r="F19" s="53" t="s">
        <v>983</v>
      </c>
      <c r="G19" s="55">
        <v>12</v>
      </c>
      <c r="H19" s="56">
        <v>6622</v>
      </c>
      <c r="I19" s="56">
        <v>274</v>
      </c>
      <c r="J19" s="56">
        <v>58370955</v>
      </c>
      <c r="K19" s="56">
        <v>1601891</v>
      </c>
      <c r="L19" s="53" t="s">
        <v>981</v>
      </c>
      <c r="M19" s="56">
        <v>7941</v>
      </c>
    </row>
    <row r="20" spans="1:13" ht="12.75" customHeight="1">
      <c r="A20" s="45" t="s">
        <v>844</v>
      </c>
      <c r="B20" s="54">
        <v>0.23</v>
      </c>
      <c r="C20">
        <v>17</v>
      </c>
      <c r="F20" s="53" t="s">
        <v>836</v>
      </c>
      <c r="G20" s="55">
        <v>13</v>
      </c>
      <c r="H20" s="56">
        <v>6553</v>
      </c>
      <c r="I20" s="57">
        <v>-111</v>
      </c>
      <c r="J20" s="56">
        <v>796699144</v>
      </c>
      <c r="K20" s="57">
        <v>-22195309</v>
      </c>
      <c r="L20" s="53" t="s">
        <v>981</v>
      </c>
      <c r="M20" s="56">
        <v>6801</v>
      </c>
    </row>
    <row r="21" spans="1:13" ht="12.75" customHeight="1">
      <c r="A21" s="45" t="s">
        <v>823</v>
      </c>
      <c r="B21" s="54">
        <v>0.21</v>
      </c>
      <c r="C21">
        <v>18</v>
      </c>
      <c r="F21" s="53" t="s">
        <v>826</v>
      </c>
      <c r="G21" s="55">
        <v>14</v>
      </c>
      <c r="H21" s="56">
        <v>6534</v>
      </c>
      <c r="I21" s="57">
        <v>-40</v>
      </c>
      <c r="J21" s="56">
        <v>243900000</v>
      </c>
      <c r="K21" s="57">
        <v>-8377783</v>
      </c>
      <c r="L21" s="53" t="s">
        <v>982</v>
      </c>
      <c r="M21" s="56">
        <v>6534</v>
      </c>
    </row>
    <row r="22" spans="1:13" ht="12.75" customHeight="1">
      <c r="A22" s="45" t="s">
        <v>824</v>
      </c>
      <c r="B22" s="54">
        <v>0.21</v>
      </c>
      <c r="C22">
        <v>19</v>
      </c>
      <c r="F22" s="53" t="s">
        <v>850</v>
      </c>
      <c r="G22" s="55">
        <v>15</v>
      </c>
      <c r="H22" s="56">
        <v>6508</v>
      </c>
      <c r="I22" s="57">
        <v>-240</v>
      </c>
      <c r="J22" s="56">
        <v>98278800</v>
      </c>
      <c r="K22" s="57">
        <v>-3095056</v>
      </c>
      <c r="L22" s="53" t="s">
        <v>981</v>
      </c>
      <c r="M22" s="56">
        <v>9640</v>
      </c>
    </row>
    <row r="23" spans="1:13" ht="12.75" customHeight="1">
      <c r="A23" s="45" t="s">
        <v>810</v>
      </c>
      <c r="B23" s="54">
        <v>0.19</v>
      </c>
      <c r="C23">
        <v>20</v>
      </c>
      <c r="F23" s="53" t="s">
        <v>827</v>
      </c>
      <c r="G23" s="55">
        <v>16</v>
      </c>
      <c r="H23" s="56">
        <v>6293</v>
      </c>
      <c r="I23" s="57">
        <v>-219</v>
      </c>
      <c r="J23" s="56">
        <v>48282734</v>
      </c>
      <c r="K23" s="56">
        <v>18304678</v>
      </c>
      <c r="L23" s="53" t="s">
        <v>981</v>
      </c>
      <c r="M23" s="56">
        <v>7333</v>
      </c>
    </row>
    <row r="24" spans="1:13" ht="12.75" customHeight="1">
      <c r="A24" s="45" t="s">
        <v>821</v>
      </c>
      <c r="B24" s="54">
        <v>0.19</v>
      </c>
      <c r="C24">
        <v>21</v>
      </c>
      <c r="F24" s="53" t="s">
        <v>835</v>
      </c>
      <c r="G24" s="55">
        <v>17</v>
      </c>
      <c r="H24" s="56">
        <v>5845</v>
      </c>
      <c r="I24" s="56">
        <v>632</v>
      </c>
      <c r="J24" s="56">
        <v>53302160</v>
      </c>
      <c r="K24" s="57">
        <v>-804649</v>
      </c>
      <c r="L24" s="53" t="s">
        <v>982</v>
      </c>
      <c r="M24" s="56">
        <v>5845</v>
      </c>
    </row>
    <row r="25" spans="1:13" ht="12.75" customHeight="1">
      <c r="A25" s="45" t="s">
        <v>820</v>
      </c>
      <c r="B25" s="54">
        <v>0.18</v>
      </c>
      <c r="C25">
        <v>22</v>
      </c>
      <c r="F25" s="53" t="s">
        <v>843</v>
      </c>
      <c r="G25" s="55">
        <v>18</v>
      </c>
      <c r="H25" s="56">
        <v>5778</v>
      </c>
      <c r="I25" s="56">
        <v>494</v>
      </c>
      <c r="J25" s="56">
        <v>6240000</v>
      </c>
      <c r="K25" s="56">
        <v>913563</v>
      </c>
      <c r="L25" s="53" t="s">
        <v>981</v>
      </c>
      <c r="M25" s="56">
        <v>11239</v>
      </c>
    </row>
    <row r="26" spans="1:13" ht="12.75" customHeight="1">
      <c r="A26" s="45" t="s">
        <v>835</v>
      </c>
      <c r="B26" s="54">
        <v>0.17</v>
      </c>
      <c r="C26">
        <v>23</v>
      </c>
      <c r="F26" s="53" t="s">
        <v>807</v>
      </c>
      <c r="G26" s="55">
        <v>19</v>
      </c>
      <c r="H26" s="56">
        <v>5529</v>
      </c>
      <c r="I26" s="57">
        <v>-131</v>
      </c>
      <c r="J26" s="56">
        <v>114000000</v>
      </c>
      <c r="K26" s="57">
        <v>-812767</v>
      </c>
      <c r="L26" s="53" t="s">
        <v>981</v>
      </c>
      <c r="M26" s="56">
        <v>9070</v>
      </c>
    </row>
    <row r="27" spans="1:13" ht="12.75" customHeight="1">
      <c r="A27" s="45" t="s">
        <v>809</v>
      </c>
      <c r="B27" s="54">
        <v>0.16</v>
      </c>
      <c r="C27">
        <v>24</v>
      </c>
      <c r="F27" s="53" t="s">
        <v>837</v>
      </c>
      <c r="G27" s="55">
        <v>20</v>
      </c>
      <c r="H27" s="56">
        <v>5428</v>
      </c>
      <c r="I27" s="57">
        <v>-62</v>
      </c>
      <c r="J27" s="56">
        <v>154072222</v>
      </c>
      <c r="K27" s="56">
        <v>5726682</v>
      </c>
      <c r="L27" s="53" t="s">
        <v>981</v>
      </c>
      <c r="M27" s="56">
        <v>8505</v>
      </c>
    </row>
    <row r="28" spans="1:13" ht="12.75" customHeight="1">
      <c r="A28" s="45" t="s">
        <v>826</v>
      </c>
      <c r="B28" s="54">
        <v>0.16</v>
      </c>
      <c r="C28">
        <v>25</v>
      </c>
      <c r="F28" s="53" t="s">
        <v>803</v>
      </c>
      <c r="G28" s="55">
        <v>21</v>
      </c>
      <c r="H28" s="56">
        <v>4826</v>
      </c>
      <c r="I28" s="56">
        <v>74</v>
      </c>
      <c r="J28" s="56">
        <v>77462050</v>
      </c>
      <c r="K28" s="56">
        <v>10785777</v>
      </c>
      <c r="L28" s="53" t="s">
        <v>981</v>
      </c>
      <c r="M28" s="56">
        <v>7491</v>
      </c>
    </row>
    <row r="29" spans="1:13" ht="12.75" customHeight="1">
      <c r="A29" s="45" t="s">
        <v>822</v>
      </c>
      <c r="B29" s="54">
        <v>0.15</v>
      </c>
      <c r="C29">
        <v>26</v>
      </c>
      <c r="F29" s="53" t="s">
        <v>822</v>
      </c>
      <c r="G29" s="55">
        <v>22</v>
      </c>
      <c r="H29" s="56">
        <v>4739</v>
      </c>
      <c r="I29" s="57">
        <v>-129</v>
      </c>
      <c r="J29" s="56">
        <v>89613418</v>
      </c>
      <c r="K29" s="57">
        <v>-3131792</v>
      </c>
      <c r="L29" s="53" t="s">
        <v>981</v>
      </c>
      <c r="M29" s="56">
        <v>4830</v>
      </c>
    </row>
    <row r="30" spans="1:13" ht="12.75" customHeight="1">
      <c r="A30" s="45" t="s">
        <v>803</v>
      </c>
      <c r="B30" s="54">
        <v>0.14000000000000001</v>
      </c>
      <c r="C30">
        <v>27</v>
      </c>
      <c r="F30" s="345" t="s">
        <v>339</v>
      </c>
      <c r="G30" s="346">
        <v>23</v>
      </c>
      <c r="H30" s="347">
        <v>4635</v>
      </c>
      <c r="I30" s="57">
        <v>-149</v>
      </c>
      <c r="J30" s="56">
        <v>85062422</v>
      </c>
      <c r="K30" s="57">
        <v>-4098484</v>
      </c>
      <c r="L30" s="53" t="s">
        <v>981</v>
      </c>
      <c r="M30" s="56">
        <v>6022</v>
      </c>
    </row>
    <row r="31" spans="1:13" ht="12.75" customHeight="1">
      <c r="A31" s="45" t="s">
        <v>837</v>
      </c>
      <c r="B31" s="54">
        <v>0.12</v>
      </c>
      <c r="C31">
        <v>28</v>
      </c>
      <c r="F31" s="53" t="s">
        <v>817</v>
      </c>
      <c r="G31" s="55">
        <v>24</v>
      </c>
      <c r="H31" s="56">
        <v>4606</v>
      </c>
      <c r="I31" s="56">
        <v>235</v>
      </c>
      <c r="J31" s="56">
        <v>346097978</v>
      </c>
      <c r="K31" s="56">
        <v>31330320</v>
      </c>
      <c r="L31" s="53" t="s">
        <v>981</v>
      </c>
      <c r="M31" s="56">
        <v>5219</v>
      </c>
    </row>
    <row r="32" spans="1:13" ht="12.75" customHeight="1">
      <c r="A32" s="348" t="s">
        <v>339</v>
      </c>
      <c r="B32" s="349">
        <v>0.11</v>
      </c>
      <c r="C32" s="350">
        <v>29</v>
      </c>
      <c r="F32" s="53" t="s">
        <v>829</v>
      </c>
      <c r="G32" s="55">
        <v>25</v>
      </c>
      <c r="H32" s="56">
        <v>4555</v>
      </c>
      <c r="I32" s="56">
        <v>762</v>
      </c>
      <c r="J32" s="56">
        <v>10832676</v>
      </c>
      <c r="K32" s="56">
        <v>795572</v>
      </c>
      <c r="L32" s="53" t="s">
        <v>982</v>
      </c>
      <c r="M32" s="56">
        <v>4555</v>
      </c>
    </row>
    <row r="33" spans="1:13" ht="12.75" customHeight="1">
      <c r="A33" s="45" t="s">
        <v>841</v>
      </c>
      <c r="B33" s="54">
        <v>0.1</v>
      </c>
      <c r="C33">
        <v>30</v>
      </c>
      <c r="F33" s="53" t="s">
        <v>821</v>
      </c>
      <c r="G33" s="55">
        <v>26</v>
      </c>
      <c r="H33" s="56">
        <v>4514</v>
      </c>
      <c r="I33" s="57">
        <v>-363</v>
      </c>
      <c r="J33" s="56">
        <v>96011951</v>
      </c>
      <c r="K33" s="56">
        <v>1226477</v>
      </c>
      <c r="L33" s="53" t="s">
        <v>981</v>
      </c>
      <c r="M33" s="56">
        <v>8412</v>
      </c>
    </row>
    <row r="34" spans="1:13" ht="12.75" customHeight="1">
      <c r="A34" s="45" t="s">
        <v>842</v>
      </c>
      <c r="B34" s="54">
        <v>0.1</v>
      </c>
      <c r="C34">
        <v>31</v>
      </c>
      <c r="F34" s="53" t="s">
        <v>814</v>
      </c>
      <c r="G34" s="55">
        <v>27</v>
      </c>
      <c r="H34" s="56">
        <v>4411</v>
      </c>
      <c r="I34" s="57">
        <v>-52</v>
      </c>
      <c r="J34" s="56">
        <v>355281106</v>
      </c>
      <c r="K34" s="57">
        <v>-5665217</v>
      </c>
      <c r="L34" s="53" t="s">
        <v>982</v>
      </c>
      <c r="M34" s="56">
        <v>4411</v>
      </c>
    </row>
    <row r="35" spans="1:13" ht="12.75" customHeight="1">
      <c r="A35" s="45" t="s">
        <v>849</v>
      </c>
      <c r="B35" s="54">
        <v>0.09</v>
      </c>
      <c r="C35">
        <v>32</v>
      </c>
      <c r="F35" s="53" t="s">
        <v>806</v>
      </c>
      <c r="G35" s="55">
        <v>28</v>
      </c>
      <c r="H35" s="56">
        <v>4054</v>
      </c>
      <c r="I35" s="56">
        <v>341</v>
      </c>
      <c r="J35" s="56">
        <v>21307301</v>
      </c>
      <c r="K35" s="56">
        <v>1682864</v>
      </c>
      <c r="L35" s="53" t="s">
        <v>982</v>
      </c>
      <c r="M35" s="56">
        <v>4054</v>
      </c>
    </row>
    <row r="36" spans="1:13" ht="12.75" customHeight="1">
      <c r="A36" s="45" t="s">
        <v>306</v>
      </c>
      <c r="B36" s="54">
        <v>7.0000000000000007E-2</v>
      </c>
      <c r="C36">
        <v>33</v>
      </c>
      <c r="F36" s="53" t="s">
        <v>832</v>
      </c>
      <c r="G36" s="55">
        <v>29</v>
      </c>
      <c r="H36" s="56">
        <v>4025</v>
      </c>
      <c r="I36" s="56">
        <v>1349</v>
      </c>
      <c r="J36" s="56">
        <v>8738875</v>
      </c>
      <c r="K36" s="56">
        <v>3733788</v>
      </c>
      <c r="L36" s="53" t="s">
        <v>981</v>
      </c>
      <c r="M36" s="56">
        <v>7668</v>
      </c>
    </row>
    <row r="37" spans="1:13" ht="12.75" customHeight="1">
      <c r="A37" s="45" t="s">
        <v>839</v>
      </c>
      <c r="B37" s="54">
        <v>0.06</v>
      </c>
      <c r="C37">
        <v>34</v>
      </c>
      <c r="F37" s="53" t="s">
        <v>839</v>
      </c>
      <c r="G37" s="55">
        <v>30</v>
      </c>
      <c r="H37" s="56">
        <v>4001</v>
      </c>
      <c r="I37" s="57">
        <v>-136</v>
      </c>
      <c r="J37" s="56">
        <v>71672000</v>
      </c>
      <c r="K37" s="56">
        <v>5713617</v>
      </c>
      <c r="L37" s="53" t="s">
        <v>982</v>
      </c>
      <c r="M37" s="56">
        <v>4001</v>
      </c>
    </row>
    <row r="38" spans="1:13" ht="12.75" customHeight="1">
      <c r="A38" s="45" t="s">
        <v>827</v>
      </c>
      <c r="B38" s="54">
        <v>0.05</v>
      </c>
      <c r="C38">
        <v>35</v>
      </c>
      <c r="F38" s="53" t="s">
        <v>824</v>
      </c>
      <c r="G38" s="55">
        <v>31</v>
      </c>
      <c r="H38" s="56">
        <v>3963</v>
      </c>
      <c r="I38" s="56">
        <v>386</v>
      </c>
      <c r="J38" s="56">
        <v>124726542</v>
      </c>
      <c r="K38" s="56">
        <v>12481963</v>
      </c>
      <c r="L38" s="53" t="s">
        <v>981</v>
      </c>
      <c r="M38" s="56">
        <v>8166</v>
      </c>
    </row>
    <row r="39" spans="1:13" ht="12.75" customHeight="1">
      <c r="A39" s="45" t="s">
        <v>838</v>
      </c>
      <c r="B39" s="54">
        <v>0.05</v>
      </c>
      <c r="C39">
        <v>36</v>
      </c>
      <c r="F39" s="53" t="s">
        <v>984</v>
      </c>
      <c r="G39" s="55">
        <v>32</v>
      </c>
      <c r="H39" s="56">
        <v>3920</v>
      </c>
      <c r="I39" s="56">
        <v>22</v>
      </c>
      <c r="J39" s="56">
        <v>191269229</v>
      </c>
      <c r="K39" s="57">
        <v>-11322655</v>
      </c>
      <c r="L39" s="53" t="s">
        <v>981</v>
      </c>
      <c r="M39" s="56">
        <v>6077</v>
      </c>
    </row>
    <row r="40" spans="1:13" ht="12.75" customHeight="1">
      <c r="A40" s="45" t="s">
        <v>843</v>
      </c>
      <c r="B40" s="54">
        <v>0.05</v>
      </c>
      <c r="C40">
        <v>37</v>
      </c>
      <c r="F40" s="53" t="s">
        <v>849</v>
      </c>
      <c r="G40" s="55">
        <v>33</v>
      </c>
      <c r="H40" s="56">
        <v>3848</v>
      </c>
      <c r="I40" s="57">
        <v>-129</v>
      </c>
      <c r="J40" s="56">
        <v>69097643</v>
      </c>
      <c r="K40" s="57">
        <v>-2579233</v>
      </c>
      <c r="L40" s="53" t="s">
        <v>981</v>
      </c>
      <c r="M40" s="56">
        <v>6089</v>
      </c>
    </row>
    <row r="41" spans="1:13" ht="12.75" customHeight="1">
      <c r="A41" s="45" t="s">
        <v>811</v>
      </c>
      <c r="B41" s="54">
        <v>0.04</v>
      </c>
      <c r="C41">
        <v>38</v>
      </c>
      <c r="F41" s="53" t="s">
        <v>840</v>
      </c>
      <c r="G41" s="55">
        <v>34</v>
      </c>
      <c r="H41" s="56">
        <v>3644</v>
      </c>
      <c r="I41" s="57">
        <v>-158</v>
      </c>
      <c r="J41" s="56">
        <v>145038018</v>
      </c>
      <c r="K41" s="57">
        <v>-4395047</v>
      </c>
      <c r="L41" s="53" t="s">
        <v>981</v>
      </c>
      <c r="M41" s="56">
        <v>8024</v>
      </c>
    </row>
    <row r="42" spans="1:13" ht="12.75" customHeight="1">
      <c r="A42" s="45" t="s">
        <v>806</v>
      </c>
      <c r="B42" s="54">
        <v>0.03</v>
      </c>
      <c r="C42">
        <v>39</v>
      </c>
      <c r="F42" s="53" t="s">
        <v>846</v>
      </c>
      <c r="G42" s="55">
        <v>35</v>
      </c>
      <c r="H42" s="56">
        <v>3559</v>
      </c>
      <c r="I42" s="57">
        <v>-419</v>
      </c>
      <c r="J42" s="56">
        <v>823908971</v>
      </c>
      <c r="K42" s="57">
        <v>-67736584</v>
      </c>
      <c r="L42" s="53" t="s">
        <v>981</v>
      </c>
      <c r="M42" s="56">
        <v>3612</v>
      </c>
    </row>
    <row r="43" spans="1:13" ht="12.75" customHeight="1">
      <c r="A43" s="45" t="s">
        <v>832</v>
      </c>
      <c r="B43" s="54">
        <v>0.03</v>
      </c>
      <c r="C43">
        <v>40</v>
      </c>
      <c r="F43" s="53" t="s">
        <v>823</v>
      </c>
      <c r="G43" s="55">
        <v>36</v>
      </c>
      <c r="H43" s="56">
        <v>3420</v>
      </c>
      <c r="I43" s="57">
        <v>-150</v>
      </c>
      <c r="J43" s="56">
        <v>19316515</v>
      </c>
      <c r="K43" s="57">
        <v>-104126</v>
      </c>
      <c r="L43" s="53" t="s">
        <v>981</v>
      </c>
      <c r="M43" s="56">
        <v>7216</v>
      </c>
    </row>
    <row r="44" spans="1:13" ht="12.75" customHeight="1">
      <c r="A44" s="45" t="s">
        <v>828</v>
      </c>
      <c r="B44" s="54">
        <v>0.02</v>
      </c>
      <c r="C44">
        <v>41</v>
      </c>
      <c r="F44" s="53" t="s">
        <v>985</v>
      </c>
      <c r="G44" s="55">
        <v>37</v>
      </c>
      <c r="H44" s="56">
        <v>3354</v>
      </c>
      <c r="I44" s="57">
        <v>-96</v>
      </c>
      <c r="J44" s="56">
        <v>86997650</v>
      </c>
      <c r="K44" s="56">
        <v>327735</v>
      </c>
      <c r="L44" s="53" t="s">
        <v>981</v>
      </c>
      <c r="M44" s="56">
        <v>3505</v>
      </c>
    </row>
    <row r="45" spans="1:13" ht="12.75" customHeight="1">
      <c r="A45" s="45" t="s">
        <v>829</v>
      </c>
      <c r="B45" s="54">
        <v>0.02</v>
      </c>
      <c r="C45">
        <v>42</v>
      </c>
      <c r="F45" s="53" t="s">
        <v>986</v>
      </c>
      <c r="G45" s="55">
        <v>38</v>
      </c>
      <c r="H45" s="56">
        <v>2819</v>
      </c>
      <c r="I45" s="57">
        <v>-253</v>
      </c>
      <c r="J45" s="56">
        <v>77572655</v>
      </c>
      <c r="K45" s="56">
        <v>3603184</v>
      </c>
      <c r="L45" s="53" t="s">
        <v>981</v>
      </c>
      <c r="M45" s="56">
        <v>3071</v>
      </c>
    </row>
    <row r="46" spans="1:13" ht="12.75" customHeight="1">
      <c r="A46" s="45" t="s">
        <v>805</v>
      </c>
      <c r="B46" s="54">
        <v>0.01</v>
      </c>
      <c r="C46">
        <v>43</v>
      </c>
      <c r="F46" s="53" t="s">
        <v>809</v>
      </c>
      <c r="G46" s="55">
        <v>39</v>
      </c>
      <c r="H46" s="56">
        <v>2535</v>
      </c>
      <c r="I46" s="57">
        <v>-332</v>
      </c>
      <c r="J46" s="56">
        <v>54374180</v>
      </c>
      <c r="K46" s="57">
        <v>-7633514</v>
      </c>
      <c r="L46" s="53" t="s">
        <v>981</v>
      </c>
      <c r="M46" s="56">
        <v>4240</v>
      </c>
    </row>
    <row r="47" spans="1:13" ht="12.75" customHeight="1">
      <c r="A47" s="45" t="s">
        <v>815</v>
      </c>
      <c r="B47" s="54">
        <v>0.01</v>
      </c>
      <c r="C47">
        <v>44</v>
      </c>
      <c r="F47" s="53" t="s">
        <v>825</v>
      </c>
      <c r="G47" s="55">
        <v>40</v>
      </c>
      <c r="H47" s="56">
        <v>2195</v>
      </c>
      <c r="I47" s="57">
        <v>-1208</v>
      </c>
      <c r="J47" s="56">
        <v>82931298</v>
      </c>
      <c r="K47" s="56">
        <v>39867097</v>
      </c>
      <c r="L47" s="53" t="s">
        <v>981</v>
      </c>
      <c r="M47" s="56">
        <v>2929</v>
      </c>
    </row>
    <row r="48" spans="1:13" ht="12.75" customHeight="1">
      <c r="A48" s="45" t="s">
        <v>830</v>
      </c>
      <c r="B48" s="54">
        <v>0.01</v>
      </c>
      <c r="C48">
        <v>45</v>
      </c>
      <c r="F48" s="53" t="s">
        <v>813</v>
      </c>
      <c r="G48" s="55">
        <v>41</v>
      </c>
      <c r="H48" s="56">
        <v>2177</v>
      </c>
      <c r="I48" s="57">
        <v>-184</v>
      </c>
      <c r="J48" s="56">
        <v>379969502</v>
      </c>
      <c r="K48" s="57">
        <v>-31389754</v>
      </c>
      <c r="L48" s="53" t="s">
        <v>982</v>
      </c>
      <c r="M48" s="56">
        <v>2177</v>
      </c>
    </row>
    <row r="49" spans="1:13" ht="12.75" customHeight="1">
      <c r="A49" s="45" t="s">
        <v>816</v>
      </c>
      <c r="B49" s="58" t="s">
        <v>987</v>
      </c>
      <c r="F49" s="53" t="s">
        <v>828</v>
      </c>
      <c r="G49" s="55">
        <v>42</v>
      </c>
      <c r="H49" s="56">
        <v>2161</v>
      </c>
      <c r="I49" s="57">
        <v>-997</v>
      </c>
      <c r="J49" s="56">
        <v>3976431</v>
      </c>
      <c r="K49" s="57">
        <v>-160966</v>
      </c>
      <c r="L49" s="53" t="s">
        <v>981</v>
      </c>
      <c r="M49" s="56">
        <v>5774</v>
      </c>
    </row>
    <row r="50" spans="1:13" ht="12.75" customHeight="1">
      <c r="A50" s="45" t="s">
        <v>818</v>
      </c>
      <c r="B50" s="58" t="s">
        <v>987</v>
      </c>
      <c r="F50" s="53" t="s">
        <v>831</v>
      </c>
      <c r="G50" s="55">
        <v>43</v>
      </c>
      <c r="H50" s="56">
        <v>1779</v>
      </c>
      <c r="I50" s="57">
        <v>-235</v>
      </c>
      <c r="J50" s="56">
        <v>24796908</v>
      </c>
      <c r="K50" s="57">
        <v>-1118482</v>
      </c>
      <c r="L50" s="53" t="s">
        <v>981</v>
      </c>
      <c r="M50" s="56">
        <v>6899</v>
      </c>
    </row>
    <row r="51" spans="1:13" ht="12.75" customHeight="1">
      <c r="A51" s="45" t="s">
        <v>833</v>
      </c>
      <c r="B51" s="58" t="s">
        <v>987</v>
      </c>
      <c r="F51" s="53" t="s">
        <v>820</v>
      </c>
      <c r="G51" s="55">
        <v>44</v>
      </c>
      <c r="H51" s="56">
        <v>1332</v>
      </c>
      <c r="I51" s="57">
        <v>-938</v>
      </c>
      <c r="J51" s="56">
        <v>18682109</v>
      </c>
      <c r="K51" s="56">
        <v>494628</v>
      </c>
      <c r="L51" s="53" t="s">
        <v>982</v>
      </c>
      <c r="M51" s="56">
        <v>1332</v>
      </c>
    </row>
    <row r="52" spans="1:13" ht="12.75" customHeight="1">
      <c r="A52" s="45" t="s">
        <v>845</v>
      </c>
      <c r="B52" s="58" t="s">
        <v>987</v>
      </c>
      <c r="F52" s="53" t="s">
        <v>838</v>
      </c>
      <c r="G52" s="55">
        <v>45</v>
      </c>
      <c r="H52" s="56">
        <v>777</v>
      </c>
      <c r="I52" s="56">
        <v>777</v>
      </c>
      <c r="J52" s="56">
        <v>750000</v>
      </c>
      <c r="K52" s="56">
        <v>750000</v>
      </c>
      <c r="L52" s="53" t="s">
        <v>982</v>
      </c>
      <c r="M52" s="56">
        <v>777</v>
      </c>
    </row>
    <row r="53" spans="1:13" ht="12.75" customHeight="1">
      <c r="A53" s="45" t="s">
        <v>847</v>
      </c>
      <c r="B53" s="58" t="s">
        <v>987</v>
      </c>
      <c r="F53" s="53" t="s">
        <v>816</v>
      </c>
      <c r="G53" s="53" t="s">
        <v>988</v>
      </c>
      <c r="H53" s="56">
        <v>0</v>
      </c>
      <c r="I53" s="56">
        <v>0</v>
      </c>
      <c r="J53" s="56">
        <v>0</v>
      </c>
      <c r="K53" s="56">
        <v>0</v>
      </c>
      <c r="L53" s="53" t="s">
        <v>480</v>
      </c>
      <c r="M53" s="56">
        <v>0</v>
      </c>
    </row>
    <row r="54" spans="1:13" ht="12.75" customHeight="1">
      <c r="A54" s="45" t="s">
        <v>852</v>
      </c>
      <c r="B54" s="58" t="s">
        <v>987</v>
      </c>
      <c r="F54" s="53" t="s">
        <v>818</v>
      </c>
      <c r="G54" s="53" t="s">
        <v>988</v>
      </c>
      <c r="H54" s="56">
        <v>0</v>
      </c>
      <c r="I54" s="57">
        <v>-5818</v>
      </c>
      <c r="J54" s="56">
        <v>0</v>
      </c>
      <c r="K54" s="57">
        <v>-10425638</v>
      </c>
      <c r="L54" s="53" t="s">
        <v>480</v>
      </c>
      <c r="M54" s="56">
        <v>0</v>
      </c>
    </row>
    <row r="55" spans="1:13" ht="12.75" customHeight="1">
      <c r="F55" s="53" t="s">
        <v>833</v>
      </c>
      <c r="G55" s="53" t="s">
        <v>988</v>
      </c>
      <c r="H55" s="56">
        <v>0</v>
      </c>
      <c r="I55" s="56">
        <v>0</v>
      </c>
      <c r="J55" s="56">
        <v>0</v>
      </c>
      <c r="K55" s="56">
        <v>0</v>
      </c>
      <c r="L55" s="53" t="s">
        <v>480</v>
      </c>
      <c r="M55" s="56">
        <v>0</v>
      </c>
    </row>
    <row r="56" spans="1:13" ht="12.75" customHeight="1">
      <c r="F56" s="53" t="s">
        <v>845</v>
      </c>
      <c r="G56" s="53" t="s">
        <v>988</v>
      </c>
      <c r="H56" s="56">
        <v>0</v>
      </c>
      <c r="I56" s="56">
        <v>0</v>
      </c>
      <c r="J56" s="56">
        <v>0</v>
      </c>
      <c r="K56" s="56">
        <v>0</v>
      </c>
      <c r="L56" s="53" t="s">
        <v>480</v>
      </c>
      <c r="M56" s="56">
        <v>0</v>
      </c>
    </row>
    <row r="57" spans="1:13" ht="12.75" customHeight="1">
      <c r="F57" s="53" t="s">
        <v>847</v>
      </c>
      <c r="G57" s="53" t="s">
        <v>988</v>
      </c>
      <c r="H57" s="56">
        <v>0</v>
      </c>
      <c r="I57" s="56">
        <v>0</v>
      </c>
      <c r="J57" s="56">
        <v>0</v>
      </c>
      <c r="K57" s="56">
        <v>0</v>
      </c>
      <c r="L57" s="53" t="s">
        <v>480</v>
      </c>
      <c r="M57" s="56">
        <v>0</v>
      </c>
    </row>
    <row r="58" spans="1:13" ht="12.75" customHeight="1">
      <c r="F58" s="53" t="s">
        <v>852</v>
      </c>
      <c r="G58" s="53" t="s">
        <v>988</v>
      </c>
      <c r="H58" s="56">
        <v>0</v>
      </c>
      <c r="I58" s="56">
        <v>0</v>
      </c>
      <c r="J58" s="56">
        <v>0</v>
      </c>
      <c r="K58" s="56">
        <v>0</v>
      </c>
      <c r="L58" s="53" t="s">
        <v>480</v>
      </c>
      <c r="M58" s="56">
        <v>0</v>
      </c>
    </row>
    <row r="59" spans="1:13" ht="12.75" customHeight="1">
      <c r="F59" s="53" t="s">
        <v>989</v>
      </c>
      <c r="G59" s="46"/>
      <c r="H59" s="56">
        <v>5175</v>
      </c>
      <c r="I59" s="57">
        <v>-8</v>
      </c>
      <c r="J59" s="56">
        <v>8157721430</v>
      </c>
      <c r="K59" s="56">
        <v>286268527</v>
      </c>
      <c r="L59" s="46"/>
      <c r="M59" s="56">
        <v>5943</v>
      </c>
    </row>
    <row r="60" spans="1:13" ht="12.75" customHeight="1">
      <c r="F60" s="53" t="s">
        <v>923</v>
      </c>
      <c r="G60" s="46"/>
      <c r="H60" s="56">
        <v>5112</v>
      </c>
      <c r="I60" s="57">
        <v>-99</v>
      </c>
      <c r="J60" s="56">
        <v>362973</v>
      </c>
      <c r="K60" s="57">
        <v>-7014</v>
      </c>
      <c r="L60" s="53" t="s">
        <v>982</v>
      </c>
      <c r="M60" s="56">
        <v>5112</v>
      </c>
    </row>
    <row r="61" spans="1:13" ht="12.75" customHeight="1"/>
    <row r="62" spans="1:13" ht="12.75" customHeight="1">
      <c r="F62" s="61" t="s">
        <v>990</v>
      </c>
    </row>
    <row r="63" spans="1:13" ht="12.75" customHeight="1">
      <c r="F63" s="61" t="s">
        <v>991</v>
      </c>
    </row>
    <row r="64" spans="1:13" ht="12.75" customHeight="1">
      <c r="F64" s="61" t="s">
        <v>992</v>
      </c>
    </row>
    <row r="65" spans="6:6" ht="12.75" customHeight="1">
      <c r="F65" s="61" t="s">
        <v>993</v>
      </c>
    </row>
    <row r="66" spans="6:6" ht="12.75" customHeight="1">
      <c r="F66" s="61" t="s">
        <v>994</v>
      </c>
    </row>
    <row r="67" spans="6:6" ht="12.75" customHeight="1">
      <c r="F67" s="61" t="s">
        <v>995</v>
      </c>
    </row>
    <row r="68" spans="6:6" ht="12.75" customHeight="1">
      <c r="F68" s="61" t="s">
        <v>996</v>
      </c>
    </row>
    <row r="69" spans="6:6" ht="12.75" customHeight="1">
      <c r="F69" s="62">
        <v>27</v>
      </c>
    </row>
    <row r="70" spans="6:6" ht="12.75" customHeight="1"/>
    <row r="71" spans="6:6" ht="12.75" customHeight="1"/>
    <row r="72" spans="6:6" ht="12.75" customHeight="1"/>
    <row r="73" spans="6:6" ht="12.75" customHeight="1"/>
    <row r="74" spans="6:6" ht="12.75" customHeight="1"/>
    <row r="75" spans="6:6" ht="12.75" customHeight="1"/>
    <row r="76" spans="6:6" ht="12.75" customHeight="1"/>
    <row r="77" spans="6:6" ht="12.75" customHeight="1"/>
    <row r="78" spans="6:6" ht="12.75" customHeight="1"/>
    <row r="79" spans="6:6" ht="12.75" customHeight="1"/>
    <row r="80" spans="6: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3:C3" xr:uid="{00000000-0009-0000-0000-000027000000}">
    <sortState xmlns:xlrd2="http://schemas.microsoft.com/office/spreadsheetml/2017/richdata2" ref="A3:C3">
      <sortCondition descending="1" ref="B3"/>
    </sortState>
  </autoFilter>
  <hyperlinks>
    <hyperlink ref="Q2" r:id="rId1" xr:uid="{00000000-0004-0000-27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E9EF-AF57-475C-A8A7-1BA9D8250C73}">
  <sheetPr>
    <tabColor theme="6"/>
  </sheetPr>
  <dimension ref="A1:D113"/>
  <sheetViews>
    <sheetView workbookViewId="0">
      <selection activeCell="B3" sqref="B3:D7"/>
    </sheetView>
  </sheetViews>
  <sheetFormatPr defaultRowHeight="12.75"/>
  <cols>
    <col min="1" max="1" width="20" customWidth="1"/>
    <col min="2" max="2" width="12.42578125" customWidth="1"/>
  </cols>
  <sheetData>
    <row r="1" spans="1:4">
      <c r="A1" s="168" t="s">
        <v>189</v>
      </c>
      <c r="B1" s="541" t="s">
        <v>193</v>
      </c>
      <c r="C1" s="542"/>
      <c r="D1" s="543"/>
    </row>
    <row r="2" spans="1:4">
      <c r="A2" s="168" t="s">
        <v>194</v>
      </c>
      <c r="B2" s="544" t="s">
        <v>63</v>
      </c>
      <c r="C2" s="545"/>
      <c r="D2" s="546"/>
    </row>
    <row r="3" spans="1:4">
      <c r="A3" s="579" t="s">
        <v>196</v>
      </c>
      <c r="B3" s="514" t="s">
        <v>1600</v>
      </c>
      <c r="C3" s="515"/>
      <c r="D3" s="516"/>
    </row>
    <row r="4" spans="1:4">
      <c r="A4" s="580"/>
      <c r="B4" s="517"/>
      <c r="C4" s="518"/>
      <c r="D4" s="519"/>
    </row>
    <row r="5" spans="1:4">
      <c r="A5" s="580"/>
      <c r="B5" s="517"/>
      <c r="C5" s="518"/>
      <c r="D5" s="519"/>
    </row>
    <row r="6" spans="1:4">
      <c r="A6" s="580"/>
      <c r="B6" s="517"/>
      <c r="C6" s="518"/>
      <c r="D6" s="519"/>
    </row>
    <row r="7" spans="1:4">
      <c r="A7" s="581"/>
      <c r="B7" s="520"/>
      <c r="C7" s="521"/>
      <c r="D7" s="522"/>
    </row>
    <row r="8" spans="1:4" ht="25.5">
      <c r="A8" s="169" t="s">
        <v>198</v>
      </c>
      <c r="B8" s="535" t="s">
        <v>199</v>
      </c>
      <c r="C8" s="536"/>
      <c r="D8" s="537"/>
    </row>
    <row r="9" spans="1:4" ht="59.25" customHeight="1">
      <c r="A9" s="323" t="s">
        <v>200</v>
      </c>
      <c r="B9" s="583" t="s">
        <v>14</v>
      </c>
      <c r="C9" s="584"/>
      <c r="D9" s="585"/>
    </row>
    <row r="10" spans="1:4" ht="12.75" customHeight="1">
      <c r="A10" s="338" t="s">
        <v>314</v>
      </c>
      <c r="B10" s="582">
        <v>2020</v>
      </c>
      <c r="C10" s="536"/>
      <c r="D10" s="537"/>
    </row>
    <row r="11" spans="1:4">
      <c r="A11" s="511" t="s">
        <v>202</v>
      </c>
      <c r="B11" s="514" t="s">
        <v>354</v>
      </c>
      <c r="C11" s="515"/>
      <c r="D11" s="516"/>
    </row>
    <row r="12" spans="1:4">
      <c r="A12" s="578"/>
      <c r="B12" s="517"/>
      <c r="C12" s="518"/>
      <c r="D12" s="519"/>
    </row>
    <row r="13" spans="1:4">
      <c r="A13" s="513"/>
      <c r="B13" s="520"/>
      <c r="C13" s="521"/>
      <c r="D13" s="522"/>
    </row>
    <row r="16" spans="1:4" ht="85.5">
      <c r="B16" s="432" t="s">
        <v>355</v>
      </c>
      <c r="C16" s="432" t="s">
        <v>1587</v>
      </c>
    </row>
    <row r="17" spans="1:3">
      <c r="A17" s="313" t="s">
        <v>216</v>
      </c>
      <c r="B17" s="313">
        <v>25</v>
      </c>
      <c r="C17">
        <f>RANK(B17,$B$17:$B$111,1)</f>
        <v>54</v>
      </c>
    </row>
    <row r="18" spans="1:3">
      <c r="A18" s="313" t="s">
        <v>217</v>
      </c>
      <c r="B18" s="313">
        <v>21</v>
      </c>
      <c r="C18">
        <f t="shared" ref="C18:C81" si="0">RANK(B18,$B$17:$B$111,1)</f>
        <v>10</v>
      </c>
    </row>
    <row r="19" spans="1:3">
      <c r="A19" s="313" t="s">
        <v>218</v>
      </c>
      <c r="B19" s="313">
        <v>26</v>
      </c>
      <c r="C19">
        <f t="shared" si="0"/>
        <v>57</v>
      </c>
    </row>
    <row r="20" spans="1:3">
      <c r="A20" s="313" t="s">
        <v>219</v>
      </c>
      <c r="B20" s="313">
        <v>26</v>
      </c>
      <c r="C20">
        <f t="shared" si="0"/>
        <v>57</v>
      </c>
    </row>
    <row r="21" spans="1:3">
      <c r="A21" s="313" t="s">
        <v>220</v>
      </c>
      <c r="B21" s="313">
        <v>23</v>
      </c>
      <c r="C21">
        <f t="shared" si="0"/>
        <v>24</v>
      </c>
    </row>
    <row r="22" spans="1:3">
      <c r="A22" s="313" t="s">
        <v>221</v>
      </c>
      <c r="B22" s="313">
        <v>26</v>
      </c>
      <c r="C22">
        <f t="shared" si="0"/>
        <v>57</v>
      </c>
    </row>
    <row r="23" spans="1:3">
      <c r="A23" s="313" t="s">
        <v>223</v>
      </c>
      <c r="B23" s="313">
        <v>26</v>
      </c>
      <c r="C23">
        <f t="shared" si="0"/>
        <v>57</v>
      </c>
    </row>
    <row r="24" spans="1:3">
      <c r="A24" s="313" t="s">
        <v>224</v>
      </c>
      <c r="B24" s="313">
        <v>22</v>
      </c>
      <c r="C24">
        <f t="shared" si="0"/>
        <v>19</v>
      </c>
    </row>
    <row r="25" spans="1:3">
      <c r="A25" s="313" t="s">
        <v>225</v>
      </c>
      <c r="B25" s="313">
        <v>26</v>
      </c>
      <c r="C25">
        <f t="shared" si="0"/>
        <v>57</v>
      </c>
    </row>
    <row r="26" spans="1:3">
      <c r="A26" s="313" t="s">
        <v>226</v>
      </c>
      <c r="B26" s="313">
        <v>26</v>
      </c>
      <c r="C26">
        <f t="shared" si="0"/>
        <v>57</v>
      </c>
    </row>
    <row r="27" spans="1:3">
      <c r="A27" s="313" t="s">
        <v>227</v>
      </c>
      <c r="B27" s="313">
        <v>19</v>
      </c>
      <c r="C27">
        <f t="shared" si="0"/>
        <v>4</v>
      </c>
    </row>
    <row r="28" spans="1:3">
      <c r="A28" s="313" t="s">
        <v>228</v>
      </c>
      <c r="B28" s="313">
        <v>23</v>
      </c>
      <c r="C28">
        <f t="shared" si="0"/>
        <v>24</v>
      </c>
    </row>
    <row r="29" spans="1:3">
      <c r="A29" s="313" t="s">
        <v>229</v>
      </c>
      <c r="B29" s="313">
        <v>27</v>
      </c>
      <c r="C29">
        <f t="shared" si="0"/>
        <v>76</v>
      </c>
    </row>
    <row r="30" spans="1:3">
      <c r="A30" s="313" t="s">
        <v>230</v>
      </c>
      <c r="B30" s="313">
        <v>30</v>
      </c>
      <c r="C30">
        <f t="shared" si="0"/>
        <v>92</v>
      </c>
    </row>
    <row r="31" spans="1:3">
      <c r="A31" s="313" t="s">
        <v>231</v>
      </c>
      <c r="B31" s="313">
        <v>29</v>
      </c>
      <c r="C31">
        <f t="shared" si="0"/>
        <v>90</v>
      </c>
    </row>
    <row r="32" spans="1:3">
      <c r="A32" s="313" t="s">
        <v>232</v>
      </c>
      <c r="B32" s="313">
        <v>21</v>
      </c>
      <c r="C32">
        <f t="shared" si="0"/>
        <v>10</v>
      </c>
    </row>
    <row r="33" spans="1:3">
      <c r="A33" s="313" t="s">
        <v>233</v>
      </c>
      <c r="B33" s="313">
        <v>23</v>
      </c>
      <c r="C33">
        <f t="shared" si="0"/>
        <v>24</v>
      </c>
    </row>
    <row r="34" spans="1:3">
      <c r="A34" s="313" t="s">
        <v>234</v>
      </c>
      <c r="B34" s="313">
        <v>23</v>
      </c>
      <c r="C34">
        <f t="shared" si="0"/>
        <v>24</v>
      </c>
    </row>
    <row r="35" spans="1:3">
      <c r="A35" s="313" t="s">
        <v>235</v>
      </c>
      <c r="B35" s="313">
        <v>22</v>
      </c>
      <c r="C35">
        <f t="shared" si="0"/>
        <v>19</v>
      </c>
    </row>
    <row r="36" spans="1:3">
      <c r="A36" s="313" t="s">
        <v>236</v>
      </c>
      <c r="B36" s="313">
        <v>24</v>
      </c>
      <c r="C36">
        <f t="shared" si="0"/>
        <v>45</v>
      </c>
    </row>
    <row r="37" spans="1:3">
      <c r="A37" s="313" t="s">
        <v>237</v>
      </c>
      <c r="B37" s="313">
        <v>26</v>
      </c>
      <c r="C37">
        <f t="shared" si="0"/>
        <v>57</v>
      </c>
    </row>
    <row r="38" spans="1:3">
      <c r="A38" s="313" t="s">
        <v>238</v>
      </c>
      <c r="B38" s="313">
        <v>19</v>
      </c>
      <c r="C38">
        <f t="shared" si="0"/>
        <v>4</v>
      </c>
    </row>
    <row r="39" spans="1:3">
      <c r="A39" s="313" t="s">
        <v>239</v>
      </c>
      <c r="B39" s="313">
        <v>28</v>
      </c>
      <c r="C39">
        <f t="shared" si="0"/>
        <v>82</v>
      </c>
    </row>
    <row r="40" spans="1:3">
      <c r="A40" s="313" t="s">
        <v>240</v>
      </c>
      <c r="B40" s="313">
        <v>21</v>
      </c>
      <c r="C40">
        <f t="shared" si="0"/>
        <v>10</v>
      </c>
    </row>
    <row r="41" spans="1:3">
      <c r="A41" s="313" t="s">
        <v>241</v>
      </c>
      <c r="B41" s="313">
        <v>28</v>
      </c>
      <c r="C41">
        <f t="shared" si="0"/>
        <v>82</v>
      </c>
    </row>
    <row r="42" spans="1:3">
      <c r="A42" s="313" t="s">
        <v>242</v>
      </c>
      <c r="B42" s="313">
        <v>20</v>
      </c>
      <c r="C42">
        <f t="shared" si="0"/>
        <v>8</v>
      </c>
    </row>
    <row r="43" spans="1:3">
      <c r="A43" s="313" t="s">
        <v>243</v>
      </c>
      <c r="B43" s="313">
        <v>23</v>
      </c>
      <c r="C43">
        <f t="shared" si="0"/>
        <v>24</v>
      </c>
    </row>
    <row r="44" spans="1:3">
      <c r="A44" s="313" t="s">
        <v>244</v>
      </c>
      <c r="B44" s="313">
        <v>21</v>
      </c>
      <c r="C44">
        <f t="shared" si="0"/>
        <v>10</v>
      </c>
    </row>
    <row r="45" spans="1:3">
      <c r="A45" s="313" t="s">
        <v>245</v>
      </c>
      <c r="B45" s="313">
        <v>25</v>
      </c>
      <c r="C45">
        <f t="shared" si="0"/>
        <v>54</v>
      </c>
    </row>
    <row r="46" spans="1:3">
      <c r="A46" s="313" t="s">
        <v>246</v>
      </c>
      <c r="B46" s="313">
        <v>27</v>
      </c>
      <c r="C46">
        <f t="shared" si="0"/>
        <v>76</v>
      </c>
    </row>
    <row r="47" spans="1:3">
      <c r="A47" s="313" t="s">
        <v>247</v>
      </c>
      <c r="B47" s="313">
        <v>28</v>
      </c>
      <c r="C47">
        <f t="shared" si="0"/>
        <v>82</v>
      </c>
    </row>
    <row r="48" spans="1:3">
      <c r="A48" s="313" t="s">
        <v>248</v>
      </c>
      <c r="B48" s="313">
        <v>24</v>
      </c>
      <c r="C48">
        <f t="shared" si="0"/>
        <v>45</v>
      </c>
    </row>
    <row r="49" spans="1:3">
      <c r="A49" s="313" t="s">
        <v>249</v>
      </c>
      <c r="B49" s="313">
        <v>22</v>
      </c>
      <c r="C49">
        <f t="shared" si="0"/>
        <v>19</v>
      </c>
    </row>
    <row r="50" spans="1:3">
      <c r="A50" s="313" t="s">
        <v>250</v>
      </c>
      <c r="B50" s="313">
        <v>34</v>
      </c>
      <c r="C50">
        <f t="shared" si="0"/>
        <v>94</v>
      </c>
    </row>
    <row r="51" spans="1:3">
      <c r="A51" s="313" t="s">
        <v>251</v>
      </c>
      <c r="B51" s="313">
        <v>26</v>
      </c>
      <c r="C51">
        <f t="shared" si="0"/>
        <v>57</v>
      </c>
    </row>
    <row r="52" spans="1:3">
      <c r="A52" s="313" t="s">
        <v>252</v>
      </c>
      <c r="B52" s="313">
        <v>23</v>
      </c>
      <c r="C52">
        <f t="shared" si="0"/>
        <v>24</v>
      </c>
    </row>
    <row r="53" spans="1:3">
      <c r="A53" s="313" t="s">
        <v>253</v>
      </c>
      <c r="B53" s="313">
        <v>24</v>
      </c>
      <c r="C53">
        <f t="shared" si="0"/>
        <v>45</v>
      </c>
    </row>
    <row r="54" spans="1:3">
      <c r="A54" s="313" t="s">
        <v>254</v>
      </c>
      <c r="B54" s="313">
        <v>28</v>
      </c>
      <c r="C54">
        <f t="shared" si="0"/>
        <v>82</v>
      </c>
    </row>
    <row r="55" spans="1:3">
      <c r="A55" s="313" t="s">
        <v>255</v>
      </c>
      <c r="B55" s="313">
        <v>22</v>
      </c>
      <c r="C55">
        <f t="shared" si="0"/>
        <v>19</v>
      </c>
    </row>
    <row r="56" spans="1:3">
      <c r="A56" s="313" t="s">
        <v>256</v>
      </c>
      <c r="B56" s="313">
        <v>26</v>
      </c>
      <c r="C56">
        <f t="shared" si="0"/>
        <v>57</v>
      </c>
    </row>
    <row r="57" spans="1:3">
      <c r="A57" s="313" t="s">
        <v>257</v>
      </c>
      <c r="B57" s="313">
        <v>23</v>
      </c>
      <c r="C57">
        <f t="shared" si="0"/>
        <v>24</v>
      </c>
    </row>
    <row r="58" spans="1:3">
      <c r="A58" s="313" t="s">
        <v>258</v>
      </c>
      <c r="B58" s="313">
        <v>24</v>
      </c>
      <c r="C58">
        <f t="shared" si="0"/>
        <v>45</v>
      </c>
    </row>
    <row r="59" spans="1:3">
      <c r="A59" s="313" t="s">
        <v>259</v>
      </c>
      <c r="B59" s="313">
        <v>21</v>
      </c>
      <c r="C59">
        <f t="shared" si="0"/>
        <v>10</v>
      </c>
    </row>
    <row r="60" spans="1:3">
      <c r="A60" s="313" t="s">
        <v>260</v>
      </c>
      <c r="B60" s="313">
        <v>27</v>
      </c>
      <c r="C60">
        <f t="shared" si="0"/>
        <v>76</v>
      </c>
    </row>
    <row r="61" spans="1:3">
      <c r="A61" s="313" t="s">
        <v>261</v>
      </c>
      <c r="B61" s="313">
        <v>23</v>
      </c>
      <c r="C61">
        <f t="shared" si="0"/>
        <v>24</v>
      </c>
    </row>
    <row r="62" spans="1:3">
      <c r="A62" s="313" t="s">
        <v>262</v>
      </c>
      <c r="B62" s="313">
        <v>28</v>
      </c>
      <c r="C62">
        <f t="shared" si="0"/>
        <v>82</v>
      </c>
    </row>
    <row r="63" spans="1:3">
      <c r="A63" s="313" t="s">
        <v>263</v>
      </c>
      <c r="B63" s="313">
        <v>23</v>
      </c>
      <c r="C63">
        <f t="shared" si="0"/>
        <v>24</v>
      </c>
    </row>
    <row r="64" spans="1:3">
      <c r="A64" s="313" t="s">
        <v>264</v>
      </c>
      <c r="B64" s="313">
        <v>40</v>
      </c>
      <c r="C64">
        <f t="shared" si="0"/>
        <v>95</v>
      </c>
    </row>
    <row r="65" spans="1:3">
      <c r="A65" s="313" t="s">
        <v>265</v>
      </c>
      <c r="B65" s="313">
        <v>28</v>
      </c>
      <c r="C65">
        <f t="shared" si="0"/>
        <v>82</v>
      </c>
    </row>
    <row r="66" spans="1:3">
      <c r="A66" s="313" t="s">
        <v>266</v>
      </c>
      <c r="B66" s="313">
        <v>24</v>
      </c>
      <c r="C66">
        <f t="shared" si="0"/>
        <v>45</v>
      </c>
    </row>
    <row r="67" spans="1:3">
      <c r="A67" s="313" t="s">
        <v>267</v>
      </c>
      <c r="B67" s="313">
        <v>23</v>
      </c>
      <c r="C67">
        <f t="shared" si="0"/>
        <v>24</v>
      </c>
    </row>
    <row r="68" spans="1:3">
      <c r="A68" s="313" t="s">
        <v>268</v>
      </c>
      <c r="B68" s="313">
        <v>23</v>
      </c>
      <c r="C68">
        <f t="shared" si="0"/>
        <v>24</v>
      </c>
    </row>
    <row r="69" spans="1:3">
      <c r="A69" s="313" t="s">
        <v>269</v>
      </c>
      <c r="B69" s="313">
        <v>20</v>
      </c>
      <c r="C69">
        <f t="shared" si="0"/>
        <v>8</v>
      </c>
    </row>
    <row r="70" spans="1:3">
      <c r="A70" s="313" t="s">
        <v>270</v>
      </c>
      <c r="B70" s="313">
        <v>23</v>
      </c>
      <c r="C70">
        <f t="shared" si="0"/>
        <v>24</v>
      </c>
    </row>
    <row r="71" spans="1:3">
      <c r="A71" s="313" t="s">
        <v>271</v>
      </c>
      <c r="B71" s="313">
        <v>26</v>
      </c>
      <c r="C71">
        <f t="shared" si="0"/>
        <v>57</v>
      </c>
    </row>
    <row r="72" spans="1:3">
      <c r="A72" s="313" t="s">
        <v>272</v>
      </c>
      <c r="B72" s="313">
        <v>24</v>
      </c>
      <c r="C72">
        <f t="shared" si="0"/>
        <v>45</v>
      </c>
    </row>
    <row r="73" spans="1:3">
      <c r="A73" s="313" t="s">
        <v>273</v>
      </c>
      <c r="B73" s="313">
        <v>27</v>
      </c>
      <c r="C73">
        <f t="shared" si="0"/>
        <v>76</v>
      </c>
    </row>
    <row r="74" spans="1:3">
      <c r="A74" s="313" t="s">
        <v>274</v>
      </c>
      <c r="B74" s="313">
        <v>23</v>
      </c>
      <c r="C74">
        <f t="shared" si="0"/>
        <v>24</v>
      </c>
    </row>
    <row r="75" spans="1:3">
      <c r="A75" s="313" t="s">
        <v>275</v>
      </c>
      <c r="B75" s="313">
        <v>18</v>
      </c>
      <c r="C75">
        <f t="shared" si="0"/>
        <v>2</v>
      </c>
    </row>
    <row r="76" spans="1:3">
      <c r="A76" s="313" t="s">
        <v>276</v>
      </c>
      <c r="B76" s="313">
        <v>21</v>
      </c>
      <c r="C76">
        <f t="shared" si="0"/>
        <v>10</v>
      </c>
    </row>
    <row r="77" spans="1:3">
      <c r="A77" s="313" t="s">
        <v>277</v>
      </c>
      <c r="B77" s="313">
        <v>23</v>
      </c>
      <c r="C77">
        <f t="shared" si="0"/>
        <v>24</v>
      </c>
    </row>
    <row r="78" spans="1:3">
      <c r="A78" s="313" t="s">
        <v>278</v>
      </c>
      <c r="B78" s="313">
        <v>23</v>
      </c>
      <c r="C78">
        <f t="shared" si="0"/>
        <v>24</v>
      </c>
    </row>
    <row r="79" spans="1:3">
      <c r="A79" s="313" t="s">
        <v>279</v>
      </c>
      <c r="B79" s="313">
        <v>23</v>
      </c>
      <c r="C79">
        <f t="shared" si="0"/>
        <v>24</v>
      </c>
    </row>
    <row r="80" spans="1:3">
      <c r="A80" s="313" t="s">
        <v>280</v>
      </c>
      <c r="B80" s="313">
        <v>23</v>
      </c>
      <c r="C80">
        <f t="shared" si="0"/>
        <v>24</v>
      </c>
    </row>
    <row r="81" spans="1:3">
      <c r="A81" s="313" t="s">
        <v>281</v>
      </c>
      <c r="B81" s="313">
        <v>24</v>
      </c>
      <c r="C81">
        <f t="shared" si="0"/>
        <v>45</v>
      </c>
    </row>
    <row r="82" spans="1:3">
      <c r="A82" s="313" t="s">
        <v>282</v>
      </c>
      <c r="B82" s="313">
        <v>23</v>
      </c>
      <c r="C82">
        <f t="shared" ref="C82:C111" si="1">RANK(B82,$B$17:$B$111,1)</f>
        <v>24</v>
      </c>
    </row>
    <row r="83" spans="1:3">
      <c r="A83" s="313" t="s">
        <v>283</v>
      </c>
      <c r="B83" s="313">
        <v>26</v>
      </c>
      <c r="C83">
        <f t="shared" si="1"/>
        <v>57</v>
      </c>
    </row>
    <row r="84" spans="1:3">
      <c r="A84" s="313" t="s">
        <v>284</v>
      </c>
      <c r="B84" s="313">
        <v>27</v>
      </c>
      <c r="C84">
        <f t="shared" si="1"/>
        <v>76</v>
      </c>
    </row>
    <row r="85" spans="1:3">
      <c r="A85" s="313" t="s">
        <v>285</v>
      </c>
      <c r="B85" s="313">
        <v>26</v>
      </c>
      <c r="C85">
        <f t="shared" si="1"/>
        <v>57</v>
      </c>
    </row>
    <row r="86" spans="1:3">
      <c r="A86" s="313" t="s">
        <v>286</v>
      </c>
      <c r="B86" s="313">
        <v>23</v>
      </c>
      <c r="C86">
        <f t="shared" si="1"/>
        <v>24</v>
      </c>
    </row>
    <row r="87" spans="1:3">
      <c r="A87" s="313" t="s">
        <v>287</v>
      </c>
      <c r="B87" s="313">
        <v>28</v>
      </c>
      <c r="C87">
        <f t="shared" si="1"/>
        <v>82</v>
      </c>
    </row>
    <row r="88" spans="1:3">
      <c r="A88" s="313" t="s">
        <v>288</v>
      </c>
      <c r="B88" s="313">
        <v>23</v>
      </c>
      <c r="C88">
        <f t="shared" si="1"/>
        <v>24</v>
      </c>
    </row>
    <row r="89" spans="1:3">
      <c r="A89" s="313" t="s">
        <v>289</v>
      </c>
      <c r="B89" s="313">
        <v>26</v>
      </c>
      <c r="C89">
        <f t="shared" si="1"/>
        <v>57</v>
      </c>
    </row>
    <row r="90" spans="1:3">
      <c r="A90" s="313" t="s">
        <v>290</v>
      </c>
      <c r="B90" s="313">
        <v>22</v>
      </c>
      <c r="C90">
        <f t="shared" si="1"/>
        <v>19</v>
      </c>
    </row>
    <row r="91" spans="1:3">
      <c r="A91" s="313" t="s">
        <v>291</v>
      </c>
      <c r="B91" s="313">
        <v>19</v>
      </c>
      <c r="C91">
        <f t="shared" si="1"/>
        <v>4</v>
      </c>
    </row>
    <row r="92" spans="1:3">
      <c r="A92" s="313" t="s">
        <v>292</v>
      </c>
      <c r="B92" s="313">
        <v>29</v>
      </c>
      <c r="C92">
        <f t="shared" si="1"/>
        <v>90</v>
      </c>
    </row>
    <row r="93" spans="1:3">
      <c r="A93" s="313" t="s">
        <v>293</v>
      </c>
      <c r="B93" s="313">
        <v>21</v>
      </c>
      <c r="C93">
        <f t="shared" si="1"/>
        <v>10</v>
      </c>
    </row>
    <row r="94" spans="1:3">
      <c r="A94" s="313" t="s">
        <v>294</v>
      </c>
      <c r="B94" s="313">
        <v>28</v>
      </c>
      <c r="C94">
        <f t="shared" si="1"/>
        <v>82</v>
      </c>
    </row>
    <row r="95" spans="1:3">
      <c r="A95" s="313" t="s">
        <v>295</v>
      </c>
      <c r="B95" s="313">
        <v>27</v>
      </c>
      <c r="C95">
        <f t="shared" si="1"/>
        <v>76</v>
      </c>
    </row>
    <row r="96" spans="1:3">
      <c r="A96" s="313" t="s">
        <v>296</v>
      </c>
      <c r="B96" s="313">
        <v>21</v>
      </c>
      <c r="C96">
        <f t="shared" si="1"/>
        <v>10</v>
      </c>
    </row>
    <row r="97" spans="1:3">
      <c r="A97" s="313" t="s">
        <v>297</v>
      </c>
      <c r="B97" s="313">
        <v>26</v>
      </c>
      <c r="C97">
        <f t="shared" si="1"/>
        <v>57</v>
      </c>
    </row>
    <row r="98" spans="1:3">
      <c r="A98" s="313" t="s">
        <v>298</v>
      </c>
      <c r="B98" s="313">
        <v>30</v>
      </c>
      <c r="C98">
        <f t="shared" si="1"/>
        <v>92</v>
      </c>
    </row>
    <row r="99" spans="1:3">
      <c r="A99" s="313" t="s">
        <v>299</v>
      </c>
      <c r="B99" s="313">
        <v>21</v>
      </c>
      <c r="C99">
        <f t="shared" si="1"/>
        <v>10</v>
      </c>
    </row>
    <row r="100" spans="1:3">
      <c r="A100" s="313" t="s">
        <v>300</v>
      </c>
      <c r="B100" s="313">
        <v>19</v>
      </c>
      <c r="C100">
        <f t="shared" si="1"/>
        <v>4</v>
      </c>
    </row>
    <row r="101" spans="1:3">
      <c r="A101" s="313" t="s">
        <v>301</v>
      </c>
      <c r="B101" s="313">
        <v>24</v>
      </c>
      <c r="C101">
        <f t="shared" si="1"/>
        <v>45</v>
      </c>
    </row>
    <row r="102" spans="1:3">
      <c r="A102" s="313" t="s">
        <v>302</v>
      </c>
      <c r="B102" s="313">
        <v>26</v>
      </c>
      <c r="C102">
        <f t="shared" si="1"/>
        <v>57</v>
      </c>
    </row>
    <row r="103" spans="1:3">
      <c r="A103" s="313" t="s">
        <v>303</v>
      </c>
      <c r="B103" s="313">
        <v>23</v>
      </c>
      <c r="C103">
        <f t="shared" si="1"/>
        <v>24</v>
      </c>
    </row>
    <row r="104" spans="1:3">
      <c r="A104" s="313" t="s">
        <v>304</v>
      </c>
      <c r="B104" s="313">
        <v>26</v>
      </c>
      <c r="C104">
        <f t="shared" si="1"/>
        <v>57</v>
      </c>
    </row>
    <row r="105" spans="1:3">
      <c r="A105" s="313" t="s">
        <v>305</v>
      </c>
      <c r="B105" s="313">
        <v>24</v>
      </c>
      <c r="C105">
        <f t="shared" si="1"/>
        <v>45</v>
      </c>
    </row>
    <row r="106" spans="1:3">
      <c r="A106" s="313" t="s">
        <v>306</v>
      </c>
      <c r="B106" s="313">
        <v>26</v>
      </c>
      <c r="C106">
        <f t="shared" si="1"/>
        <v>57</v>
      </c>
    </row>
    <row r="107" spans="1:3">
      <c r="A107" s="313" t="s">
        <v>307</v>
      </c>
      <c r="B107" s="313">
        <v>25</v>
      </c>
      <c r="C107">
        <f t="shared" si="1"/>
        <v>54</v>
      </c>
    </row>
    <row r="108" spans="1:3">
      <c r="A108" s="313" t="s">
        <v>308</v>
      </c>
      <c r="B108" s="313">
        <v>26</v>
      </c>
      <c r="C108">
        <f t="shared" si="1"/>
        <v>57</v>
      </c>
    </row>
    <row r="109" spans="1:3">
      <c r="A109" s="313" t="s">
        <v>309</v>
      </c>
      <c r="B109" s="313">
        <v>26</v>
      </c>
      <c r="C109">
        <f t="shared" si="1"/>
        <v>57</v>
      </c>
    </row>
    <row r="110" spans="1:3">
      <c r="A110" s="313" t="s">
        <v>310</v>
      </c>
      <c r="B110" s="313">
        <v>12</v>
      </c>
      <c r="C110">
        <f t="shared" si="1"/>
        <v>1</v>
      </c>
    </row>
    <row r="111" spans="1:3">
      <c r="A111" s="313" t="s">
        <v>311</v>
      </c>
      <c r="B111" s="313">
        <v>18</v>
      </c>
      <c r="C111">
        <f t="shared" si="1"/>
        <v>2</v>
      </c>
    </row>
    <row r="113" spans="1:2" ht="14.25">
      <c r="A113" s="313" t="s">
        <v>3</v>
      </c>
      <c r="B113" s="439">
        <f>AVERAGE(B17:B111)</f>
        <v>24.305263157894736</v>
      </c>
    </row>
  </sheetData>
  <mergeCells count="9">
    <mergeCell ref="A11:A13"/>
    <mergeCell ref="B10:D10"/>
    <mergeCell ref="B11:D13"/>
    <mergeCell ref="B1:D1"/>
    <mergeCell ref="B2:D2"/>
    <mergeCell ref="A3:A7"/>
    <mergeCell ref="B3:D7"/>
    <mergeCell ref="B8:D8"/>
    <mergeCell ref="B9:D9"/>
  </mergeCells>
  <hyperlinks>
    <hyperlink ref="B9:D9" r:id="rId1" display="University of Wisconsin Population Health Institute - County Health Rankings" xr:uid="{9DE878CE-2254-4A09-BBC0-0F09DFF1B468}"/>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7"/>
  <dimension ref="A1:C1000"/>
  <sheetViews>
    <sheetView workbookViewId="0"/>
  </sheetViews>
  <sheetFormatPr defaultColWidth="14.42578125" defaultRowHeight="15" customHeight="1"/>
  <cols>
    <col min="1" max="1" width="17" customWidth="1"/>
    <col min="2" max="2" width="27.42578125" customWidth="1"/>
    <col min="4" max="24" width="10.5703125" customWidth="1"/>
  </cols>
  <sheetData>
    <row r="1" spans="1:3" ht="12.75" customHeight="1">
      <c r="A1" s="47" t="s">
        <v>997</v>
      </c>
      <c r="B1" s="351" t="s">
        <v>998</v>
      </c>
      <c r="C1" s="326" t="s">
        <v>801</v>
      </c>
    </row>
    <row r="2" spans="1:3" ht="12.75" customHeight="1">
      <c r="A2" s="45" t="s">
        <v>830</v>
      </c>
      <c r="B2" s="59">
        <v>0.64800000000000002</v>
      </c>
      <c r="C2" s="1">
        <v>1</v>
      </c>
    </row>
    <row r="3" spans="1:3" ht="12.75" customHeight="1">
      <c r="A3" s="45" t="s">
        <v>852</v>
      </c>
      <c r="B3" s="60">
        <v>0.63100000000000001</v>
      </c>
      <c r="C3" s="1">
        <v>2</v>
      </c>
    </row>
    <row r="4" spans="1:3" ht="12.75" customHeight="1">
      <c r="A4" s="45" t="s">
        <v>848</v>
      </c>
      <c r="B4" s="60">
        <v>0.61299999999999999</v>
      </c>
      <c r="C4" s="1">
        <v>3</v>
      </c>
    </row>
    <row r="5" spans="1:3" ht="12.75" customHeight="1">
      <c r="A5" s="45" t="s">
        <v>845</v>
      </c>
      <c r="B5" s="59">
        <v>0.58799999999999997</v>
      </c>
      <c r="C5" s="1">
        <v>4</v>
      </c>
    </row>
    <row r="6" spans="1:3" ht="12.75" customHeight="1">
      <c r="A6" s="45" t="s">
        <v>838</v>
      </c>
      <c r="B6" s="59">
        <v>0.57299999999999995</v>
      </c>
      <c r="C6">
        <v>5</v>
      </c>
    </row>
    <row r="7" spans="1:3" ht="12.75" customHeight="1">
      <c r="A7" s="45" t="s">
        <v>823</v>
      </c>
      <c r="B7" s="59">
        <v>0.56499999999999995</v>
      </c>
      <c r="C7">
        <v>6</v>
      </c>
    </row>
    <row r="8" spans="1:3" ht="12.75" customHeight="1">
      <c r="A8" s="45" t="s">
        <v>816</v>
      </c>
      <c r="B8" s="59">
        <v>0.56200000000000006</v>
      </c>
      <c r="C8">
        <v>7</v>
      </c>
    </row>
    <row r="9" spans="1:3" ht="12.75" customHeight="1">
      <c r="A9" s="45" t="s">
        <v>841</v>
      </c>
      <c r="B9" s="59">
        <v>0.55000000000000004</v>
      </c>
      <c r="C9">
        <v>8</v>
      </c>
    </row>
    <row r="10" spans="1:3" ht="12.75" customHeight="1">
      <c r="A10" s="45" t="s">
        <v>835</v>
      </c>
      <c r="B10" s="59">
        <v>0.53300000000000003</v>
      </c>
      <c r="C10">
        <v>9</v>
      </c>
    </row>
    <row r="11" spans="1:3" ht="12.75" customHeight="1">
      <c r="A11" s="45" t="s">
        <v>805</v>
      </c>
      <c r="B11" s="59">
        <v>0.53</v>
      </c>
      <c r="C11">
        <v>10</v>
      </c>
    </row>
    <row r="12" spans="1:3" ht="12.75" customHeight="1">
      <c r="A12" s="45" t="s">
        <v>822</v>
      </c>
      <c r="B12" s="59">
        <v>0.52800000000000002</v>
      </c>
      <c r="C12">
        <v>11</v>
      </c>
    </row>
    <row r="13" spans="1:3" ht="12.75" customHeight="1">
      <c r="A13" s="45" t="s">
        <v>843</v>
      </c>
      <c r="B13" s="59">
        <v>0.52800000000000002</v>
      </c>
      <c r="C13">
        <v>12</v>
      </c>
    </row>
    <row r="14" spans="1:3" ht="12.75" customHeight="1">
      <c r="A14" s="45" t="s">
        <v>840</v>
      </c>
      <c r="B14" s="59">
        <v>0.52400000000000002</v>
      </c>
      <c r="C14">
        <v>13</v>
      </c>
    </row>
    <row r="15" spans="1:3" ht="12.75" customHeight="1">
      <c r="A15" s="45" t="s">
        <v>815</v>
      </c>
      <c r="B15" s="59">
        <v>0.52100000000000002</v>
      </c>
      <c r="C15">
        <v>14</v>
      </c>
    </row>
    <row r="16" spans="1:3" ht="12.75" customHeight="1">
      <c r="A16" s="45" t="s">
        <v>306</v>
      </c>
      <c r="B16" s="59">
        <v>0.51400000000000001</v>
      </c>
      <c r="C16">
        <v>15</v>
      </c>
    </row>
    <row r="17" spans="1:3" ht="12.75" customHeight="1">
      <c r="A17" s="45" t="s">
        <v>820</v>
      </c>
      <c r="B17" s="59">
        <v>0.51</v>
      </c>
      <c r="C17">
        <v>16</v>
      </c>
    </row>
    <row r="18" spans="1:3" ht="12.75" customHeight="1">
      <c r="A18" s="45" t="s">
        <v>836</v>
      </c>
      <c r="B18" s="60">
        <v>0.502</v>
      </c>
      <c r="C18">
        <v>17</v>
      </c>
    </row>
    <row r="19" spans="1:3" ht="12.75" customHeight="1">
      <c r="A19" s="45" t="s">
        <v>824</v>
      </c>
      <c r="B19" s="59">
        <v>0.501</v>
      </c>
      <c r="C19">
        <v>18</v>
      </c>
    </row>
    <row r="20" spans="1:3" ht="12.75" customHeight="1">
      <c r="A20" s="45" t="s">
        <v>851</v>
      </c>
      <c r="B20" s="59">
        <v>0.499</v>
      </c>
      <c r="C20">
        <v>19</v>
      </c>
    </row>
    <row r="21" spans="1:3" ht="12.75" customHeight="1">
      <c r="A21" s="45" t="s">
        <v>833</v>
      </c>
      <c r="B21" s="59">
        <v>0.498</v>
      </c>
      <c r="C21">
        <v>20</v>
      </c>
    </row>
    <row r="22" spans="1:3" ht="12.75" customHeight="1">
      <c r="A22" s="45" t="s">
        <v>834</v>
      </c>
      <c r="B22" s="59">
        <v>0.498</v>
      </c>
      <c r="C22">
        <v>21</v>
      </c>
    </row>
    <row r="23" spans="1:3" ht="12.75" customHeight="1">
      <c r="A23" s="45" t="s">
        <v>850</v>
      </c>
      <c r="B23" s="59">
        <v>0.49199999999999999</v>
      </c>
      <c r="C23">
        <v>22</v>
      </c>
    </row>
    <row r="24" spans="1:3" ht="12.75" customHeight="1">
      <c r="A24" s="45" t="s">
        <v>826</v>
      </c>
      <c r="B24" s="59">
        <v>0.49099999999999999</v>
      </c>
      <c r="C24">
        <v>23</v>
      </c>
    </row>
    <row r="25" spans="1:3" ht="12.75" customHeight="1">
      <c r="A25" s="45" t="s">
        <v>810</v>
      </c>
      <c r="B25" s="59">
        <v>0.48899999999999999</v>
      </c>
      <c r="C25">
        <v>24</v>
      </c>
    </row>
    <row r="26" spans="1:3" ht="12.75" customHeight="1">
      <c r="A26" s="45" t="s">
        <v>808</v>
      </c>
      <c r="B26" s="59">
        <v>0.48799999999999999</v>
      </c>
      <c r="C26">
        <v>25</v>
      </c>
    </row>
    <row r="27" spans="1:3" ht="12.75" customHeight="1">
      <c r="A27" s="45" t="s">
        <v>809</v>
      </c>
      <c r="B27" s="59">
        <v>0.48199999999999998</v>
      </c>
      <c r="C27">
        <v>26</v>
      </c>
    </row>
    <row r="28" spans="1:3" ht="12.75" customHeight="1">
      <c r="A28" s="45" t="s">
        <v>819</v>
      </c>
      <c r="B28" s="59">
        <v>0.48099999999999998</v>
      </c>
      <c r="C28">
        <v>27</v>
      </c>
    </row>
    <row r="29" spans="1:3" ht="12.75" customHeight="1">
      <c r="A29" s="45" t="s">
        <v>807</v>
      </c>
      <c r="B29" s="59">
        <v>0.47899999999999998</v>
      </c>
      <c r="C29">
        <v>28</v>
      </c>
    </row>
    <row r="30" spans="1:3" ht="12.75" customHeight="1">
      <c r="A30" s="46" t="s">
        <v>803</v>
      </c>
      <c r="B30" s="59">
        <v>0.47199999999999998</v>
      </c>
      <c r="C30">
        <v>29</v>
      </c>
    </row>
    <row r="31" spans="1:3" ht="12.75" customHeight="1">
      <c r="A31" s="45" t="s">
        <v>827</v>
      </c>
      <c r="B31" s="59">
        <v>0.47199999999999998</v>
      </c>
      <c r="C31" s="63">
        <v>30</v>
      </c>
    </row>
    <row r="32" spans="1:3" ht="12.75" customHeight="1">
      <c r="A32" s="352" t="s">
        <v>849</v>
      </c>
      <c r="B32" s="59">
        <v>0.47199999999999998</v>
      </c>
      <c r="C32">
        <v>31</v>
      </c>
    </row>
    <row r="33" spans="1:3" ht="12.75" customHeight="1">
      <c r="A33" s="45" t="s">
        <v>812</v>
      </c>
      <c r="B33" s="59">
        <v>0.47</v>
      </c>
      <c r="C33" s="97">
        <v>32</v>
      </c>
    </row>
    <row r="34" spans="1:3" ht="12.75" customHeight="1">
      <c r="A34" s="45" t="s">
        <v>811</v>
      </c>
      <c r="B34" s="59">
        <v>0.46899999999999997</v>
      </c>
      <c r="C34">
        <v>33</v>
      </c>
    </row>
    <row r="35" spans="1:3" ht="12.75" customHeight="1">
      <c r="A35" s="45" t="s">
        <v>828</v>
      </c>
      <c r="B35" s="59">
        <v>0.46899999999999997</v>
      </c>
      <c r="C35">
        <v>34</v>
      </c>
    </row>
    <row r="36" spans="1:3" ht="12.75" customHeight="1">
      <c r="A36" s="45" t="s">
        <v>829</v>
      </c>
      <c r="B36" s="59">
        <v>0.46800000000000003</v>
      </c>
      <c r="C36">
        <v>35</v>
      </c>
    </row>
    <row r="37" spans="1:3" ht="12.75" customHeight="1">
      <c r="A37" s="45" t="s">
        <v>831</v>
      </c>
      <c r="B37" s="59">
        <v>0.46600000000000003</v>
      </c>
      <c r="C37">
        <v>36</v>
      </c>
    </row>
    <row r="38" spans="1:3" ht="12.75" customHeight="1">
      <c r="A38" s="45" t="s">
        <v>842</v>
      </c>
      <c r="B38" s="59">
        <v>0.46600000000000003</v>
      </c>
      <c r="C38">
        <v>37</v>
      </c>
    </row>
    <row r="39" spans="1:3" ht="12.75" customHeight="1">
      <c r="A39" s="45" t="s">
        <v>844</v>
      </c>
      <c r="B39" s="59">
        <v>0.46300000000000002</v>
      </c>
      <c r="C39">
        <v>38</v>
      </c>
    </row>
    <row r="40" spans="1:3" ht="12.75" customHeight="1">
      <c r="A40" s="45" t="s">
        <v>847</v>
      </c>
      <c r="B40" s="59">
        <v>0.46200000000000002</v>
      </c>
      <c r="C40">
        <v>39</v>
      </c>
    </row>
    <row r="41" spans="1:3" ht="12.75" customHeight="1">
      <c r="A41" s="45" t="s">
        <v>825</v>
      </c>
      <c r="B41" s="59">
        <v>0.45800000000000002</v>
      </c>
      <c r="C41">
        <v>40</v>
      </c>
    </row>
    <row r="42" spans="1:3" ht="12.75" customHeight="1">
      <c r="A42" s="45" t="s">
        <v>839</v>
      </c>
      <c r="B42" s="59">
        <v>0.45800000000000002</v>
      </c>
      <c r="C42">
        <v>41</v>
      </c>
    </row>
    <row r="43" spans="1:3" ht="12.75" customHeight="1">
      <c r="A43" s="45" t="s">
        <v>817</v>
      </c>
      <c r="B43" s="59">
        <v>0.45100000000000001</v>
      </c>
      <c r="C43">
        <v>42</v>
      </c>
    </row>
    <row r="44" spans="1:3" ht="12.75" customHeight="1">
      <c r="A44" s="45" t="s">
        <v>846</v>
      </c>
      <c r="B44" s="59">
        <v>0.45100000000000001</v>
      </c>
      <c r="C44">
        <v>43</v>
      </c>
    </row>
    <row r="45" spans="1:3" ht="12.75" customHeight="1">
      <c r="A45" s="45" t="s">
        <v>818</v>
      </c>
      <c r="B45" s="59">
        <v>0.44900000000000001</v>
      </c>
      <c r="C45">
        <v>44</v>
      </c>
    </row>
    <row r="46" spans="1:3" ht="12.75" customHeight="1">
      <c r="A46" s="45" t="s">
        <v>837</v>
      </c>
      <c r="B46" s="59">
        <v>0.441</v>
      </c>
      <c r="C46">
        <v>45</v>
      </c>
    </row>
    <row r="47" spans="1:3" ht="12.75" customHeight="1">
      <c r="A47" s="45" t="s">
        <v>821</v>
      </c>
      <c r="B47" s="59">
        <v>0.438</v>
      </c>
      <c r="C47">
        <v>46</v>
      </c>
    </row>
    <row r="48" spans="1:3" ht="12.75" customHeight="1">
      <c r="A48" s="45" t="s">
        <v>806</v>
      </c>
      <c r="B48" s="59">
        <v>0.437</v>
      </c>
      <c r="C48">
        <v>47</v>
      </c>
    </row>
    <row r="49" spans="1:3" ht="12.75" customHeight="1">
      <c r="A49" s="45" t="s">
        <v>814</v>
      </c>
      <c r="B49" s="59">
        <v>0.43099999999999999</v>
      </c>
      <c r="C49">
        <v>48</v>
      </c>
    </row>
    <row r="50" spans="1:3" ht="12.75" customHeight="1">
      <c r="A50" s="64" t="s">
        <v>339</v>
      </c>
      <c r="B50" s="65">
        <v>0.42299999999999999</v>
      </c>
      <c r="C50" s="66">
        <v>49</v>
      </c>
    </row>
    <row r="51" spans="1:3" ht="12.75" customHeight="1">
      <c r="A51" s="45" t="s">
        <v>832</v>
      </c>
      <c r="B51" s="59">
        <v>0.41799999999999998</v>
      </c>
      <c r="C51">
        <v>50</v>
      </c>
    </row>
    <row r="52" spans="1:3" ht="12.75" customHeight="1">
      <c r="A52" s="45" t="s">
        <v>813</v>
      </c>
      <c r="B52" s="60">
        <v>0.41599999999999998</v>
      </c>
      <c r="C52">
        <v>51</v>
      </c>
    </row>
    <row r="53" spans="1:3" ht="12.75" customHeight="1">
      <c r="B53" s="60"/>
    </row>
    <row r="54" spans="1:3" ht="12.75" customHeight="1">
      <c r="B54" s="60"/>
    </row>
    <row r="55" spans="1:3" ht="12.75" customHeight="1">
      <c r="B55" s="60"/>
    </row>
    <row r="56" spans="1:3" ht="12.75" customHeight="1">
      <c r="B56" s="60"/>
    </row>
    <row r="57" spans="1:3" ht="12.75" customHeight="1">
      <c r="B57" s="60"/>
    </row>
    <row r="58" spans="1:3" ht="12.75" customHeight="1">
      <c r="B58" s="60"/>
    </row>
    <row r="59" spans="1:3" ht="12.75" customHeight="1">
      <c r="B59" s="60"/>
    </row>
    <row r="60" spans="1:3" ht="12.75" customHeight="1">
      <c r="B60" s="60"/>
    </row>
    <row r="61" spans="1:3" ht="12.75" customHeight="1">
      <c r="B61" s="60"/>
    </row>
    <row r="62" spans="1:3" ht="12.75" customHeight="1">
      <c r="B62" s="60"/>
    </row>
    <row r="63" spans="1:3" ht="12.75" customHeight="1">
      <c r="B63" s="60"/>
    </row>
    <row r="64" spans="1:3" ht="12.75" customHeight="1">
      <c r="B64" s="60"/>
    </row>
    <row r="65" spans="2:2" ht="12.75" customHeight="1">
      <c r="B65" s="60"/>
    </row>
    <row r="66" spans="2:2" ht="12.75" customHeight="1">
      <c r="B66" s="60"/>
    </row>
    <row r="67" spans="2:2" ht="12.75" customHeight="1">
      <c r="B67" s="60"/>
    </row>
    <row r="68" spans="2:2" ht="12.75" customHeight="1">
      <c r="B68" s="60"/>
    </row>
    <row r="69" spans="2:2" ht="12.75" customHeight="1">
      <c r="B69" s="60"/>
    </row>
    <row r="70" spans="2:2" ht="12.75" customHeight="1">
      <c r="B70" s="60"/>
    </row>
    <row r="71" spans="2:2" ht="12.75" customHeight="1">
      <c r="B71" s="60"/>
    </row>
    <row r="72" spans="2:2" ht="12.75" customHeight="1">
      <c r="B72" s="60"/>
    </row>
    <row r="73" spans="2:2" ht="12.75" customHeight="1">
      <c r="B73" s="60"/>
    </row>
    <row r="74" spans="2:2" ht="12.75" customHeight="1">
      <c r="B74" s="60"/>
    </row>
    <row r="75" spans="2:2" ht="12.75" customHeight="1">
      <c r="B75" s="60"/>
    </row>
    <row r="76" spans="2:2" ht="12.75" customHeight="1">
      <c r="B76" s="60"/>
    </row>
    <row r="77" spans="2:2" ht="12.75" customHeight="1">
      <c r="B77" s="60"/>
    </row>
    <row r="78" spans="2:2" ht="12.75" customHeight="1">
      <c r="B78" s="60"/>
    </row>
    <row r="79" spans="2:2" ht="12.75" customHeight="1">
      <c r="B79" s="60"/>
    </row>
    <row r="80" spans="2:2" ht="12.75" customHeight="1">
      <c r="B80" s="60"/>
    </row>
    <row r="81" spans="2:2" ht="12.75" customHeight="1">
      <c r="B81" s="60"/>
    </row>
    <row r="82" spans="2:2" ht="12.75" customHeight="1">
      <c r="B82" s="60"/>
    </row>
    <row r="83" spans="2:2" ht="12.75" customHeight="1">
      <c r="B83" s="60"/>
    </row>
    <row r="84" spans="2:2" ht="12.75" customHeight="1">
      <c r="B84" s="60"/>
    </row>
    <row r="85" spans="2:2" ht="12.75" customHeight="1">
      <c r="B85" s="60"/>
    </row>
    <row r="86" spans="2:2" ht="12.75" customHeight="1">
      <c r="B86" s="60"/>
    </row>
    <row r="87" spans="2:2" ht="12.75" customHeight="1">
      <c r="B87" s="60"/>
    </row>
    <row r="88" spans="2:2" ht="12.75" customHeight="1">
      <c r="B88" s="60"/>
    </row>
    <row r="89" spans="2:2" ht="12.75" customHeight="1">
      <c r="B89" s="60"/>
    </row>
    <row r="90" spans="2:2" ht="12.75" customHeight="1">
      <c r="B90" s="60"/>
    </row>
    <row r="91" spans="2:2" ht="12.75" customHeight="1">
      <c r="B91" s="60"/>
    </row>
    <row r="92" spans="2:2" ht="12.75" customHeight="1">
      <c r="B92" s="60"/>
    </row>
    <row r="93" spans="2:2" ht="12.75" customHeight="1">
      <c r="B93" s="60"/>
    </row>
    <row r="94" spans="2:2" ht="12.75" customHeight="1">
      <c r="B94" s="60"/>
    </row>
    <row r="95" spans="2:2" ht="12.75" customHeight="1">
      <c r="B95" s="60"/>
    </row>
    <row r="96" spans="2:2" ht="12.75" customHeight="1">
      <c r="B96" s="60"/>
    </row>
    <row r="97" spans="2:2" ht="12.75" customHeight="1">
      <c r="B97" s="60"/>
    </row>
    <row r="98" spans="2:2" ht="12.75" customHeight="1">
      <c r="B98" s="60"/>
    </row>
    <row r="99" spans="2:2" ht="12.75" customHeight="1">
      <c r="B99" s="60"/>
    </row>
    <row r="100" spans="2:2" ht="12.75" customHeight="1">
      <c r="B100" s="60"/>
    </row>
    <row r="101" spans="2:2" ht="12.75" customHeight="1">
      <c r="B101" s="60"/>
    </row>
    <row r="102" spans="2:2" ht="12.75" customHeight="1">
      <c r="B102" s="60"/>
    </row>
    <row r="103" spans="2:2" ht="12.75" customHeight="1">
      <c r="B103" s="60"/>
    </row>
    <row r="104" spans="2:2" ht="12.75" customHeight="1">
      <c r="B104" s="60"/>
    </row>
    <row r="105" spans="2:2" ht="12.75" customHeight="1">
      <c r="B105" s="60"/>
    </row>
    <row r="106" spans="2:2" ht="12.75" customHeight="1">
      <c r="B106" s="60"/>
    </row>
    <row r="107" spans="2:2" ht="12.75" customHeight="1">
      <c r="B107" s="60"/>
    </row>
    <row r="108" spans="2:2" ht="12.75" customHeight="1">
      <c r="B108" s="60"/>
    </row>
    <row r="109" spans="2:2" ht="12.75" customHeight="1">
      <c r="B109" s="60"/>
    </row>
    <row r="110" spans="2:2" ht="12.75" customHeight="1">
      <c r="B110" s="60"/>
    </row>
    <row r="111" spans="2:2" ht="12.75" customHeight="1">
      <c r="B111" s="60"/>
    </row>
    <row r="112" spans="2:2" ht="12.75" customHeight="1">
      <c r="B112" s="60"/>
    </row>
    <row r="113" spans="2:2" ht="12.75" customHeight="1">
      <c r="B113" s="60"/>
    </row>
    <row r="114" spans="2:2" ht="12.75" customHeight="1">
      <c r="B114" s="60"/>
    </row>
    <row r="115" spans="2:2" ht="12.75" customHeight="1">
      <c r="B115" s="60"/>
    </row>
    <row r="116" spans="2:2" ht="12.75" customHeight="1">
      <c r="B116" s="60"/>
    </row>
    <row r="117" spans="2:2" ht="12.75" customHeight="1">
      <c r="B117" s="60"/>
    </row>
    <row r="118" spans="2:2" ht="12.75" customHeight="1">
      <c r="B118" s="60"/>
    </row>
    <row r="119" spans="2:2" ht="12.75" customHeight="1">
      <c r="B119" s="60"/>
    </row>
    <row r="120" spans="2:2" ht="12.75" customHeight="1">
      <c r="B120" s="60"/>
    </row>
    <row r="121" spans="2:2" ht="12.75" customHeight="1">
      <c r="B121" s="60"/>
    </row>
    <row r="122" spans="2:2" ht="12.75" customHeight="1">
      <c r="B122" s="60"/>
    </row>
    <row r="123" spans="2:2" ht="12.75" customHeight="1">
      <c r="B123" s="60"/>
    </row>
    <row r="124" spans="2:2" ht="12.75" customHeight="1">
      <c r="B124" s="60"/>
    </row>
    <row r="125" spans="2:2" ht="12.75" customHeight="1">
      <c r="B125" s="60"/>
    </row>
    <row r="126" spans="2:2" ht="12.75" customHeight="1">
      <c r="B126" s="60"/>
    </row>
    <row r="127" spans="2:2" ht="12.75" customHeight="1">
      <c r="B127" s="60"/>
    </row>
    <row r="128" spans="2:2" ht="12.75" customHeight="1">
      <c r="B128" s="60"/>
    </row>
    <row r="129" spans="2:2" ht="12.75" customHeight="1">
      <c r="B129" s="60"/>
    </row>
    <row r="130" spans="2:2" ht="12.75" customHeight="1">
      <c r="B130" s="60"/>
    </row>
    <row r="131" spans="2:2" ht="12.75" customHeight="1">
      <c r="B131" s="60"/>
    </row>
    <row r="132" spans="2:2" ht="12.75" customHeight="1">
      <c r="B132" s="60"/>
    </row>
    <row r="133" spans="2:2" ht="12.75" customHeight="1">
      <c r="B133" s="60"/>
    </row>
    <row r="134" spans="2:2" ht="12.75" customHeight="1">
      <c r="B134" s="60"/>
    </row>
    <row r="135" spans="2:2" ht="12.75" customHeight="1">
      <c r="B135" s="60"/>
    </row>
    <row r="136" spans="2:2" ht="12.75" customHeight="1">
      <c r="B136" s="60"/>
    </row>
    <row r="137" spans="2:2" ht="12.75" customHeight="1">
      <c r="B137" s="60"/>
    </row>
    <row r="138" spans="2:2" ht="12.75" customHeight="1">
      <c r="B138" s="60"/>
    </row>
    <row r="139" spans="2:2" ht="12.75" customHeight="1">
      <c r="B139" s="60"/>
    </row>
    <row r="140" spans="2:2" ht="12.75" customHeight="1">
      <c r="B140" s="60"/>
    </row>
    <row r="141" spans="2:2" ht="12.75" customHeight="1">
      <c r="B141" s="60"/>
    </row>
    <row r="142" spans="2:2" ht="12.75" customHeight="1">
      <c r="B142" s="60"/>
    </row>
    <row r="143" spans="2:2" ht="12.75" customHeight="1">
      <c r="B143" s="60"/>
    </row>
    <row r="144" spans="2:2" ht="12.75" customHeight="1">
      <c r="B144" s="60"/>
    </row>
    <row r="145" spans="2:2" ht="12.75" customHeight="1">
      <c r="B145" s="60"/>
    </row>
    <row r="146" spans="2:2" ht="12.75" customHeight="1">
      <c r="B146" s="60"/>
    </row>
    <row r="147" spans="2:2" ht="12.75" customHeight="1">
      <c r="B147" s="60"/>
    </row>
    <row r="148" spans="2:2" ht="12.75" customHeight="1">
      <c r="B148" s="60"/>
    </row>
    <row r="149" spans="2:2" ht="12.75" customHeight="1">
      <c r="B149" s="60"/>
    </row>
    <row r="150" spans="2:2" ht="12.75" customHeight="1">
      <c r="B150" s="60"/>
    </row>
    <row r="151" spans="2:2" ht="12.75" customHeight="1">
      <c r="B151" s="60"/>
    </row>
    <row r="152" spans="2:2" ht="12.75" customHeight="1">
      <c r="B152" s="60"/>
    </row>
    <row r="153" spans="2:2" ht="12.75" customHeight="1">
      <c r="B153" s="60"/>
    </row>
    <row r="154" spans="2:2" ht="12.75" customHeight="1">
      <c r="B154" s="60"/>
    </row>
    <row r="155" spans="2:2" ht="12.75" customHeight="1">
      <c r="B155" s="60"/>
    </row>
    <row r="156" spans="2:2" ht="12.75" customHeight="1">
      <c r="B156" s="60"/>
    </row>
    <row r="157" spans="2:2" ht="12.75" customHeight="1">
      <c r="B157" s="60"/>
    </row>
    <row r="158" spans="2:2" ht="12.75" customHeight="1">
      <c r="B158" s="60"/>
    </row>
    <row r="159" spans="2:2" ht="12.75" customHeight="1">
      <c r="B159" s="60"/>
    </row>
    <row r="160" spans="2:2" ht="12.75" customHeight="1">
      <c r="B160" s="60"/>
    </row>
    <row r="161" spans="2:2" ht="12.75" customHeight="1">
      <c r="B161" s="60"/>
    </row>
    <row r="162" spans="2:2" ht="12.75" customHeight="1">
      <c r="B162" s="60"/>
    </row>
    <row r="163" spans="2:2" ht="12.75" customHeight="1">
      <c r="B163" s="60"/>
    </row>
    <row r="164" spans="2:2" ht="12.75" customHeight="1">
      <c r="B164" s="60"/>
    </row>
    <row r="165" spans="2:2" ht="12.75" customHeight="1">
      <c r="B165" s="60"/>
    </row>
    <row r="166" spans="2:2" ht="12.75" customHeight="1">
      <c r="B166" s="60"/>
    </row>
    <row r="167" spans="2:2" ht="12.75" customHeight="1">
      <c r="B167" s="60"/>
    </row>
    <row r="168" spans="2:2" ht="12.75" customHeight="1">
      <c r="B168" s="60"/>
    </row>
    <row r="169" spans="2:2" ht="12.75" customHeight="1">
      <c r="B169" s="60"/>
    </row>
    <row r="170" spans="2:2" ht="12.75" customHeight="1">
      <c r="B170" s="60"/>
    </row>
    <row r="171" spans="2:2" ht="12.75" customHeight="1">
      <c r="B171" s="60"/>
    </row>
    <row r="172" spans="2:2" ht="12.75" customHeight="1">
      <c r="B172" s="60"/>
    </row>
    <row r="173" spans="2:2" ht="12.75" customHeight="1">
      <c r="B173" s="60"/>
    </row>
    <row r="174" spans="2:2" ht="12.75" customHeight="1">
      <c r="B174" s="60"/>
    </row>
    <row r="175" spans="2:2" ht="12.75" customHeight="1">
      <c r="B175" s="60"/>
    </row>
    <row r="176" spans="2:2" ht="12.75" customHeight="1">
      <c r="B176" s="60"/>
    </row>
    <row r="177" spans="2:2" ht="12.75" customHeight="1">
      <c r="B177" s="60"/>
    </row>
    <row r="178" spans="2:2" ht="12.75" customHeight="1">
      <c r="B178" s="60"/>
    </row>
    <row r="179" spans="2:2" ht="12.75" customHeight="1">
      <c r="B179" s="60"/>
    </row>
    <row r="180" spans="2:2" ht="12.75" customHeight="1">
      <c r="B180" s="60"/>
    </row>
    <row r="181" spans="2:2" ht="12.75" customHeight="1">
      <c r="B181" s="60"/>
    </row>
    <row r="182" spans="2:2" ht="12.75" customHeight="1">
      <c r="B182" s="60"/>
    </row>
    <row r="183" spans="2:2" ht="12.75" customHeight="1">
      <c r="B183" s="60"/>
    </row>
    <row r="184" spans="2:2" ht="12.75" customHeight="1">
      <c r="B184" s="60"/>
    </row>
    <row r="185" spans="2:2" ht="12.75" customHeight="1">
      <c r="B185" s="60"/>
    </row>
    <row r="186" spans="2:2" ht="12.75" customHeight="1">
      <c r="B186" s="60"/>
    </row>
    <row r="187" spans="2:2" ht="12.75" customHeight="1">
      <c r="B187" s="60"/>
    </row>
    <row r="188" spans="2:2" ht="12.75" customHeight="1">
      <c r="B188" s="60"/>
    </row>
    <row r="189" spans="2:2" ht="12.75" customHeight="1">
      <c r="B189" s="60"/>
    </row>
    <row r="190" spans="2:2" ht="12.75" customHeight="1">
      <c r="B190" s="60"/>
    </row>
    <row r="191" spans="2:2" ht="12.75" customHeight="1">
      <c r="B191" s="60"/>
    </row>
    <row r="192" spans="2:2" ht="12.75" customHeight="1">
      <c r="B192" s="60"/>
    </row>
    <row r="193" spans="2:2" ht="12.75" customHeight="1">
      <c r="B193" s="60"/>
    </row>
    <row r="194" spans="2:2" ht="12.75" customHeight="1">
      <c r="B194" s="60"/>
    </row>
    <row r="195" spans="2:2" ht="12.75" customHeight="1">
      <c r="B195" s="60"/>
    </row>
    <row r="196" spans="2:2" ht="12.75" customHeight="1">
      <c r="B196" s="60"/>
    </row>
    <row r="197" spans="2:2" ht="12.75" customHeight="1">
      <c r="B197" s="60"/>
    </row>
    <row r="198" spans="2:2" ht="12.75" customHeight="1">
      <c r="B198" s="60"/>
    </row>
    <row r="199" spans="2:2" ht="12.75" customHeight="1">
      <c r="B199" s="60"/>
    </row>
    <row r="200" spans="2:2" ht="12.75" customHeight="1">
      <c r="B200" s="60"/>
    </row>
    <row r="201" spans="2:2" ht="12.75" customHeight="1">
      <c r="B201" s="60"/>
    </row>
    <row r="202" spans="2:2" ht="12.75" customHeight="1">
      <c r="B202" s="60"/>
    </row>
    <row r="203" spans="2:2" ht="12.75" customHeight="1">
      <c r="B203" s="60"/>
    </row>
    <row r="204" spans="2:2" ht="12.75" customHeight="1">
      <c r="B204" s="60"/>
    </row>
    <row r="205" spans="2:2" ht="12.75" customHeight="1">
      <c r="B205" s="60"/>
    </row>
    <row r="206" spans="2:2" ht="12.75" customHeight="1">
      <c r="B206" s="60"/>
    </row>
    <row r="207" spans="2:2" ht="12.75" customHeight="1">
      <c r="B207" s="60"/>
    </row>
    <row r="208" spans="2:2" ht="12.75" customHeight="1">
      <c r="B208" s="60"/>
    </row>
    <row r="209" spans="2:2" ht="12.75" customHeight="1">
      <c r="B209" s="60"/>
    </row>
    <row r="210" spans="2:2" ht="12.75" customHeight="1">
      <c r="B210" s="60"/>
    </row>
    <row r="211" spans="2:2" ht="12.75" customHeight="1">
      <c r="B211" s="60"/>
    </row>
    <row r="212" spans="2:2" ht="12.75" customHeight="1">
      <c r="B212" s="60"/>
    </row>
    <row r="213" spans="2:2" ht="12.75" customHeight="1">
      <c r="B213" s="60"/>
    </row>
    <row r="214" spans="2:2" ht="12.75" customHeight="1">
      <c r="B214" s="60"/>
    </row>
    <row r="215" spans="2:2" ht="12.75" customHeight="1">
      <c r="B215" s="60"/>
    </row>
    <row r="216" spans="2:2" ht="12.75" customHeight="1">
      <c r="B216" s="60"/>
    </row>
    <row r="217" spans="2:2" ht="12.75" customHeight="1">
      <c r="B217" s="60"/>
    </row>
    <row r="218" spans="2:2" ht="12.75" customHeight="1">
      <c r="B218" s="60"/>
    </row>
    <row r="219" spans="2:2" ht="12.75" customHeight="1">
      <c r="B219" s="60"/>
    </row>
    <row r="220" spans="2:2" ht="12.75" customHeight="1">
      <c r="B220" s="60"/>
    </row>
    <row r="221" spans="2:2" ht="12.75" customHeight="1">
      <c r="B221" s="60"/>
    </row>
    <row r="222" spans="2:2" ht="12.75" customHeight="1">
      <c r="B222" s="60"/>
    </row>
    <row r="223" spans="2:2" ht="12.75" customHeight="1">
      <c r="B223" s="60"/>
    </row>
    <row r="224" spans="2:2" ht="12.75" customHeight="1">
      <c r="B224" s="60"/>
    </row>
    <row r="225" spans="2:2" ht="12.75" customHeight="1">
      <c r="B225" s="60"/>
    </row>
    <row r="226" spans="2:2" ht="12.75" customHeight="1">
      <c r="B226" s="60"/>
    </row>
    <row r="227" spans="2:2" ht="12.75" customHeight="1">
      <c r="B227" s="60"/>
    </row>
    <row r="228" spans="2:2" ht="12.75" customHeight="1">
      <c r="B228" s="60"/>
    </row>
    <row r="229" spans="2:2" ht="12.75" customHeight="1">
      <c r="B229" s="60"/>
    </row>
    <row r="230" spans="2:2" ht="12.75" customHeight="1">
      <c r="B230" s="60"/>
    </row>
    <row r="231" spans="2:2" ht="12.75" customHeight="1">
      <c r="B231" s="60"/>
    </row>
    <row r="232" spans="2:2" ht="12.75" customHeight="1">
      <c r="B232" s="60"/>
    </row>
    <row r="233" spans="2:2" ht="12.75" customHeight="1">
      <c r="B233" s="60"/>
    </row>
    <row r="234" spans="2:2" ht="12.75" customHeight="1">
      <c r="B234" s="60"/>
    </row>
    <row r="235" spans="2:2" ht="12.75" customHeight="1">
      <c r="B235" s="60"/>
    </row>
    <row r="236" spans="2:2" ht="12.75" customHeight="1">
      <c r="B236" s="60"/>
    </row>
    <row r="237" spans="2:2" ht="12.75" customHeight="1">
      <c r="B237" s="60"/>
    </row>
    <row r="238" spans="2:2" ht="12.75" customHeight="1">
      <c r="B238" s="60"/>
    </row>
    <row r="239" spans="2:2" ht="12.75" customHeight="1">
      <c r="B239" s="60"/>
    </row>
    <row r="240" spans="2:2" ht="12.75" customHeight="1">
      <c r="B240" s="60"/>
    </row>
    <row r="241" spans="2:2" ht="12.75" customHeight="1">
      <c r="B241" s="60"/>
    </row>
    <row r="242" spans="2:2" ht="12.75" customHeight="1">
      <c r="B242" s="60"/>
    </row>
    <row r="243" spans="2:2" ht="12.75" customHeight="1">
      <c r="B243" s="60"/>
    </row>
    <row r="244" spans="2:2" ht="12.75" customHeight="1">
      <c r="B244" s="60"/>
    </row>
    <row r="245" spans="2:2" ht="12.75" customHeight="1">
      <c r="B245" s="60"/>
    </row>
    <row r="246" spans="2:2" ht="12.75" customHeight="1">
      <c r="B246" s="60"/>
    </row>
    <row r="247" spans="2:2" ht="12.75" customHeight="1">
      <c r="B247" s="60"/>
    </row>
    <row r="248" spans="2:2" ht="12.75" customHeight="1">
      <c r="B248" s="60"/>
    </row>
    <row r="249" spans="2:2" ht="12.75" customHeight="1">
      <c r="B249" s="60"/>
    </row>
    <row r="250" spans="2:2" ht="12.75" customHeight="1">
      <c r="B250" s="60"/>
    </row>
    <row r="251" spans="2:2" ht="12.75" customHeight="1">
      <c r="B251" s="60"/>
    </row>
    <row r="252" spans="2:2" ht="12.75" customHeight="1">
      <c r="B252" s="60"/>
    </row>
    <row r="253" spans="2:2" ht="12.75" customHeight="1">
      <c r="B253" s="60"/>
    </row>
    <row r="254" spans="2:2" ht="12.75" customHeight="1">
      <c r="B254" s="60"/>
    </row>
    <row r="255" spans="2:2" ht="12.75" customHeight="1">
      <c r="B255" s="60"/>
    </row>
    <row r="256" spans="2:2" ht="12.75" customHeight="1">
      <c r="B256" s="60"/>
    </row>
    <row r="257" spans="2:2" ht="12.75" customHeight="1">
      <c r="B257" s="60"/>
    </row>
    <row r="258" spans="2:2" ht="12.75" customHeight="1">
      <c r="B258" s="60"/>
    </row>
    <row r="259" spans="2:2" ht="12.75" customHeight="1">
      <c r="B259" s="60"/>
    </row>
    <row r="260" spans="2:2" ht="12.75" customHeight="1">
      <c r="B260" s="60"/>
    </row>
    <row r="261" spans="2:2" ht="12.75" customHeight="1">
      <c r="B261" s="60"/>
    </row>
    <row r="262" spans="2:2" ht="12.75" customHeight="1">
      <c r="B262" s="60"/>
    </row>
    <row r="263" spans="2:2" ht="12.75" customHeight="1">
      <c r="B263" s="60"/>
    </row>
    <row r="264" spans="2:2" ht="12.75" customHeight="1">
      <c r="B264" s="60"/>
    </row>
    <row r="265" spans="2:2" ht="12.75" customHeight="1">
      <c r="B265" s="60"/>
    </row>
    <row r="266" spans="2:2" ht="12.75" customHeight="1">
      <c r="B266" s="60"/>
    </row>
    <row r="267" spans="2:2" ht="12.75" customHeight="1">
      <c r="B267" s="60"/>
    </row>
    <row r="268" spans="2:2" ht="12.75" customHeight="1">
      <c r="B268" s="60"/>
    </row>
    <row r="269" spans="2:2" ht="12.75" customHeight="1">
      <c r="B269" s="60"/>
    </row>
    <row r="270" spans="2:2" ht="12.75" customHeight="1">
      <c r="B270" s="60"/>
    </row>
    <row r="271" spans="2:2" ht="12.75" customHeight="1">
      <c r="B271" s="60"/>
    </row>
    <row r="272" spans="2:2" ht="12.75" customHeight="1">
      <c r="B272" s="60"/>
    </row>
    <row r="273" spans="2:2" ht="12.75" customHeight="1">
      <c r="B273" s="60"/>
    </row>
    <row r="274" spans="2:2" ht="12.75" customHeight="1">
      <c r="B274" s="60"/>
    </row>
    <row r="275" spans="2:2" ht="12.75" customHeight="1">
      <c r="B275" s="60"/>
    </row>
    <row r="276" spans="2:2" ht="12.75" customHeight="1">
      <c r="B276" s="60"/>
    </row>
    <row r="277" spans="2:2" ht="12.75" customHeight="1">
      <c r="B277" s="60"/>
    </row>
    <row r="278" spans="2:2" ht="12.75" customHeight="1">
      <c r="B278" s="60"/>
    </row>
    <row r="279" spans="2:2" ht="12.75" customHeight="1">
      <c r="B279" s="60"/>
    </row>
    <row r="280" spans="2:2" ht="12.75" customHeight="1">
      <c r="B280" s="60"/>
    </row>
    <row r="281" spans="2:2" ht="12.75" customHeight="1">
      <c r="B281" s="60"/>
    </row>
    <row r="282" spans="2:2" ht="12.75" customHeight="1">
      <c r="B282" s="60"/>
    </row>
    <row r="283" spans="2:2" ht="12.75" customHeight="1">
      <c r="B283" s="60"/>
    </row>
    <row r="284" spans="2:2" ht="12.75" customHeight="1">
      <c r="B284" s="60"/>
    </row>
    <row r="285" spans="2:2" ht="12.75" customHeight="1">
      <c r="B285" s="60"/>
    </row>
    <row r="286" spans="2:2" ht="12.75" customHeight="1">
      <c r="B286" s="60"/>
    </row>
    <row r="287" spans="2:2" ht="12.75" customHeight="1">
      <c r="B287" s="60"/>
    </row>
    <row r="288" spans="2:2" ht="12.75" customHeight="1">
      <c r="B288" s="60"/>
    </row>
    <row r="289" spans="2:2" ht="12.75" customHeight="1">
      <c r="B289" s="60"/>
    </row>
    <row r="290" spans="2:2" ht="12.75" customHeight="1">
      <c r="B290" s="60"/>
    </row>
    <row r="291" spans="2:2" ht="12.75" customHeight="1">
      <c r="B291" s="60"/>
    </row>
    <row r="292" spans="2:2" ht="12.75" customHeight="1">
      <c r="B292" s="60"/>
    </row>
    <row r="293" spans="2:2" ht="12.75" customHeight="1">
      <c r="B293" s="60"/>
    </row>
    <row r="294" spans="2:2" ht="12.75" customHeight="1">
      <c r="B294" s="60"/>
    </row>
    <row r="295" spans="2:2" ht="12.75" customHeight="1">
      <c r="B295" s="60"/>
    </row>
    <row r="296" spans="2:2" ht="12.75" customHeight="1">
      <c r="B296" s="60"/>
    </row>
    <row r="297" spans="2:2" ht="12.75" customHeight="1">
      <c r="B297" s="60"/>
    </row>
    <row r="298" spans="2:2" ht="12.75" customHeight="1">
      <c r="B298" s="60"/>
    </row>
    <row r="299" spans="2:2" ht="12.75" customHeight="1">
      <c r="B299" s="60"/>
    </row>
    <row r="300" spans="2:2" ht="12.75" customHeight="1">
      <c r="B300" s="60"/>
    </row>
    <row r="301" spans="2:2" ht="12.75" customHeight="1">
      <c r="B301" s="60"/>
    </row>
    <row r="302" spans="2:2" ht="12.75" customHeight="1">
      <c r="B302" s="60"/>
    </row>
    <row r="303" spans="2:2" ht="12.75" customHeight="1">
      <c r="B303" s="60"/>
    </row>
    <row r="304" spans="2:2" ht="12.75" customHeight="1">
      <c r="B304" s="60"/>
    </row>
    <row r="305" spans="2:2" ht="12.75" customHeight="1">
      <c r="B305" s="60"/>
    </row>
    <row r="306" spans="2:2" ht="12.75" customHeight="1">
      <c r="B306" s="60"/>
    </row>
    <row r="307" spans="2:2" ht="12.75" customHeight="1">
      <c r="B307" s="60"/>
    </row>
    <row r="308" spans="2:2" ht="12.75" customHeight="1">
      <c r="B308" s="60"/>
    </row>
    <row r="309" spans="2:2" ht="12.75" customHeight="1">
      <c r="B309" s="60"/>
    </row>
    <row r="310" spans="2:2" ht="12.75" customHeight="1">
      <c r="B310" s="60"/>
    </row>
    <row r="311" spans="2:2" ht="12.75" customHeight="1">
      <c r="B311" s="60"/>
    </row>
    <row r="312" spans="2:2" ht="12.75" customHeight="1">
      <c r="B312" s="60"/>
    </row>
    <row r="313" spans="2:2" ht="12.75" customHeight="1">
      <c r="B313" s="60"/>
    </row>
    <row r="314" spans="2:2" ht="12.75" customHeight="1">
      <c r="B314" s="60"/>
    </row>
    <row r="315" spans="2:2" ht="12.75" customHeight="1">
      <c r="B315" s="60"/>
    </row>
    <row r="316" spans="2:2" ht="12.75" customHeight="1">
      <c r="B316" s="60"/>
    </row>
    <row r="317" spans="2:2" ht="12.75" customHeight="1">
      <c r="B317" s="60"/>
    </row>
    <row r="318" spans="2:2" ht="12.75" customHeight="1">
      <c r="B318" s="60"/>
    </row>
    <row r="319" spans="2:2" ht="12.75" customHeight="1">
      <c r="B319" s="60"/>
    </row>
    <row r="320" spans="2:2" ht="12.75" customHeight="1">
      <c r="B320" s="60"/>
    </row>
    <row r="321" spans="2:2" ht="12.75" customHeight="1">
      <c r="B321" s="60"/>
    </row>
    <row r="322" spans="2:2" ht="12.75" customHeight="1">
      <c r="B322" s="60"/>
    </row>
    <row r="323" spans="2:2" ht="12.75" customHeight="1">
      <c r="B323" s="60"/>
    </row>
    <row r="324" spans="2:2" ht="12.75" customHeight="1">
      <c r="B324" s="60"/>
    </row>
    <row r="325" spans="2:2" ht="12.75" customHeight="1">
      <c r="B325" s="60"/>
    </row>
    <row r="326" spans="2:2" ht="12.75" customHeight="1">
      <c r="B326" s="60"/>
    </row>
    <row r="327" spans="2:2" ht="12.75" customHeight="1">
      <c r="B327" s="60"/>
    </row>
    <row r="328" spans="2:2" ht="12.75" customHeight="1">
      <c r="B328" s="60"/>
    </row>
    <row r="329" spans="2:2" ht="12.75" customHeight="1">
      <c r="B329" s="60"/>
    </row>
    <row r="330" spans="2:2" ht="12.75" customHeight="1">
      <c r="B330" s="60"/>
    </row>
    <row r="331" spans="2:2" ht="12.75" customHeight="1">
      <c r="B331" s="60"/>
    </row>
    <row r="332" spans="2:2" ht="12.75" customHeight="1">
      <c r="B332" s="60"/>
    </row>
    <row r="333" spans="2:2" ht="12.75" customHeight="1">
      <c r="B333" s="60"/>
    </row>
    <row r="334" spans="2:2" ht="12.75" customHeight="1">
      <c r="B334" s="60"/>
    </row>
    <row r="335" spans="2:2" ht="12.75" customHeight="1">
      <c r="B335" s="60"/>
    </row>
    <row r="336" spans="2:2" ht="12.75" customHeight="1">
      <c r="B336" s="60"/>
    </row>
    <row r="337" spans="2:2" ht="12.75" customHeight="1">
      <c r="B337" s="60"/>
    </row>
    <row r="338" spans="2:2" ht="12.75" customHeight="1">
      <c r="B338" s="60"/>
    </row>
    <row r="339" spans="2:2" ht="12.75" customHeight="1">
      <c r="B339" s="60"/>
    </row>
    <row r="340" spans="2:2" ht="12.75" customHeight="1">
      <c r="B340" s="60"/>
    </row>
    <row r="341" spans="2:2" ht="12.75" customHeight="1">
      <c r="B341" s="60"/>
    </row>
    <row r="342" spans="2:2" ht="12.75" customHeight="1">
      <c r="B342" s="60"/>
    </row>
    <row r="343" spans="2:2" ht="12.75" customHeight="1">
      <c r="B343" s="60"/>
    </row>
    <row r="344" spans="2:2" ht="12.75" customHeight="1">
      <c r="B344" s="60"/>
    </row>
    <row r="345" spans="2:2" ht="12.75" customHeight="1">
      <c r="B345" s="60"/>
    </row>
    <row r="346" spans="2:2" ht="12.75" customHeight="1">
      <c r="B346" s="60"/>
    </row>
    <row r="347" spans="2:2" ht="12.75" customHeight="1">
      <c r="B347" s="60"/>
    </row>
    <row r="348" spans="2:2" ht="12.75" customHeight="1">
      <c r="B348" s="60"/>
    </row>
    <row r="349" spans="2:2" ht="12.75" customHeight="1">
      <c r="B349" s="60"/>
    </row>
    <row r="350" spans="2:2" ht="12.75" customHeight="1">
      <c r="B350" s="60"/>
    </row>
    <row r="351" spans="2:2" ht="12.75" customHeight="1">
      <c r="B351" s="60"/>
    </row>
    <row r="352" spans="2:2" ht="12.75" customHeight="1">
      <c r="B352" s="60"/>
    </row>
    <row r="353" spans="2:2" ht="12.75" customHeight="1">
      <c r="B353" s="60"/>
    </row>
    <row r="354" spans="2:2" ht="12.75" customHeight="1">
      <c r="B354" s="60"/>
    </row>
    <row r="355" spans="2:2" ht="12.75" customHeight="1">
      <c r="B355" s="60"/>
    </row>
    <row r="356" spans="2:2" ht="12.75" customHeight="1">
      <c r="B356" s="60"/>
    </row>
    <row r="357" spans="2:2" ht="12.75" customHeight="1">
      <c r="B357" s="60"/>
    </row>
    <row r="358" spans="2:2" ht="12.75" customHeight="1">
      <c r="B358" s="60"/>
    </row>
    <row r="359" spans="2:2" ht="12.75" customHeight="1">
      <c r="B359" s="60"/>
    </row>
    <row r="360" spans="2:2" ht="12.75" customHeight="1">
      <c r="B360" s="60"/>
    </row>
    <row r="361" spans="2:2" ht="12.75" customHeight="1">
      <c r="B361" s="60"/>
    </row>
    <row r="362" spans="2:2" ht="12.75" customHeight="1">
      <c r="B362" s="60"/>
    </row>
    <row r="363" spans="2:2" ht="12.75" customHeight="1">
      <c r="B363" s="60"/>
    </row>
    <row r="364" spans="2:2" ht="12.75" customHeight="1">
      <c r="B364" s="60"/>
    </row>
    <row r="365" spans="2:2" ht="12.75" customHeight="1">
      <c r="B365" s="60"/>
    </row>
    <row r="366" spans="2:2" ht="12.75" customHeight="1">
      <c r="B366" s="60"/>
    </row>
    <row r="367" spans="2:2" ht="12.75" customHeight="1">
      <c r="B367" s="60"/>
    </row>
    <row r="368" spans="2:2" ht="12.75" customHeight="1">
      <c r="B368" s="60"/>
    </row>
    <row r="369" spans="2:2" ht="12.75" customHeight="1">
      <c r="B369" s="60"/>
    </row>
    <row r="370" spans="2:2" ht="12.75" customHeight="1">
      <c r="B370" s="60"/>
    </row>
    <row r="371" spans="2:2" ht="12.75" customHeight="1">
      <c r="B371" s="60"/>
    </row>
    <row r="372" spans="2:2" ht="12.75" customHeight="1">
      <c r="B372" s="60"/>
    </row>
    <row r="373" spans="2:2" ht="12.75" customHeight="1">
      <c r="B373" s="60"/>
    </row>
    <row r="374" spans="2:2" ht="12.75" customHeight="1">
      <c r="B374" s="60"/>
    </row>
    <row r="375" spans="2:2" ht="12.75" customHeight="1">
      <c r="B375" s="60"/>
    </row>
    <row r="376" spans="2:2" ht="12.75" customHeight="1">
      <c r="B376" s="60"/>
    </row>
    <row r="377" spans="2:2" ht="12.75" customHeight="1">
      <c r="B377" s="60"/>
    </row>
    <row r="378" spans="2:2" ht="12.75" customHeight="1">
      <c r="B378" s="60"/>
    </row>
    <row r="379" spans="2:2" ht="12.75" customHeight="1">
      <c r="B379" s="60"/>
    </row>
    <row r="380" spans="2:2" ht="12.75" customHeight="1">
      <c r="B380" s="60"/>
    </row>
    <row r="381" spans="2:2" ht="12.75" customHeight="1">
      <c r="B381" s="60"/>
    </row>
    <row r="382" spans="2:2" ht="12.75" customHeight="1">
      <c r="B382" s="60"/>
    </row>
    <row r="383" spans="2:2" ht="12.75" customHeight="1">
      <c r="B383" s="60"/>
    </row>
    <row r="384" spans="2:2" ht="12.75" customHeight="1">
      <c r="B384" s="60"/>
    </row>
    <row r="385" spans="2:2" ht="12.75" customHeight="1">
      <c r="B385" s="60"/>
    </row>
    <row r="386" spans="2:2" ht="12.75" customHeight="1">
      <c r="B386" s="60"/>
    </row>
    <row r="387" spans="2:2" ht="12.75" customHeight="1">
      <c r="B387" s="60"/>
    </row>
    <row r="388" spans="2:2" ht="12.75" customHeight="1">
      <c r="B388" s="60"/>
    </row>
    <row r="389" spans="2:2" ht="12.75" customHeight="1">
      <c r="B389" s="60"/>
    </row>
    <row r="390" spans="2:2" ht="12.75" customHeight="1">
      <c r="B390" s="60"/>
    </row>
    <row r="391" spans="2:2" ht="12.75" customHeight="1">
      <c r="B391" s="60"/>
    </row>
    <row r="392" spans="2:2" ht="12.75" customHeight="1">
      <c r="B392" s="60"/>
    </row>
    <row r="393" spans="2:2" ht="12.75" customHeight="1">
      <c r="B393" s="60"/>
    </row>
    <row r="394" spans="2:2" ht="12.75" customHeight="1">
      <c r="B394" s="60"/>
    </row>
    <row r="395" spans="2:2" ht="12.75" customHeight="1">
      <c r="B395" s="60"/>
    </row>
    <row r="396" spans="2:2" ht="12.75" customHeight="1">
      <c r="B396" s="60"/>
    </row>
    <row r="397" spans="2:2" ht="12.75" customHeight="1">
      <c r="B397" s="60"/>
    </row>
    <row r="398" spans="2:2" ht="12.75" customHeight="1">
      <c r="B398" s="60"/>
    </row>
    <row r="399" spans="2:2" ht="12.75" customHeight="1">
      <c r="B399" s="60"/>
    </row>
    <row r="400" spans="2:2" ht="12.75" customHeight="1">
      <c r="B400" s="60"/>
    </row>
    <row r="401" spans="2:2" ht="12.75" customHeight="1">
      <c r="B401" s="60"/>
    </row>
    <row r="402" spans="2:2" ht="12.75" customHeight="1">
      <c r="B402" s="60"/>
    </row>
    <row r="403" spans="2:2" ht="12.75" customHeight="1">
      <c r="B403" s="60"/>
    </row>
    <row r="404" spans="2:2" ht="12.75" customHeight="1">
      <c r="B404" s="60"/>
    </row>
    <row r="405" spans="2:2" ht="12.75" customHeight="1">
      <c r="B405" s="60"/>
    </row>
    <row r="406" spans="2:2" ht="12.75" customHeight="1">
      <c r="B406" s="60"/>
    </row>
    <row r="407" spans="2:2" ht="12.75" customHeight="1">
      <c r="B407" s="60"/>
    </row>
    <row r="408" spans="2:2" ht="12.75" customHeight="1">
      <c r="B408" s="60"/>
    </row>
    <row r="409" spans="2:2" ht="12.75" customHeight="1">
      <c r="B409" s="60"/>
    </row>
    <row r="410" spans="2:2" ht="12.75" customHeight="1">
      <c r="B410" s="60"/>
    </row>
    <row r="411" spans="2:2" ht="12.75" customHeight="1">
      <c r="B411" s="60"/>
    </row>
    <row r="412" spans="2:2" ht="12.75" customHeight="1">
      <c r="B412" s="60"/>
    </row>
    <row r="413" spans="2:2" ht="12.75" customHeight="1">
      <c r="B413" s="60"/>
    </row>
    <row r="414" spans="2:2" ht="12.75" customHeight="1">
      <c r="B414" s="60"/>
    </row>
    <row r="415" spans="2:2" ht="12.75" customHeight="1">
      <c r="B415" s="60"/>
    </row>
    <row r="416" spans="2:2" ht="12.75" customHeight="1">
      <c r="B416" s="60"/>
    </row>
    <row r="417" spans="2:2" ht="12.75" customHeight="1">
      <c r="B417" s="60"/>
    </row>
    <row r="418" spans="2:2" ht="12.75" customHeight="1">
      <c r="B418" s="60"/>
    </row>
    <row r="419" spans="2:2" ht="12.75" customHeight="1">
      <c r="B419" s="60"/>
    </row>
    <row r="420" spans="2:2" ht="12.75" customHeight="1">
      <c r="B420" s="60"/>
    </row>
    <row r="421" spans="2:2" ht="12.75" customHeight="1">
      <c r="B421" s="60"/>
    </row>
    <row r="422" spans="2:2" ht="12.75" customHeight="1">
      <c r="B422" s="60"/>
    </row>
    <row r="423" spans="2:2" ht="12.75" customHeight="1">
      <c r="B423" s="60"/>
    </row>
    <row r="424" spans="2:2" ht="12.75" customHeight="1">
      <c r="B424" s="60"/>
    </row>
    <row r="425" spans="2:2" ht="12.75" customHeight="1">
      <c r="B425" s="60"/>
    </row>
    <row r="426" spans="2:2" ht="12.75" customHeight="1">
      <c r="B426" s="60"/>
    </row>
    <row r="427" spans="2:2" ht="12.75" customHeight="1">
      <c r="B427" s="60"/>
    </row>
    <row r="428" spans="2:2" ht="12.75" customHeight="1">
      <c r="B428" s="60"/>
    </row>
    <row r="429" spans="2:2" ht="12.75" customHeight="1">
      <c r="B429" s="60"/>
    </row>
    <row r="430" spans="2:2" ht="12.75" customHeight="1">
      <c r="B430" s="60"/>
    </row>
    <row r="431" spans="2:2" ht="12.75" customHeight="1">
      <c r="B431" s="60"/>
    </row>
    <row r="432" spans="2:2" ht="12.75" customHeight="1">
      <c r="B432" s="60"/>
    </row>
    <row r="433" spans="2:2" ht="12.75" customHeight="1">
      <c r="B433" s="60"/>
    </row>
    <row r="434" spans="2:2" ht="12.75" customHeight="1">
      <c r="B434" s="60"/>
    </row>
    <row r="435" spans="2:2" ht="12.75" customHeight="1">
      <c r="B435" s="60"/>
    </row>
    <row r="436" spans="2:2" ht="12.75" customHeight="1">
      <c r="B436" s="60"/>
    </row>
    <row r="437" spans="2:2" ht="12.75" customHeight="1">
      <c r="B437" s="60"/>
    </row>
    <row r="438" spans="2:2" ht="12.75" customHeight="1">
      <c r="B438" s="60"/>
    </row>
    <row r="439" spans="2:2" ht="12.75" customHeight="1">
      <c r="B439" s="60"/>
    </row>
    <row r="440" spans="2:2" ht="12.75" customHeight="1">
      <c r="B440" s="60"/>
    </row>
    <row r="441" spans="2:2" ht="12.75" customHeight="1">
      <c r="B441" s="60"/>
    </row>
    <row r="442" spans="2:2" ht="12.75" customHeight="1">
      <c r="B442" s="60"/>
    </row>
    <row r="443" spans="2:2" ht="12.75" customHeight="1">
      <c r="B443" s="60"/>
    </row>
    <row r="444" spans="2:2" ht="12.75" customHeight="1">
      <c r="B444" s="60"/>
    </row>
    <row r="445" spans="2:2" ht="12.75" customHeight="1">
      <c r="B445" s="60"/>
    </row>
    <row r="446" spans="2:2" ht="12.75" customHeight="1">
      <c r="B446" s="60"/>
    </row>
    <row r="447" spans="2:2" ht="12.75" customHeight="1">
      <c r="B447" s="60"/>
    </row>
    <row r="448" spans="2:2" ht="12.75" customHeight="1">
      <c r="B448" s="60"/>
    </row>
    <row r="449" spans="2:2" ht="12.75" customHeight="1">
      <c r="B449" s="60"/>
    </row>
    <row r="450" spans="2:2" ht="12.75" customHeight="1">
      <c r="B450" s="60"/>
    </row>
    <row r="451" spans="2:2" ht="12.75" customHeight="1">
      <c r="B451" s="60"/>
    </row>
    <row r="452" spans="2:2" ht="12.75" customHeight="1">
      <c r="B452" s="60"/>
    </row>
    <row r="453" spans="2:2" ht="12.75" customHeight="1">
      <c r="B453" s="60"/>
    </row>
    <row r="454" spans="2:2" ht="12.75" customHeight="1">
      <c r="B454" s="60"/>
    </row>
    <row r="455" spans="2:2" ht="12.75" customHeight="1">
      <c r="B455" s="60"/>
    </row>
    <row r="456" spans="2:2" ht="12.75" customHeight="1">
      <c r="B456" s="60"/>
    </row>
    <row r="457" spans="2:2" ht="12.75" customHeight="1">
      <c r="B457" s="60"/>
    </row>
    <row r="458" spans="2:2" ht="12.75" customHeight="1">
      <c r="B458" s="60"/>
    </row>
    <row r="459" spans="2:2" ht="12.75" customHeight="1">
      <c r="B459" s="60"/>
    </row>
    <row r="460" spans="2:2" ht="12.75" customHeight="1">
      <c r="B460" s="60"/>
    </row>
    <row r="461" spans="2:2" ht="12.75" customHeight="1">
      <c r="B461" s="60"/>
    </row>
    <row r="462" spans="2:2" ht="12.75" customHeight="1">
      <c r="B462" s="60"/>
    </row>
    <row r="463" spans="2:2" ht="12.75" customHeight="1">
      <c r="B463" s="60"/>
    </row>
    <row r="464" spans="2:2" ht="12.75" customHeight="1">
      <c r="B464" s="60"/>
    </row>
    <row r="465" spans="2:2" ht="12.75" customHeight="1">
      <c r="B465" s="60"/>
    </row>
    <row r="466" spans="2:2" ht="12.75" customHeight="1">
      <c r="B466" s="60"/>
    </row>
    <row r="467" spans="2:2" ht="12.75" customHeight="1">
      <c r="B467" s="60"/>
    </row>
    <row r="468" spans="2:2" ht="12.75" customHeight="1">
      <c r="B468" s="60"/>
    </row>
    <row r="469" spans="2:2" ht="12.75" customHeight="1">
      <c r="B469" s="60"/>
    </row>
    <row r="470" spans="2:2" ht="12.75" customHeight="1">
      <c r="B470" s="60"/>
    </row>
    <row r="471" spans="2:2" ht="12.75" customHeight="1">
      <c r="B471" s="60"/>
    </row>
    <row r="472" spans="2:2" ht="12.75" customHeight="1">
      <c r="B472" s="60"/>
    </row>
    <row r="473" spans="2:2" ht="12.75" customHeight="1">
      <c r="B473" s="60"/>
    </row>
    <row r="474" spans="2:2" ht="12.75" customHeight="1">
      <c r="B474" s="60"/>
    </row>
    <row r="475" spans="2:2" ht="12.75" customHeight="1">
      <c r="B475" s="60"/>
    </row>
    <row r="476" spans="2:2" ht="12.75" customHeight="1">
      <c r="B476" s="60"/>
    </row>
    <row r="477" spans="2:2" ht="12.75" customHeight="1">
      <c r="B477" s="60"/>
    </row>
    <row r="478" spans="2:2" ht="12.75" customHeight="1">
      <c r="B478" s="60"/>
    </row>
    <row r="479" spans="2:2" ht="12.75" customHeight="1">
      <c r="B479" s="60"/>
    </row>
    <row r="480" spans="2:2" ht="12.75" customHeight="1">
      <c r="B480" s="60"/>
    </row>
    <row r="481" spans="2:2" ht="12.75" customHeight="1">
      <c r="B481" s="60"/>
    </row>
    <row r="482" spans="2:2" ht="12.75" customHeight="1">
      <c r="B482" s="60"/>
    </row>
    <row r="483" spans="2:2" ht="12.75" customHeight="1">
      <c r="B483" s="60"/>
    </row>
    <row r="484" spans="2:2" ht="12.75" customHeight="1">
      <c r="B484" s="60"/>
    </row>
    <row r="485" spans="2:2" ht="12.75" customHeight="1">
      <c r="B485" s="60"/>
    </row>
    <row r="486" spans="2:2" ht="12.75" customHeight="1">
      <c r="B486" s="60"/>
    </row>
    <row r="487" spans="2:2" ht="12.75" customHeight="1">
      <c r="B487" s="60"/>
    </row>
    <row r="488" spans="2:2" ht="12.75" customHeight="1">
      <c r="B488" s="60"/>
    </row>
    <row r="489" spans="2:2" ht="12.75" customHeight="1">
      <c r="B489" s="60"/>
    </row>
    <row r="490" spans="2:2" ht="12.75" customHeight="1">
      <c r="B490" s="60"/>
    </row>
    <row r="491" spans="2:2" ht="12.75" customHeight="1">
      <c r="B491" s="60"/>
    </row>
    <row r="492" spans="2:2" ht="12.75" customHeight="1">
      <c r="B492" s="60"/>
    </row>
    <row r="493" spans="2:2" ht="12.75" customHeight="1">
      <c r="B493" s="60"/>
    </row>
    <row r="494" spans="2:2" ht="12.75" customHeight="1">
      <c r="B494" s="60"/>
    </row>
    <row r="495" spans="2:2" ht="12.75" customHeight="1">
      <c r="B495" s="60"/>
    </row>
    <row r="496" spans="2:2" ht="12.75" customHeight="1">
      <c r="B496" s="60"/>
    </row>
    <row r="497" spans="2:2" ht="12.75" customHeight="1">
      <c r="B497" s="60"/>
    </row>
    <row r="498" spans="2:2" ht="12.75" customHeight="1">
      <c r="B498" s="60"/>
    </row>
    <row r="499" spans="2:2" ht="12.75" customHeight="1">
      <c r="B499" s="60"/>
    </row>
    <row r="500" spans="2:2" ht="12.75" customHeight="1">
      <c r="B500" s="60"/>
    </row>
    <row r="501" spans="2:2" ht="12.75" customHeight="1">
      <c r="B501" s="60"/>
    </row>
    <row r="502" spans="2:2" ht="12.75" customHeight="1">
      <c r="B502" s="60"/>
    </row>
    <row r="503" spans="2:2" ht="12.75" customHeight="1">
      <c r="B503" s="60"/>
    </row>
    <row r="504" spans="2:2" ht="12.75" customHeight="1">
      <c r="B504" s="60"/>
    </row>
    <row r="505" spans="2:2" ht="12.75" customHeight="1">
      <c r="B505" s="60"/>
    </row>
    <row r="506" spans="2:2" ht="12.75" customHeight="1">
      <c r="B506" s="60"/>
    </row>
    <row r="507" spans="2:2" ht="12.75" customHeight="1">
      <c r="B507" s="60"/>
    </row>
    <row r="508" spans="2:2" ht="12.75" customHeight="1">
      <c r="B508" s="60"/>
    </row>
    <row r="509" spans="2:2" ht="12.75" customHeight="1">
      <c r="B509" s="60"/>
    </row>
    <row r="510" spans="2:2" ht="12.75" customHeight="1">
      <c r="B510" s="60"/>
    </row>
    <row r="511" spans="2:2" ht="12.75" customHeight="1">
      <c r="B511" s="60"/>
    </row>
    <row r="512" spans="2:2" ht="12.75" customHeight="1">
      <c r="B512" s="60"/>
    </row>
    <row r="513" spans="2:2" ht="12.75" customHeight="1">
      <c r="B513" s="60"/>
    </row>
    <row r="514" spans="2:2" ht="12.75" customHeight="1">
      <c r="B514" s="60"/>
    </row>
    <row r="515" spans="2:2" ht="12.75" customHeight="1">
      <c r="B515" s="60"/>
    </row>
    <row r="516" spans="2:2" ht="12.75" customHeight="1">
      <c r="B516" s="60"/>
    </row>
    <row r="517" spans="2:2" ht="12.75" customHeight="1">
      <c r="B517" s="60"/>
    </row>
    <row r="518" spans="2:2" ht="12.75" customHeight="1">
      <c r="B518" s="60"/>
    </row>
    <row r="519" spans="2:2" ht="12.75" customHeight="1">
      <c r="B519" s="60"/>
    </row>
    <row r="520" spans="2:2" ht="12.75" customHeight="1">
      <c r="B520" s="60"/>
    </row>
    <row r="521" spans="2:2" ht="12.75" customHeight="1">
      <c r="B521" s="60"/>
    </row>
    <row r="522" spans="2:2" ht="12.75" customHeight="1">
      <c r="B522" s="60"/>
    </row>
    <row r="523" spans="2:2" ht="12.75" customHeight="1">
      <c r="B523" s="60"/>
    </row>
    <row r="524" spans="2:2" ht="12.75" customHeight="1">
      <c r="B524" s="60"/>
    </row>
    <row r="525" spans="2:2" ht="12.75" customHeight="1">
      <c r="B525" s="60"/>
    </row>
    <row r="526" spans="2:2" ht="12.75" customHeight="1">
      <c r="B526" s="60"/>
    </row>
    <row r="527" spans="2:2" ht="12.75" customHeight="1">
      <c r="B527" s="60"/>
    </row>
    <row r="528" spans="2:2" ht="12.75" customHeight="1">
      <c r="B528" s="60"/>
    </row>
    <row r="529" spans="2:2" ht="12.75" customHeight="1">
      <c r="B529" s="60"/>
    </row>
    <row r="530" spans="2:2" ht="12.75" customHeight="1">
      <c r="B530" s="60"/>
    </row>
    <row r="531" spans="2:2" ht="12.75" customHeight="1">
      <c r="B531" s="60"/>
    </row>
    <row r="532" spans="2:2" ht="12.75" customHeight="1">
      <c r="B532" s="60"/>
    </row>
    <row r="533" spans="2:2" ht="12.75" customHeight="1">
      <c r="B533" s="60"/>
    </row>
    <row r="534" spans="2:2" ht="12.75" customHeight="1">
      <c r="B534" s="60"/>
    </row>
    <row r="535" spans="2:2" ht="12.75" customHeight="1">
      <c r="B535" s="60"/>
    </row>
    <row r="536" spans="2:2" ht="12.75" customHeight="1">
      <c r="B536" s="60"/>
    </row>
    <row r="537" spans="2:2" ht="12.75" customHeight="1">
      <c r="B537" s="60"/>
    </row>
    <row r="538" spans="2:2" ht="12.75" customHeight="1">
      <c r="B538" s="60"/>
    </row>
    <row r="539" spans="2:2" ht="12.75" customHeight="1">
      <c r="B539" s="60"/>
    </row>
    <row r="540" spans="2:2" ht="12.75" customHeight="1">
      <c r="B540" s="60"/>
    </row>
    <row r="541" spans="2:2" ht="12.75" customHeight="1">
      <c r="B541" s="60"/>
    </row>
    <row r="542" spans="2:2" ht="12.75" customHeight="1">
      <c r="B542" s="60"/>
    </row>
    <row r="543" spans="2:2" ht="12.75" customHeight="1">
      <c r="B543" s="60"/>
    </row>
    <row r="544" spans="2:2" ht="12.75" customHeight="1">
      <c r="B544" s="60"/>
    </row>
    <row r="545" spans="2:2" ht="12.75" customHeight="1">
      <c r="B545" s="60"/>
    </row>
    <row r="546" spans="2:2" ht="12.75" customHeight="1">
      <c r="B546" s="60"/>
    </row>
    <row r="547" spans="2:2" ht="12.75" customHeight="1">
      <c r="B547" s="60"/>
    </row>
    <row r="548" spans="2:2" ht="12.75" customHeight="1">
      <c r="B548" s="60"/>
    </row>
    <row r="549" spans="2:2" ht="12.75" customHeight="1">
      <c r="B549" s="60"/>
    </row>
    <row r="550" spans="2:2" ht="12.75" customHeight="1">
      <c r="B550" s="60"/>
    </row>
    <row r="551" spans="2:2" ht="12.75" customHeight="1">
      <c r="B551" s="60"/>
    </row>
    <row r="552" spans="2:2" ht="12.75" customHeight="1">
      <c r="B552" s="60"/>
    </row>
    <row r="553" spans="2:2" ht="12.75" customHeight="1">
      <c r="B553" s="60"/>
    </row>
    <row r="554" spans="2:2" ht="12.75" customHeight="1">
      <c r="B554" s="60"/>
    </row>
    <row r="555" spans="2:2" ht="12.75" customHeight="1">
      <c r="B555" s="60"/>
    </row>
    <row r="556" spans="2:2" ht="12.75" customHeight="1">
      <c r="B556" s="60"/>
    </row>
    <row r="557" spans="2:2" ht="12.75" customHeight="1">
      <c r="B557" s="60"/>
    </row>
    <row r="558" spans="2:2" ht="12.75" customHeight="1">
      <c r="B558" s="60"/>
    </row>
    <row r="559" spans="2:2" ht="12.75" customHeight="1">
      <c r="B559" s="60"/>
    </row>
    <row r="560" spans="2:2" ht="12.75" customHeight="1">
      <c r="B560" s="60"/>
    </row>
    <row r="561" spans="2:2" ht="12.75" customHeight="1">
      <c r="B561" s="60"/>
    </row>
    <row r="562" spans="2:2" ht="12.75" customHeight="1">
      <c r="B562" s="60"/>
    </row>
    <row r="563" spans="2:2" ht="12.75" customHeight="1">
      <c r="B563" s="60"/>
    </row>
    <row r="564" spans="2:2" ht="12.75" customHeight="1">
      <c r="B564" s="60"/>
    </row>
    <row r="565" spans="2:2" ht="12.75" customHeight="1">
      <c r="B565" s="60"/>
    </row>
    <row r="566" spans="2:2" ht="12.75" customHeight="1">
      <c r="B566" s="60"/>
    </row>
    <row r="567" spans="2:2" ht="12.75" customHeight="1">
      <c r="B567" s="60"/>
    </row>
    <row r="568" spans="2:2" ht="12.75" customHeight="1">
      <c r="B568" s="60"/>
    </row>
    <row r="569" spans="2:2" ht="12.75" customHeight="1">
      <c r="B569" s="60"/>
    </row>
    <row r="570" spans="2:2" ht="12.75" customHeight="1">
      <c r="B570" s="60"/>
    </row>
    <row r="571" spans="2:2" ht="12.75" customHeight="1">
      <c r="B571" s="60"/>
    </row>
    <row r="572" spans="2:2" ht="12.75" customHeight="1">
      <c r="B572" s="60"/>
    </row>
    <row r="573" spans="2:2" ht="12.75" customHeight="1">
      <c r="B573" s="60"/>
    </row>
    <row r="574" spans="2:2" ht="12.75" customHeight="1">
      <c r="B574" s="60"/>
    </row>
    <row r="575" spans="2:2" ht="12.75" customHeight="1">
      <c r="B575" s="60"/>
    </row>
    <row r="576" spans="2:2" ht="12.75" customHeight="1">
      <c r="B576" s="60"/>
    </row>
    <row r="577" spans="2:2" ht="12.75" customHeight="1">
      <c r="B577" s="60"/>
    </row>
    <row r="578" spans="2:2" ht="12.75" customHeight="1">
      <c r="B578" s="60"/>
    </row>
    <row r="579" spans="2:2" ht="12.75" customHeight="1">
      <c r="B579" s="60"/>
    </row>
    <row r="580" spans="2:2" ht="12.75" customHeight="1">
      <c r="B580" s="60"/>
    </row>
    <row r="581" spans="2:2" ht="12.75" customHeight="1">
      <c r="B581" s="60"/>
    </row>
    <row r="582" spans="2:2" ht="12.75" customHeight="1">
      <c r="B582" s="60"/>
    </row>
    <row r="583" spans="2:2" ht="12.75" customHeight="1">
      <c r="B583" s="60"/>
    </row>
    <row r="584" spans="2:2" ht="12.75" customHeight="1">
      <c r="B584" s="60"/>
    </row>
    <row r="585" spans="2:2" ht="12.75" customHeight="1">
      <c r="B585" s="60"/>
    </row>
    <row r="586" spans="2:2" ht="12.75" customHeight="1">
      <c r="B586" s="60"/>
    </row>
    <row r="587" spans="2:2" ht="12.75" customHeight="1">
      <c r="B587" s="60"/>
    </row>
    <row r="588" spans="2:2" ht="12.75" customHeight="1">
      <c r="B588" s="60"/>
    </row>
    <row r="589" spans="2:2" ht="12.75" customHeight="1">
      <c r="B589" s="60"/>
    </row>
    <row r="590" spans="2:2" ht="12.75" customHeight="1">
      <c r="B590" s="60"/>
    </row>
    <row r="591" spans="2:2" ht="12.75" customHeight="1">
      <c r="B591" s="60"/>
    </row>
    <row r="592" spans="2:2" ht="12.75" customHeight="1">
      <c r="B592" s="60"/>
    </row>
    <row r="593" spans="2:2" ht="12.75" customHeight="1">
      <c r="B593" s="60"/>
    </row>
    <row r="594" spans="2:2" ht="12.75" customHeight="1">
      <c r="B594" s="60"/>
    </row>
    <row r="595" spans="2:2" ht="12.75" customHeight="1">
      <c r="B595" s="60"/>
    </row>
    <row r="596" spans="2:2" ht="12.75" customHeight="1">
      <c r="B596" s="60"/>
    </row>
    <row r="597" spans="2:2" ht="12.75" customHeight="1">
      <c r="B597" s="60"/>
    </row>
    <row r="598" spans="2:2" ht="12.75" customHeight="1">
      <c r="B598" s="60"/>
    </row>
    <row r="599" spans="2:2" ht="12.75" customHeight="1">
      <c r="B599" s="60"/>
    </row>
    <row r="600" spans="2:2" ht="12.75" customHeight="1">
      <c r="B600" s="60"/>
    </row>
    <row r="601" spans="2:2" ht="12.75" customHeight="1">
      <c r="B601" s="60"/>
    </row>
    <row r="602" spans="2:2" ht="12.75" customHeight="1">
      <c r="B602" s="60"/>
    </row>
    <row r="603" spans="2:2" ht="12.75" customHeight="1">
      <c r="B603" s="60"/>
    </row>
    <row r="604" spans="2:2" ht="12.75" customHeight="1">
      <c r="B604" s="60"/>
    </row>
    <row r="605" spans="2:2" ht="12.75" customHeight="1">
      <c r="B605" s="60"/>
    </row>
    <row r="606" spans="2:2" ht="12.75" customHeight="1">
      <c r="B606" s="60"/>
    </row>
    <row r="607" spans="2:2" ht="12.75" customHeight="1">
      <c r="B607" s="60"/>
    </row>
    <row r="608" spans="2:2" ht="12.75" customHeight="1">
      <c r="B608" s="60"/>
    </row>
    <row r="609" spans="2:2" ht="12.75" customHeight="1">
      <c r="B609" s="60"/>
    </row>
    <row r="610" spans="2:2" ht="12.75" customHeight="1">
      <c r="B610" s="60"/>
    </row>
    <row r="611" spans="2:2" ht="12.75" customHeight="1">
      <c r="B611" s="60"/>
    </row>
    <row r="612" spans="2:2" ht="12.75" customHeight="1">
      <c r="B612" s="60"/>
    </row>
    <row r="613" spans="2:2" ht="12.75" customHeight="1">
      <c r="B613" s="60"/>
    </row>
    <row r="614" spans="2:2" ht="12.75" customHeight="1">
      <c r="B614" s="60"/>
    </row>
    <row r="615" spans="2:2" ht="12.75" customHeight="1">
      <c r="B615" s="60"/>
    </row>
    <row r="616" spans="2:2" ht="12.75" customHeight="1">
      <c r="B616" s="60"/>
    </row>
    <row r="617" spans="2:2" ht="12.75" customHeight="1">
      <c r="B617" s="60"/>
    </row>
    <row r="618" spans="2:2" ht="12.75" customHeight="1">
      <c r="B618" s="60"/>
    </row>
    <row r="619" spans="2:2" ht="12.75" customHeight="1">
      <c r="B619" s="60"/>
    </row>
    <row r="620" spans="2:2" ht="12.75" customHeight="1">
      <c r="B620" s="60"/>
    </row>
    <row r="621" spans="2:2" ht="12.75" customHeight="1">
      <c r="B621" s="60"/>
    </row>
    <row r="622" spans="2:2" ht="12.75" customHeight="1">
      <c r="B622" s="60"/>
    </row>
    <row r="623" spans="2:2" ht="12.75" customHeight="1">
      <c r="B623" s="60"/>
    </row>
    <row r="624" spans="2:2" ht="12.75" customHeight="1">
      <c r="B624" s="60"/>
    </row>
    <row r="625" spans="2:2" ht="12.75" customHeight="1">
      <c r="B625" s="60"/>
    </row>
    <row r="626" spans="2:2" ht="12.75" customHeight="1">
      <c r="B626" s="60"/>
    </row>
    <row r="627" spans="2:2" ht="12.75" customHeight="1">
      <c r="B627" s="60"/>
    </row>
    <row r="628" spans="2:2" ht="12.75" customHeight="1">
      <c r="B628" s="60"/>
    </row>
    <row r="629" spans="2:2" ht="12.75" customHeight="1">
      <c r="B629" s="60"/>
    </row>
    <row r="630" spans="2:2" ht="12.75" customHeight="1">
      <c r="B630" s="60"/>
    </row>
    <row r="631" spans="2:2" ht="12.75" customHeight="1">
      <c r="B631" s="60"/>
    </row>
    <row r="632" spans="2:2" ht="12.75" customHeight="1">
      <c r="B632" s="60"/>
    </row>
    <row r="633" spans="2:2" ht="12.75" customHeight="1">
      <c r="B633" s="60"/>
    </row>
    <row r="634" spans="2:2" ht="12.75" customHeight="1">
      <c r="B634" s="60"/>
    </row>
    <row r="635" spans="2:2" ht="12.75" customHeight="1">
      <c r="B635" s="60"/>
    </row>
    <row r="636" spans="2:2" ht="12.75" customHeight="1">
      <c r="B636" s="60"/>
    </row>
    <row r="637" spans="2:2" ht="12.75" customHeight="1">
      <c r="B637" s="60"/>
    </row>
    <row r="638" spans="2:2" ht="12.75" customHeight="1">
      <c r="B638" s="60"/>
    </row>
    <row r="639" spans="2:2" ht="12.75" customHeight="1">
      <c r="B639" s="60"/>
    </row>
    <row r="640" spans="2:2" ht="12.75" customHeight="1">
      <c r="B640" s="60"/>
    </row>
    <row r="641" spans="2:2" ht="12.75" customHeight="1">
      <c r="B641" s="60"/>
    </row>
    <row r="642" spans="2:2" ht="12.75" customHeight="1">
      <c r="B642" s="60"/>
    </row>
    <row r="643" spans="2:2" ht="12.75" customHeight="1">
      <c r="B643" s="60"/>
    </row>
    <row r="644" spans="2:2" ht="12.75" customHeight="1">
      <c r="B644" s="60"/>
    </row>
    <row r="645" spans="2:2" ht="12.75" customHeight="1">
      <c r="B645" s="60"/>
    </row>
    <row r="646" spans="2:2" ht="12.75" customHeight="1">
      <c r="B646" s="60"/>
    </row>
    <row r="647" spans="2:2" ht="12.75" customHeight="1">
      <c r="B647" s="60"/>
    </row>
    <row r="648" spans="2:2" ht="12.75" customHeight="1">
      <c r="B648" s="60"/>
    </row>
    <row r="649" spans="2:2" ht="12.75" customHeight="1">
      <c r="B649" s="60"/>
    </row>
    <row r="650" spans="2:2" ht="12.75" customHeight="1">
      <c r="B650" s="60"/>
    </row>
    <row r="651" spans="2:2" ht="12.75" customHeight="1">
      <c r="B651" s="60"/>
    </row>
    <row r="652" spans="2:2" ht="12.75" customHeight="1">
      <c r="B652" s="60"/>
    </row>
    <row r="653" spans="2:2" ht="12.75" customHeight="1">
      <c r="B653" s="60"/>
    </row>
    <row r="654" spans="2:2" ht="12.75" customHeight="1">
      <c r="B654" s="60"/>
    </row>
    <row r="655" spans="2:2" ht="12.75" customHeight="1">
      <c r="B655" s="60"/>
    </row>
    <row r="656" spans="2:2" ht="12.75" customHeight="1">
      <c r="B656" s="60"/>
    </row>
    <row r="657" spans="2:2" ht="12.75" customHeight="1">
      <c r="B657" s="60"/>
    </row>
    <row r="658" spans="2:2" ht="12.75" customHeight="1">
      <c r="B658" s="60"/>
    </row>
    <row r="659" spans="2:2" ht="12.75" customHeight="1">
      <c r="B659" s="60"/>
    </row>
    <row r="660" spans="2:2" ht="12.75" customHeight="1">
      <c r="B660" s="60"/>
    </row>
    <row r="661" spans="2:2" ht="12.75" customHeight="1">
      <c r="B661" s="60"/>
    </row>
    <row r="662" spans="2:2" ht="12.75" customHeight="1">
      <c r="B662" s="60"/>
    </row>
    <row r="663" spans="2:2" ht="12.75" customHeight="1">
      <c r="B663" s="60"/>
    </row>
    <row r="664" spans="2:2" ht="12.75" customHeight="1">
      <c r="B664" s="60"/>
    </row>
    <row r="665" spans="2:2" ht="12.75" customHeight="1">
      <c r="B665" s="60"/>
    </row>
    <row r="666" spans="2:2" ht="12.75" customHeight="1">
      <c r="B666" s="60"/>
    </row>
    <row r="667" spans="2:2" ht="12.75" customHeight="1">
      <c r="B667" s="60"/>
    </row>
    <row r="668" spans="2:2" ht="12.75" customHeight="1">
      <c r="B668" s="60"/>
    </row>
    <row r="669" spans="2:2" ht="12.75" customHeight="1">
      <c r="B669" s="60"/>
    </row>
    <row r="670" spans="2:2" ht="12.75" customHeight="1">
      <c r="B670" s="60"/>
    </row>
    <row r="671" spans="2:2" ht="12.75" customHeight="1">
      <c r="B671" s="60"/>
    </row>
    <row r="672" spans="2:2" ht="12.75" customHeight="1">
      <c r="B672" s="60"/>
    </row>
    <row r="673" spans="2:2" ht="12.75" customHeight="1">
      <c r="B673" s="60"/>
    </row>
    <row r="674" spans="2:2" ht="12.75" customHeight="1">
      <c r="B674" s="60"/>
    </row>
    <row r="675" spans="2:2" ht="12.75" customHeight="1">
      <c r="B675" s="60"/>
    </row>
    <row r="676" spans="2:2" ht="12.75" customHeight="1">
      <c r="B676" s="60"/>
    </row>
    <row r="677" spans="2:2" ht="12.75" customHeight="1">
      <c r="B677" s="60"/>
    </row>
    <row r="678" spans="2:2" ht="12.75" customHeight="1">
      <c r="B678" s="60"/>
    </row>
    <row r="679" spans="2:2" ht="12.75" customHeight="1">
      <c r="B679" s="60"/>
    </row>
    <row r="680" spans="2:2" ht="12.75" customHeight="1">
      <c r="B680" s="60"/>
    </row>
    <row r="681" spans="2:2" ht="12.75" customHeight="1">
      <c r="B681" s="60"/>
    </row>
    <row r="682" spans="2:2" ht="12.75" customHeight="1">
      <c r="B682" s="60"/>
    </row>
    <row r="683" spans="2:2" ht="12.75" customHeight="1">
      <c r="B683" s="60"/>
    </row>
    <row r="684" spans="2:2" ht="12.75" customHeight="1">
      <c r="B684" s="60"/>
    </row>
    <row r="685" spans="2:2" ht="12.75" customHeight="1">
      <c r="B685" s="60"/>
    </row>
    <row r="686" spans="2:2" ht="12.75" customHeight="1">
      <c r="B686" s="60"/>
    </row>
    <row r="687" spans="2:2" ht="12.75" customHeight="1">
      <c r="B687" s="60"/>
    </row>
    <row r="688" spans="2:2" ht="12.75" customHeight="1">
      <c r="B688" s="60"/>
    </row>
    <row r="689" spans="2:2" ht="12.75" customHeight="1">
      <c r="B689" s="60"/>
    </row>
    <row r="690" spans="2:2" ht="12.75" customHeight="1">
      <c r="B690" s="60"/>
    </row>
    <row r="691" spans="2:2" ht="12.75" customHeight="1">
      <c r="B691" s="60"/>
    </row>
    <row r="692" spans="2:2" ht="12.75" customHeight="1">
      <c r="B692" s="60"/>
    </row>
    <row r="693" spans="2:2" ht="12.75" customHeight="1">
      <c r="B693" s="60"/>
    </row>
    <row r="694" spans="2:2" ht="12.75" customHeight="1">
      <c r="B694" s="60"/>
    </row>
    <row r="695" spans="2:2" ht="12.75" customHeight="1">
      <c r="B695" s="60"/>
    </row>
    <row r="696" spans="2:2" ht="12.75" customHeight="1">
      <c r="B696" s="60"/>
    </row>
    <row r="697" spans="2:2" ht="12.75" customHeight="1">
      <c r="B697" s="60"/>
    </row>
    <row r="698" spans="2:2" ht="12.75" customHeight="1">
      <c r="B698" s="60"/>
    </row>
    <row r="699" spans="2:2" ht="12.75" customHeight="1">
      <c r="B699" s="60"/>
    </row>
    <row r="700" spans="2:2" ht="12.75" customHeight="1">
      <c r="B700" s="60"/>
    </row>
    <row r="701" spans="2:2" ht="12.75" customHeight="1">
      <c r="B701" s="60"/>
    </row>
    <row r="702" spans="2:2" ht="12.75" customHeight="1">
      <c r="B702" s="60"/>
    </row>
    <row r="703" spans="2:2" ht="12.75" customHeight="1">
      <c r="B703" s="60"/>
    </row>
    <row r="704" spans="2:2" ht="12.75" customHeight="1">
      <c r="B704" s="60"/>
    </row>
    <row r="705" spans="2:2" ht="12.75" customHeight="1">
      <c r="B705" s="60"/>
    </row>
    <row r="706" spans="2:2" ht="12.75" customHeight="1">
      <c r="B706" s="60"/>
    </row>
    <row r="707" spans="2:2" ht="12.75" customHeight="1">
      <c r="B707" s="60"/>
    </row>
    <row r="708" spans="2:2" ht="12.75" customHeight="1">
      <c r="B708" s="60"/>
    </row>
    <row r="709" spans="2:2" ht="12.75" customHeight="1">
      <c r="B709" s="60"/>
    </row>
    <row r="710" spans="2:2" ht="12.75" customHeight="1">
      <c r="B710" s="60"/>
    </row>
    <row r="711" spans="2:2" ht="12.75" customHeight="1">
      <c r="B711" s="60"/>
    </row>
    <row r="712" spans="2:2" ht="12.75" customHeight="1">
      <c r="B712" s="60"/>
    </row>
    <row r="713" spans="2:2" ht="12.75" customHeight="1">
      <c r="B713" s="60"/>
    </row>
    <row r="714" spans="2:2" ht="12.75" customHeight="1">
      <c r="B714" s="60"/>
    </row>
    <row r="715" spans="2:2" ht="12.75" customHeight="1">
      <c r="B715" s="60"/>
    </row>
    <row r="716" spans="2:2" ht="12.75" customHeight="1">
      <c r="B716" s="60"/>
    </row>
    <row r="717" spans="2:2" ht="12.75" customHeight="1">
      <c r="B717" s="60"/>
    </row>
    <row r="718" spans="2:2" ht="12.75" customHeight="1">
      <c r="B718" s="60"/>
    </row>
    <row r="719" spans="2:2" ht="12.75" customHeight="1">
      <c r="B719" s="60"/>
    </row>
    <row r="720" spans="2:2" ht="12.75" customHeight="1">
      <c r="B720" s="60"/>
    </row>
    <row r="721" spans="2:2" ht="12.75" customHeight="1">
      <c r="B721" s="60"/>
    </row>
    <row r="722" spans="2:2" ht="12.75" customHeight="1">
      <c r="B722" s="60"/>
    </row>
    <row r="723" spans="2:2" ht="12.75" customHeight="1">
      <c r="B723" s="60"/>
    </row>
    <row r="724" spans="2:2" ht="12.75" customHeight="1">
      <c r="B724" s="60"/>
    </row>
    <row r="725" spans="2:2" ht="12.75" customHeight="1">
      <c r="B725" s="60"/>
    </row>
    <row r="726" spans="2:2" ht="12.75" customHeight="1">
      <c r="B726" s="60"/>
    </row>
    <row r="727" spans="2:2" ht="12.75" customHeight="1">
      <c r="B727" s="60"/>
    </row>
    <row r="728" spans="2:2" ht="12.75" customHeight="1">
      <c r="B728" s="60"/>
    </row>
    <row r="729" spans="2:2" ht="12.75" customHeight="1">
      <c r="B729" s="60"/>
    </row>
    <row r="730" spans="2:2" ht="12.75" customHeight="1">
      <c r="B730" s="60"/>
    </row>
    <row r="731" spans="2:2" ht="12.75" customHeight="1">
      <c r="B731" s="60"/>
    </row>
    <row r="732" spans="2:2" ht="12.75" customHeight="1">
      <c r="B732" s="60"/>
    </row>
    <row r="733" spans="2:2" ht="12.75" customHeight="1">
      <c r="B733" s="60"/>
    </row>
    <row r="734" spans="2:2" ht="12.75" customHeight="1">
      <c r="B734" s="60"/>
    </row>
    <row r="735" spans="2:2" ht="12.75" customHeight="1">
      <c r="B735" s="60"/>
    </row>
    <row r="736" spans="2:2" ht="12.75" customHeight="1">
      <c r="B736" s="60"/>
    </row>
    <row r="737" spans="2:2" ht="12.75" customHeight="1">
      <c r="B737" s="60"/>
    </row>
    <row r="738" spans="2:2" ht="12.75" customHeight="1">
      <c r="B738" s="60"/>
    </row>
    <row r="739" spans="2:2" ht="12.75" customHeight="1">
      <c r="B739" s="60"/>
    </row>
    <row r="740" spans="2:2" ht="12.75" customHeight="1">
      <c r="B740" s="60"/>
    </row>
    <row r="741" spans="2:2" ht="12.75" customHeight="1">
      <c r="B741" s="60"/>
    </row>
    <row r="742" spans="2:2" ht="12.75" customHeight="1">
      <c r="B742" s="60"/>
    </row>
    <row r="743" spans="2:2" ht="12.75" customHeight="1">
      <c r="B743" s="60"/>
    </row>
    <row r="744" spans="2:2" ht="12.75" customHeight="1">
      <c r="B744" s="60"/>
    </row>
    <row r="745" spans="2:2" ht="12.75" customHeight="1">
      <c r="B745" s="60"/>
    </row>
    <row r="746" spans="2:2" ht="12.75" customHeight="1">
      <c r="B746" s="60"/>
    </row>
    <row r="747" spans="2:2" ht="12.75" customHeight="1">
      <c r="B747" s="60"/>
    </row>
    <row r="748" spans="2:2" ht="12.75" customHeight="1">
      <c r="B748" s="60"/>
    </row>
    <row r="749" spans="2:2" ht="12.75" customHeight="1">
      <c r="B749" s="60"/>
    </row>
    <row r="750" spans="2:2" ht="12.75" customHeight="1">
      <c r="B750" s="60"/>
    </row>
    <row r="751" spans="2:2" ht="12.75" customHeight="1">
      <c r="B751" s="60"/>
    </row>
    <row r="752" spans="2:2" ht="12.75" customHeight="1">
      <c r="B752" s="60"/>
    </row>
    <row r="753" spans="2:2" ht="12.75" customHeight="1">
      <c r="B753" s="60"/>
    </row>
    <row r="754" spans="2:2" ht="12.75" customHeight="1">
      <c r="B754" s="60"/>
    </row>
    <row r="755" spans="2:2" ht="12.75" customHeight="1">
      <c r="B755" s="60"/>
    </row>
    <row r="756" spans="2:2" ht="12.75" customHeight="1">
      <c r="B756" s="60"/>
    </row>
    <row r="757" spans="2:2" ht="12.75" customHeight="1">
      <c r="B757" s="60"/>
    </row>
    <row r="758" spans="2:2" ht="12.75" customHeight="1">
      <c r="B758" s="60"/>
    </row>
    <row r="759" spans="2:2" ht="12.75" customHeight="1">
      <c r="B759" s="60"/>
    </row>
    <row r="760" spans="2:2" ht="12.75" customHeight="1">
      <c r="B760" s="60"/>
    </row>
    <row r="761" spans="2:2" ht="12.75" customHeight="1">
      <c r="B761" s="60"/>
    </row>
    <row r="762" spans="2:2" ht="12.75" customHeight="1">
      <c r="B762" s="60"/>
    </row>
    <row r="763" spans="2:2" ht="12.75" customHeight="1">
      <c r="B763" s="60"/>
    </row>
    <row r="764" spans="2:2" ht="12.75" customHeight="1">
      <c r="B764" s="60"/>
    </row>
    <row r="765" spans="2:2" ht="12.75" customHeight="1">
      <c r="B765" s="60"/>
    </row>
    <row r="766" spans="2:2" ht="12.75" customHeight="1">
      <c r="B766" s="60"/>
    </row>
    <row r="767" spans="2:2" ht="12.75" customHeight="1">
      <c r="B767" s="60"/>
    </row>
    <row r="768" spans="2:2" ht="12.75" customHeight="1">
      <c r="B768" s="60"/>
    </row>
    <row r="769" spans="2:2" ht="12.75" customHeight="1">
      <c r="B769" s="60"/>
    </row>
    <row r="770" spans="2:2" ht="12.75" customHeight="1">
      <c r="B770" s="60"/>
    </row>
    <row r="771" spans="2:2" ht="12.75" customHeight="1">
      <c r="B771" s="60"/>
    </row>
    <row r="772" spans="2:2" ht="12.75" customHeight="1">
      <c r="B772" s="60"/>
    </row>
    <row r="773" spans="2:2" ht="12.75" customHeight="1">
      <c r="B773" s="60"/>
    </row>
    <row r="774" spans="2:2" ht="12.75" customHeight="1">
      <c r="B774" s="60"/>
    </row>
    <row r="775" spans="2:2" ht="12.75" customHeight="1">
      <c r="B775" s="60"/>
    </row>
    <row r="776" spans="2:2" ht="12.75" customHeight="1">
      <c r="B776" s="60"/>
    </row>
    <row r="777" spans="2:2" ht="12.75" customHeight="1">
      <c r="B777" s="60"/>
    </row>
    <row r="778" spans="2:2" ht="12.75" customHeight="1">
      <c r="B778" s="60"/>
    </row>
    <row r="779" spans="2:2" ht="12.75" customHeight="1">
      <c r="B779" s="60"/>
    </row>
    <row r="780" spans="2:2" ht="12.75" customHeight="1">
      <c r="B780" s="60"/>
    </row>
    <row r="781" spans="2:2" ht="12.75" customHeight="1">
      <c r="B781" s="60"/>
    </row>
    <row r="782" spans="2:2" ht="12.75" customHeight="1">
      <c r="B782" s="60"/>
    </row>
    <row r="783" spans="2:2" ht="12.75" customHeight="1">
      <c r="B783" s="60"/>
    </row>
    <row r="784" spans="2:2" ht="12.75" customHeight="1">
      <c r="B784" s="60"/>
    </row>
    <row r="785" spans="2:2" ht="12.75" customHeight="1">
      <c r="B785" s="60"/>
    </row>
    <row r="786" spans="2:2" ht="12.75" customHeight="1">
      <c r="B786" s="60"/>
    </row>
    <row r="787" spans="2:2" ht="12.75" customHeight="1">
      <c r="B787" s="60"/>
    </row>
    <row r="788" spans="2:2" ht="12.75" customHeight="1">
      <c r="B788" s="60"/>
    </row>
    <row r="789" spans="2:2" ht="12.75" customHeight="1">
      <c r="B789" s="60"/>
    </row>
    <row r="790" spans="2:2" ht="12.75" customHeight="1">
      <c r="B790" s="60"/>
    </row>
    <row r="791" spans="2:2" ht="12.75" customHeight="1">
      <c r="B791" s="60"/>
    </row>
    <row r="792" spans="2:2" ht="12.75" customHeight="1">
      <c r="B792" s="60"/>
    </row>
    <row r="793" spans="2:2" ht="12.75" customHeight="1">
      <c r="B793" s="60"/>
    </row>
    <row r="794" spans="2:2" ht="12.75" customHeight="1">
      <c r="B794" s="60"/>
    </row>
    <row r="795" spans="2:2" ht="12.75" customHeight="1">
      <c r="B795" s="60"/>
    </row>
    <row r="796" spans="2:2" ht="12.75" customHeight="1">
      <c r="B796" s="60"/>
    </row>
    <row r="797" spans="2:2" ht="12.75" customHeight="1">
      <c r="B797" s="60"/>
    </row>
    <row r="798" spans="2:2" ht="12.75" customHeight="1">
      <c r="B798" s="60"/>
    </row>
    <row r="799" spans="2:2" ht="12.75" customHeight="1">
      <c r="B799" s="60"/>
    </row>
    <row r="800" spans="2:2" ht="12.75" customHeight="1">
      <c r="B800" s="60"/>
    </row>
    <row r="801" spans="2:2" ht="12.75" customHeight="1">
      <c r="B801" s="60"/>
    </row>
    <row r="802" spans="2:2" ht="12.75" customHeight="1">
      <c r="B802" s="60"/>
    </row>
    <row r="803" spans="2:2" ht="12.75" customHeight="1">
      <c r="B803" s="60"/>
    </row>
    <row r="804" spans="2:2" ht="12.75" customHeight="1">
      <c r="B804" s="60"/>
    </row>
    <row r="805" spans="2:2" ht="12.75" customHeight="1">
      <c r="B805" s="60"/>
    </row>
    <row r="806" spans="2:2" ht="12.75" customHeight="1">
      <c r="B806" s="60"/>
    </row>
    <row r="807" spans="2:2" ht="12.75" customHeight="1">
      <c r="B807" s="60"/>
    </row>
    <row r="808" spans="2:2" ht="12.75" customHeight="1">
      <c r="B808" s="60"/>
    </row>
    <row r="809" spans="2:2" ht="12.75" customHeight="1">
      <c r="B809" s="60"/>
    </row>
    <row r="810" spans="2:2" ht="12.75" customHeight="1">
      <c r="B810" s="60"/>
    </row>
    <row r="811" spans="2:2" ht="12.75" customHeight="1">
      <c r="B811" s="60"/>
    </row>
    <row r="812" spans="2:2" ht="12.75" customHeight="1">
      <c r="B812" s="60"/>
    </row>
    <row r="813" spans="2:2" ht="12.75" customHeight="1">
      <c r="B813" s="60"/>
    </row>
    <row r="814" spans="2:2" ht="12.75" customHeight="1">
      <c r="B814" s="60"/>
    </row>
    <row r="815" spans="2:2" ht="12.75" customHeight="1">
      <c r="B815" s="60"/>
    </row>
    <row r="816" spans="2:2" ht="12.75" customHeight="1">
      <c r="B816" s="60"/>
    </row>
    <row r="817" spans="2:2" ht="12.75" customHeight="1">
      <c r="B817" s="60"/>
    </row>
    <row r="818" spans="2:2" ht="12.75" customHeight="1">
      <c r="B818" s="60"/>
    </row>
    <row r="819" spans="2:2" ht="12.75" customHeight="1">
      <c r="B819" s="60"/>
    </row>
    <row r="820" spans="2:2" ht="12.75" customHeight="1">
      <c r="B820" s="60"/>
    </row>
    <row r="821" spans="2:2" ht="12.75" customHeight="1">
      <c r="B821" s="60"/>
    </row>
    <row r="822" spans="2:2" ht="12.75" customHeight="1">
      <c r="B822" s="60"/>
    </row>
    <row r="823" spans="2:2" ht="12.75" customHeight="1">
      <c r="B823" s="60"/>
    </row>
    <row r="824" spans="2:2" ht="12.75" customHeight="1">
      <c r="B824" s="60"/>
    </row>
    <row r="825" spans="2:2" ht="12.75" customHeight="1">
      <c r="B825" s="60"/>
    </row>
    <row r="826" spans="2:2" ht="12.75" customHeight="1">
      <c r="B826" s="60"/>
    </row>
    <row r="827" spans="2:2" ht="12.75" customHeight="1">
      <c r="B827" s="60"/>
    </row>
    <row r="828" spans="2:2" ht="12.75" customHeight="1">
      <c r="B828" s="60"/>
    </row>
    <row r="829" spans="2:2" ht="12.75" customHeight="1">
      <c r="B829" s="60"/>
    </row>
    <row r="830" spans="2:2" ht="12.75" customHeight="1">
      <c r="B830" s="60"/>
    </row>
    <row r="831" spans="2:2" ht="12.75" customHeight="1">
      <c r="B831" s="60"/>
    </row>
    <row r="832" spans="2:2" ht="12.75" customHeight="1">
      <c r="B832" s="60"/>
    </row>
    <row r="833" spans="2:2" ht="12.75" customHeight="1">
      <c r="B833" s="60"/>
    </row>
    <row r="834" spans="2:2" ht="12.75" customHeight="1">
      <c r="B834" s="60"/>
    </row>
    <row r="835" spans="2:2" ht="12.75" customHeight="1">
      <c r="B835" s="60"/>
    </row>
    <row r="836" spans="2:2" ht="12.75" customHeight="1">
      <c r="B836" s="60"/>
    </row>
    <row r="837" spans="2:2" ht="12.75" customHeight="1">
      <c r="B837" s="60"/>
    </row>
    <row r="838" spans="2:2" ht="12.75" customHeight="1">
      <c r="B838" s="60"/>
    </row>
    <row r="839" spans="2:2" ht="12.75" customHeight="1">
      <c r="B839" s="60"/>
    </row>
    <row r="840" spans="2:2" ht="12.75" customHeight="1">
      <c r="B840" s="60"/>
    </row>
    <row r="841" spans="2:2" ht="12.75" customHeight="1">
      <c r="B841" s="60"/>
    </row>
    <row r="842" spans="2:2" ht="12.75" customHeight="1">
      <c r="B842" s="60"/>
    </row>
    <row r="843" spans="2:2" ht="12.75" customHeight="1">
      <c r="B843" s="60"/>
    </row>
    <row r="844" spans="2:2" ht="12.75" customHeight="1">
      <c r="B844" s="60"/>
    </row>
    <row r="845" spans="2:2" ht="12.75" customHeight="1">
      <c r="B845" s="60"/>
    </row>
    <row r="846" spans="2:2" ht="12.75" customHeight="1">
      <c r="B846" s="60"/>
    </row>
    <row r="847" spans="2:2" ht="12.75" customHeight="1">
      <c r="B847" s="60"/>
    </row>
    <row r="848" spans="2:2" ht="12.75" customHeight="1">
      <c r="B848" s="60"/>
    </row>
    <row r="849" spans="2:2" ht="12.75" customHeight="1">
      <c r="B849" s="60"/>
    </row>
    <row r="850" spans="2:2" ht="12.75" customHeight="1">
      <c r="B850" s="60"/>
    </row>
    <row r="851" spans="2:2" ht="12.75" customHeight="1">
      <c r="B851" s="60"/>
    </row>
    <row r="852" spans="2:2" ht="12.75" customHeight="1">
      <c r="B852" s="60"/>
    </row>
    <row r="853" spans="2:2" ht="12.75" customHeight="1">
      <c r="B853" s="60"/>
    </row>
    <row r="854" spans="2:2" ht="12.75" customHeight="1">
      <c r="B854" s="60"/>
    </row>
    <row r="855" spans="2:2" ht="12.75" customHeight="1">
      <c r="B855" s="60"/>
    </row>
    <row r="856" spans="2:2" ht="12.75" customHeight="1">
      <c r="B856" s="60"/>
    </row>
    <row r="857" spans="2:2" ht="12.75" customHeight="1">
      <c r="B857" s="60"/>
    </row>
    <row r="858" spans="2:2" ht="12.75" customHeight="1">
      <c r="B858" s="60"/>
    </row>
    <row r="859" spans="2:2" ht="12.75" customHeight="1">
      <c r="B859" s="60"/>
    </row>
    <row r="860" spans="2:2" ht="12.75" customHeight="1">
      <c r="B860" s="60"/>
    </row>
    <row r="861" spans="2:2" ht="12.75" customHeight="1">
      <c r="B861" s="60"/>
    </row>
    <row r="862" spans="2:2" ht="12.75" customHeight="1">
      <c r="B862" s="60"/>
    </row>
    <row r="863" spans="2:2" ht="12.75" customHeight="1">
      <c r="B863" s="60"/>
    </row>
    <row r="864" spans="2:2" ht="12.75" customHeight="1">
      <c r="B864" s="60"/>
    </row>
    <row r="865" spans="2:2" ht="12.75" customHeight="1">
      <c r="B865" s="60"/>
    </row>
    <row r="866" spans="2:2" ht="12.75" customHeight="1">
      <c r="B866" s="60"/>
    </row>
    <row r="867" spans="2:2" ht="12.75" customHeight="1">
      <c r="B867" s="60"/>
    </row>
    <row r="868" spans="2:2" ht="12.75" customHeight="1">
      <c r="B868" s="60"/>
    </row>
    <row r="869" spans="2:2" ht="12.75" customHeight="1">
      <c r="B869" s="60"/>
    </row>
    <row r="870" spans="2:2" ht="12.75" customHeight="1">
      <c r="B870" s="60"/>
    </row>
    <row r="871" spans="2:2" ht="12.75" customHeight="1">
      <c r="B871" s="60"/>
    </row>
    <row r="872" spans="2:2" ht="12.75" customHeight="1">
      <c r="B872" s="60"/>
    </row>
    <row r="873" spans="2:2" ht="12.75" customHeight="1">
      <c r="B873" s="60"/>
    </row>
    <row r="874" spans="2:2" ht="12.75" customHeight="1">
      <c r="B874" s="60"/>
    </row>
    <row r="875" spans="2:2" ht="12.75" customHeight="1">
      <c r="B875" s="60"/>
    </row>
    <row r="876" spans="2:2" ht="12.75" customHeight="1">
      <c r="B876" s="60"/>
    </row>
    <row r="877" spans="2:2" ht="12.75" customHeight="1">
      <c r="B877" s="60"/>
    </row>
    <row r="878" spans="2:2" ht="12.75" customHeight="1">
      <c r="B878" s="60"/>
    </row>
    <row r="879" spans="2:2" ht="12.75" customHeight="1">
      <c r="B879" s="60"/>
    </row>
    <row r="880" spans="2:2" ht="12.75" customHeight="1">
      <c r="B880" s="60"/>
    </row>
    <row r="881" spans="2:2" ht="12.75" customHeight="1">
      <c r="B881" s="60"/>
    </row>
    <row r="882" spans="2:2" ht="12.75" customHeight="1">
      <c r="B882" s="60"/>
    </row>
    <row r="883" spans="2:2" ht="12.75" customHeight="1">
      <c r="B883" s="60"/>
    </row>
    <row r="884" spans="2:2" ht="12.75" customHeight="1">
      <c r="B884" s="60"/>
    </row>
    <row r="885" spans="2:2" ht="12.75" customHeight="1">
      <c r="B885" s="60"/>
    </row>
    <row r="886" spans="2:2" ht="12.75" customHeight="1">
      <c r="B886" s="60"/>
    </row>
    <row r="887" spans="2:2" ht="12.75" customHeight="1">
      <c r="B887" s="60"/>
    </row>
    <row r="888" spans="2:2" ht="12.75" customHeight="1">
      <c r="B888" s="60"/>
    </row>
    <row r="889" spans="2:2" ht="12.75" customHeight="1">
      <c r="B889" s="60"/>
    </row>
    <row r="890" spans="2:2" ht="12.75" customHeight="1">
      <c r="B890" s="60"/>
    </row>
    <row r="891" spans="2:2" ht="12.75" customHeight="1">
      <c r="B891" s="60"/>
    </row>
    <row r="892" spans="2:2" ht="12.75" customHeight="1">
      <c r="B892" s="60"/>
    </row>
    <row r="893" spans="2:2" ht="12.75" customHeight="1">
      <c r="B893" s="60"/>
    </row>
    <row r="894" spans="2:2" ht="12.75" customHeight="1">
      <c r="B894" s="60"/>
    </row>
    <row r="895" spans="2:2" ht="12.75" customHeight="1">
      <c r="B895" s="60"/>
    </row>
    <row r="896" spans="2:2" ht="12.75" customHeight="1">
      <c r="B896" s="60"/>
    </row>
    <row r="897" spans="2:2" ht="12.75" customHeight="1">
      <c r="B897" s="60"/>
    </row>
    <row r="898" spans="2:2" ht="12.75" customHeight="1">
      <c r="B898" s="60"/>
    </row>
    <row r="899" spans="2:2" ht="12.75" customHeight="1">
      <c r="B899" s="60"/>
    </row>
    <row r="900" spans="2:2" ht="12.75" customHeight="1">
      <c r="B900" s="60"/>
    </row>
    <row r="901" spans="2:2" ht="12.75" customHeight="1">
      <c r="B901" s="60"/>
    </row>
    <row r="902" spans="2:2" ht="12.75" customHeight="1">
      <c r="B902" s="60"/>
    </row>
    <row r="903" spans="2:2" ht="12.75" customHeight="1">
      <c r="B903" s="60"/>
    </row>
    <row r="904" spans="2:2" ht="12.75" customHeight="1">
      <c r="B904" s="60"/>
    </row>
    <row r="905" spans="2:2" ht="12.75" customHeight="1">
      <c r="B905" s="60"/>
    </row>
    <row r="906" spans="2:2" ht="12.75" customHeight="1">
      <c r="B906" s="60"/>
    </row>
    <row r="907" spans="2:2" ht="12.75" customHeight="1">
      <c r="B907" s="60"/>
    </row>
    <row r="908" spans="2:2" ht="12.75" customHeight="1">
      <c r="B908" s="60"/>
    </row>
    <row r="909" spans="2:2" ht="12.75" customHeight="1">
      <c r="B909" s="60"/>
    </row>
    <row r="910" spans="2:2" ht="12.75" customHeight="1">
      <c r="B910" s="60"/>
    </row>
    <row r="911" spans="2:2" ht="12.75" customHeight="1">
      <c r="B911" s="60"/>
    </row>
    <row r="912" spans="2:2" ht="12.75" customHeight="1">
      <c r="B912" s="60"/>
    </row>
    <row r="913" spans="2:2" ht="12.75" customHeight="1">
      <c r="B913" s="60"/>
    </row>
    <row r="914" spans="2:2" ht="12.75" customHeight="1">
      <c r="B914" s="60"/>
    </row>
    <row r="915" spans="2:2" ht="12.75" customHeight="1">
      <c r="B915" s="60"/>
    </row>
    <row r="916" spans="2:2" ht="12.75" customHeight="1">
      <c r="B916" s="60"/>
    </row>
    <row r="917" spans="2:2" ht="12.75" customHeight="1">
      <c r="B917" s="60"/>
    </row>
    <row r="918" spans="2:2" ht="12.75" customHeight="1">
      <c r="B918" s="60"/>
    </row>
    <row r="919" spans="2:2" ht="12.75" customHeight="1">
      <c r="B919" s="60"/>
    </row>
    <row r="920" spans="2:2" ht="12.75" customHeight="1">
      <c r="B920" s="60"/>
    </row>
    <row r="921" spans="2:2" ht="12.75" customHeight="1">
      <c r="B921" s="60"/>
    </row>
    <row r="922" spans="2:2" ht="12.75" customHeight="1">
      <c r="B922" s="60"/>
    </row>
    <row r="923" spans="2:2" ht="12.75" customHeight="1">
      <c r="B923" s="60"/>
    </row>
    <row r="924" spans="2:2" ht="12.75" customHeight="1">
      <c r="B924" s="60"/>
    </row>
    <row r="925" spans="2:2" ht="12.75" customHeight="1">
      <c r="B925" s="60"/>
    </row>
    <row r="926" spans="2:2" ht="12.75" customHeight="1">
      <c r="B926" s="60"/>
    </row>
    <row r="927" spans="2:2" ht="12.75" customHeight="1">
      <c r="B927" s="60"/>
    </row>
    <row r="928" spans="2:2" ht="12.75" customHeight="1">
      <c r="B928" s="60"/>
    </row>
    <row r="929" spans="2:2" ht="12.75" customHeight="1">
      <c r="B929" s="60"/>
    </row>
    <row r="930" spans="2:2" ht="12.75" customHeight="1">
      <c r="B930" s="60"/>
    </row>
    <row r="931" spans="2:2" ht="12.75" customHeight="1">
      <c r="B931" s="60"/>
    </row>
    <row r="932" spans="2:2" ht="12.75" customHeight="1">
      <c r="B932" s="60"/>
    </row>
    <row r="933" spans="2:2" ht="12.75" customHeight="1">
      <c r="B933" s="60"/>
    </row>
    <row r="934" spans="2:2" ht="12.75" customHeight="1">
      <c r="B934" s="60"/>
    </row>
    <row r="935" spans="2:2" ht="12.75" customHeight="1">
      <c r="B935" s="60"/>
    </row>
    <row r="936" spans="2:2" ht="12.75" customHeight="1">
      <c r="B936" s="60"/>
    </row>
    <row r="937" spans="2:2" ht="12.75" customHeight="1">
      <c r="B937" s="60"/>
    </row>
    <row r="938" spans="2:2" ht="12.75" customHeight="1">
      <c r="B938" s="60"/>
    </row>
    <row r="939" spans="2:2" ht="12.75" customHeight="1">
      <c r="B939" s="60"/>
    </row>
    <row r="940" spans="2:2" ht="12.75" customHeight="1">
      <c r="B940" s="60"/>
    </row>
    <row r="941" spans="2:2" ht="12.75" customHeight="1">
      <c r="B941" s="60"/>
    </row>
    <row r="942" spans="2:2" ht="12.75" customHeight="1">
      <c r="B942" s="60"/>
    </row>
    <row r="943" spans="2:2" ht="12.75" customHeight="1">
      <c r="B943" s="60"/>
    </row>
    <row r="944" spans="2:2" ht="12.75" customHeight="1">
      <c r="B944" s="60"/>
    </row>
    <row r="945" spans="2:2" ht="12.75" customHeight="1">
      <c r="B945" s="60"/>
    </row>
    <row r="946" spans="2:2" ht="12.75" customHeight="1">
      <c r="B946" s="60"/>
    </row>
    <row r="947" spans="2:2" ht="12.75" customHeight="1">
      <c r="B947" s="60"/>
    </row>
    <row r="948" spans="2:2" ht="12.75" customHeight="1">
      <c r="B948" s="60"/>
    </row>
    <row r="949" spans="2:2" ht="12.75" customHeight="1">
      <c r="B949" s="60"/>
    </row>
    <row r="950" spans="2:2" ht="12.75" customHeight="1">
      <c r="B950" s="60"/>
    </row>
    <row r="951" spans="2:2" ht="12.75" customHeight="1">
      <c r="B951" s="60"/>
    </row>
    <row r="952" spans="2:2" ht="12.75" customHeight="1">
      <c r="B952" s="60"/>
    </row>
    <row r="953" spans="2:2" ht="12.75" customHeight="1">
      <c r="B953" s="60"/>
    </row>
    <row r="954" spans="2:2" ht="12.75" customHeight="1">
      <c r="B954" s="60"/>
    </row>
    <row r="955" spans="2:2" ht="12.75" customHeight="1">
      <c r="B955" s="60"/>
    </row>
    <row r="956" spans="2:2" ht="12.75" customHeight="1">
      <c r="B956" s="60"/>
    </row>
    <row r="957" spans="2:2" ht="12.75" customHeight="1">
      <c r="B957" s="60"/>
    </row>
    <row r="958" spans="2:2" ht="12.75" customHeight="1">
      <c r="B958" s="60"/>
    </row>
    <row r="959" spans="2:2" ht="12.75" customHeight="1">
      <c r="B959" s="60"/>
    </row>
    <row r="960" spans="2:2" ht="12.75" customHeight="1">
      <c r="B960" s="60"/>
    </row>
    <row r="961" spans="2:2" ht="12.75" customHeight="1">
      <c r="B961" s="60"/>
    </row>
    <row r="962" spans="2:2" ht="12.75" customHeight="1">
      <c r="B962" s="60"/>
    </row>
    <row r="963" spans="2:2" ht="12.75" customHeight="1">
      <c r="B963" s="60"/>
    </row>
    <row r="964" spans="2:2" ht="12.75" customHeight="1">
      <c r="B964" s="60"/>
    </row>
    <row r="965" spans="2:2" ht="12.75" customHeight="1">
      <c r="B965" s="60"/>
    </row>
    <row r="966" spans="2:2" ht="12.75" customHeight="1">
      <c r="B966" s="60"/>
    </row>
    <row r="967" spans="2:2" ht="12.75" customHeight="1">
      <c r="B967" s="60"/>
    </row>
    <row r="968" spans="2:2" ht="12.75" customHeight="1">
      <c r="B968" s="60"/>
    </row>
    <row r="969" spans="2:2" ht="12.75" customHeight="1">
      <c r="B969" s="60"/>
    </row>
    <row r="970" spans="2:2" ht="12.75" customHeight="1">
      <c r="B970" s="60"/>
    </row>
    <row r="971" spans="2:2" ht="12.75" customHeight="1">
      <c r="B971" s="60"/>
    </row>
    <row r="972" spans="2:2" ht="12.75" customHeight="1">
      <c r="B972" s="60"/>
    </row>
    <row r="973" spans="2:2" ht="12.75" customHeight="1">
      <c r="B973" s="60"/>
    </row>
    <row r="974" spans="2:2" ht="12.75" customHeight="1">
      <c r="B974" s="60"/>
    </row>
    <row r="975" spans="2:2" ht="12.75" customHeight="1">
      <c r="B975" s="60"/>
    </row>
    <row r="976" spans="2:2" ht="12.75" customHeight="1">
      <c r="B976" s="60"/>
    </row>
    <row r="977" spans="2:2" ht="12.75" customHeight="1">
      <c r="B977" s="60"/>
    </row>
    <row r="978" spans="2:2" ht="12.75" customHeight="1">
      <c r="B978" s="60"/>
    </row>
    <row r="979" spans="2:2" ht="12.75" customHeight="1">
      <c r="B979" s="60"/>
    </row>
    <row r="980" spans="2:2" ht="12.75" customHeight="1">
      <c r="B980" s="60"/>
    </row>
    <row r="981" spans="2:2" ht="12.75" customHeight="1">
      <c r="B981" s="60"/>
    </row>
    <row r="982" spans="2:2" ht="12.75" customHeight="1">
      <c r="B982" s="60"/>
    </row>
    <row r="983" spans="2:2" ht="12.75" customHeight="1">
      <c r="B983" s="60"/>
    </row>
    <row r="984" spans="2:2" ht="12.75" customHeight="1">
      <c r="B984" s="60"/>
    </row>
    <row r="985" spans="2:2" ht="12.75" customHeight="1">
      <c r="B985" s="60"/>
    </row>
    <row r="986" spans="2:2" ht="12.75" customHeight="1">
      <c r="B986" s="60"/>
    </row>
    <row r="987" spans="2:2" ht="12.75" customHeight="1">
      <c r="B987" s="60"/>
    </row>
    <row r="988" spans="2:2" ht="12.75" customHeight="1">
      <c r="B988" s="60"/>
    </row>
    <row r="989" spans="2:2" ht="12.75" customHeight="1">
      <c r="B989" s="60"/>
    </row>
    <row r="990" spans="2:2" ht="12.75" customHeight="1">
      <c r="B990" s="60"/>
    </row>
    <row r="991" spans="2:2" ht="12.75" customHeight="1">
      <c r="B991" s="60"/>
    </row>
    <row r="992" spans="2:2" ht="12.75" customHeight="1">
      <c r="B992" s="60"/>
    </row>
    <row r="993" spans="2:2" ht="12.75" customHeight="1">
      <c r="B993" s="60"/>
    </row>
    <row r="994" spans="2:2" ht="12.75" customHeight="1">
      <c r="B994" s="60"/>
    </row>
    <row r="995" spans="2:2" ht="12.75" customHeight="1">
      <c r="B995" s="60"/>
    </row>
    <row r="996" spans="2:2" ht="12.75" customHeight="1">
      <c r="B996" s="60"/>
    </row>
    <row r="997" spans="2:2" ht="12.75" customHeight="1">
      <c r="B997" s="60"/>
    </row>
    <row r="998" spans="2:2" ht="12.75" customHeight="1">
      <c r="B998" s="60"/>
    </row>
    <row r="999" spans="2:2" ht="12.75" customHeight="1">
      <c r="B999" s="60"/>
    </row>
    <row r="1000" spans="2:2" ht="12.75" customHeight="1">
      <c r="B1000" s="60"/>
    </row>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69"/>
  <dimension ref="A1:O1000"/>
  <sheetViews>
    <sheetView workbookViewId="0"/>
  </sheetViews>
  <sheetFormatPr defaultColWidth="14.42578125" defaultRowHeight="15" customHeight="1"/>
  <cols>
    <col min="1" max="1" width="17" customWidth="1"/>
    <col min="2" max="2" width="15.85546875" customWidth="1"/>
    <col min="3" max="26" width="10.5703125" customWidth="1"/>
  </cols>
  <sheetData>
    <row r="1" spans="1:6" ht="12.75" customHeight="1">
      <c r="A1" t="s">
        <v>999</v>
      </c>
    </row>
    <row r="2" spans="1:6" ht="12.75" customHeight="1"/>
    <row r="3" spans="1:6" ht="12.75" customHeight="1">
      <c r="A3" s="326" t="s">
        <v>804</v>
      </c>
      <c r="B3" s="326" t="s">
        <v>1000</v>
      </c>
      <c r="C3" s="326" t="s">
        <v>801</v>
      </c>
    </row>
    <row r="4" spans="1:6" ht="12.75" customHeight="1">
      <c r="A4" s="1" t="s">
        <v>825</v>
      </c>
      <c r="B4" s="67">
        <v>7.2</v>
      </c>
      <c r="C4" s="353">
        <v>1</v>
      </c>
      <c r="D4" s="68"/>
      <c r="E4" s="69"/>
      <c r="F4" s="68"/>
    </row>
    <row r="5" spans="1:6" ht="12.75" customHeight="1">
      <c r="A5" s="1" t="s">
        <v>833</v>
      </c>
      <c r="B5" s="67">
        <v>8</v>
      </c>
      <c r="C5" s="353">
        <v>2</v>
      </c>
      <c r="D5" s="68"/>
      <c r="E5" s="69"/>
      <c r="F5" s="330"/>
    </row>
    <row r="6" spans="1:6" ht="12.75" customHeight="1">
      <c r="A6" s="1" t="s">
        <v>810</v>
      </c>
      <c r="B6" s="67">
        <v>8.3000000000000007</v>
      </c>
      <c r="C6" s="353">
        <v>3</v>
      </c>
      <c r="D6" s="68"/>
      <c r="E6" s="69"/>
      <c r="F6" s="68"/>
    </row>
    <row r="7" spans="1:6" ht="12.75" customHeight="1">
      <c r="A7" s="1" t="s">
        <v>848</v>
      </c>
      <c r="B7" s="67">
        <v>8.8000000000000007</v>
      </c>
      <c r="C7" s="353">
        <v>4</v>
      </c>
      <c r="D7" s="68"/>
      <c r="E7" s="69"/>
      <c r="F7" s="68"/>
    </row>
    <row r="8" spans="1:6" ht="12.75" customHeight="1">
      <c r="A8" s="1" t="s">
        <v>827</v>
      </c>
      <c r="B8" s="67">
        <v>10.199999999999999</v>
      </c>
      <c r="C8" s="353">
        <v>5</v>
      </c>
      <c r="D8" s="68"/>
      <c r="E8" s="69"/>
      <c r="F8" s="68"/>
    </row>
    <row r="9" spans="1:6" ht="12.75" customHeight="1">
      <c r="A9" s="1" t="s">
        <v>834</v>
      </c>
      <c r="B9" s="67">
        <v>10.3</v>
      </c>
      <c r="C9" s="353">
        <v>6</v>
      </c>
      <c r="D9" s="68"/>
      <c r="E9" s="69"/>
      <c r="F9" s="330"/>
    </row>
    <row r="10" spans="1:6" ht="12.75" customHeight="1">
      <c r="A10" s="1" t="s">
        <v>823</v>
      </c>
      <c r="B10" s="67">
        <v>11.1</v>
      </c>
      <c r="C10" s="353">
        <v>7</v>
      </c>
      <c r="D10" s="68"/>
      <c r="E10" s="69"/>
      <c r="F10" s="330"/>
    </row>
    <row r="11" spans="1:6" ht="12.75" customHeight="1">
      <c r="A11" s="1" t="s">
        <v>843</v>
      </c>
      <c r="B11" s="67">
        <v>11.5</v>
      </c>
      <c r="C11" s="353">
        <v>8</v>
      </c>
      <c r="D11" s="68"/>
      <c r="E11" s="69"/>
      <c r="F11" s="330"/>
    </row>
    <row r="12" spans="1:6" ht="12.75" customHeight="1">
      <c r="A12" s="1" t="s">
        <v>836</v>
      </c>
      <c r="B12" s="67">
        <v>11.7</v>
      </c>
      <c r="C12" s="353">
        <v>9</v>
      </c>
      <c r="D12" s="68"/>
      <c r="E12" s="69"/>
      <c r="F12" s="330"/>
    </row>
    <row r="13" spans="1:6" ht="12.75" customHeight="1">
      <c r="A13" s="1" t="s">
        <v>306</v>
      </c>
      <c r="B13" s="67">
        <v>12.7</v>
      </c>
      <c r="C13" s="353">
        <v>10</v>
      </c>
      <c r="D13" s="68"/>
      <c r="E13" s="69"/>
      <c r="F13" s="68"/>
    </row>
    <row r="14" spans="1:6" ht="12.75" customHeight="1">
      <c r="A14" s="1" t="s">
        <v>851</v>
      </c>
      <c r="B14" s="67">
        <v>13</v>
      </c>
      <c r="C14" s="353">
        <v>11</v>
      </c>
      <c r="D14" s="68"/>
      <c r="E14" s="69"/>
      <c r="F14" s="68"/>
    </row>
    <row r="15" spans="1:6" ht="12.75" customHeight="1">
      <c r="A15" s="1" t="s">
        <v>847</v>
      </c>
      <c r="B15" s="67">
        <v>13.1</v>
      </c>
      <c r="C15" s="353">
        <v>12</v>
      </c>
      <c r="D15" s="68"/>
      <c r="E15" s="69"/>
      <c r="F15" s="330"/>
    </row>
    <row r="16" spans="1:6" ht="12.75" customHeight="1">
      <c r="A16" s="1" t="s">
        <v>841</v>
      </c>
      <c r="B16" s="67">
        <v>13.3</v>
      </c>
      <c r="C16" s="353">
        <v>13</v>
      </c>
      <c r="D16" s="68"/>
      <c r="E16" s="69"/>
      <c r="F16" s="330"/>
    </row>
    <row r="17" spans="1:6" ht="12.75" customHeight="1">
      <c r="A17" s="1" t="s">
        <v>808</v>
      </c>
      <c r="B17" s="67">
        <v>13.6</v>
      </c>
      <c r="C17" s="353">
        <v>14</v>
      </c>
      <c r="D17" s="68"/>
      <c r="E17" s="69"/>
      <c r="F17" s="68"/>
    </row>
    <row r="18" spans="1:6" ht="12.75" customHeight="1">
      <c r="A18" s="1" t="s">
        <v>824</v>
      </c>
      <c r="B18" s="67">
        <v>14.1</v>
      </c>
      <c r="C18" s="353">
        <v>15</v>
      </c>
      <c r="D18" s="68"/>
      <c r="E18" s="69"/>
      <c r="F18" s="68"/>
    </row>
    <row r="19" spans="1:6" ht="12.75" customHeight="1">
      <c r="A19" s="1" t="s">
        <v>842</v>
      </c>
      <c r="B19" s="67">
        <v>14.1</v>
      </c>
      <c r="C19" s="353">
        <v>16</v>
      </c>
      <c r="D19" s="68"/>
      <c r="E19" s="69"/>
      <c r="F19" s="330"/>
    </row>
    <row r="20" spans="1:6" ht="12.75" customHeight="1">
      <c r="A20" s="1" t="s">
        <v>809</v>
      </c>
      <c r="B20" s="67">
        <v>14.3</v>
      </c>
      <c r="C20" s="353">
        <v>17</v>
      </c>
      <c r="D20" s="68"/>
      <c r="E20" s="69"/>
      <c r="F20" s="330"/>
    </row>
    <row r="21" spans="1:6" ht="12.75" customHeight="1">
      <c r="A21" s="1" t="s">
        <v>849</v>
      </c>
      <c r="B21" s="67">
        <v>14.3</v>
      </c>
      <c r="C21" s="353">
        <v>18</v>
      </c>
      <c r="D21" s="68"/>
      <c r="E21" s="69"/>
      <c r="F21" s="68"/>
    </row>
    <row r="22" spans="1:6" ht="12.75" customHeight="1">
      <c r="A22" s="1" t="s">
        <v>819</v>
      </c>
      <c r="B22" s="67">
        <v>15.3</v>
      </c>
      <c r="C22" s="353">
        <v>19</v>
      </c>
      <c r="D22" s="68"/>
      <c r="E22" s="69"/>
      <c r="F22" s="68"/>
    </row>
    <row r="23" spans="1:6" ht="12.75" customHeight="1">
      <c r="A23" s="1" t="s">
        <v>817</v>
      </c>
      <c r="B23" s="67">
        <v>15.8</v>
      </c>
      <c r="C23" s="353">
        <v>20</v>
      </c>
      <c r="D23" s="68"/>
      <c r="E23" s="69"/>
      <c r="F23" s="330"/>
    </row>
    <row r="24" spans="1:6" ht="12.75" customHeight="1">
      <c r="A24" s="1" t="s">
        <v>826</v>
      </c>
      <c r="B24" s="67">
        <v>15.8</v>
      </c>
      <c r="C24" s="353">
        <v>21</v>
      </c>
      <c r="D24" s="68"/>
      <c r="E24" s="69"/>
      <c r="F24" s="68"/>
    </row>
    <row r="25" spans="1:6" ht="12.75" customHeight="1">
      <c r="A25" s="1" t="s">
        <v>816</v>
      </c>
      <c r="B25" s="67">
        <v>16</v>
      </c>
      <c r="C25" s="353">
        <v>22</v>
      </c>
      <c r="D25" s="68"/>
      <c r="E25" s="69"/>
      <c r="F25" s="330"/>
    </row>
    <row r="26" spans="1:6" ht="12.75" customHeight="1">
      <c r="A26" s="1" t="s">
        <v>838</v>
      </c>
      <c r="B26" s="67">
        <v>16.399999999999999</v>
      </c>
      <c r="C26" s="353">
        <v>23</v>
      </c>
      <c r="D26" s="68"/>
      <c r="E26" s="69"/>
      <c r="F26" s="68"/>
    </row>
    <row r="27" spans="1:6" ht="12.75" customHeight="1">
      <c r="A27" s="1" t="s">
        <v>811</v>
      </c>
      <c r="B27" s="67">
        <v>16.7</v>
      </c>
      <c r="C27" s="353">
        <v>24</v>
      </c>
      <c r="D27" s="68"/>
      <c r="E27" s="69"/>
      <c r="F27" s="68"/>
    </row>
    <row r="28" spans="1:6" ht="12.75" customHeight="1">
      <c r="A28" s="1" t="s">
        <v>813</v>
      </c>
      <c r="B28" s="67">
        <v>16.7</v>
      </c>
      <c r="C28" s="353">
        <v>25</v>
      </c>
      <c r="D28" s="68"/>
      <c r="E28" s="69"/>
      <c r="F28" s="68"/>
    </row>
    <row r="29" spans="1:6" ht="12.75" customHeight="1">
      <c r="A29" s="1" t="s">
        <v>831</v>
      </c>
      <c r="B29" s="67">
        <v>16.7</v>
      </c>
      <c r="C29" s="353">
        <v>26</v>
      </c>
      <c r="D29" s="68"/>
      <c r="E29" s="69"/>
      <c r="F29" s="68"/>
    </row>
    <row r="30" spans="1:6" ht="12.75" customHeight="1">
      <c r="A30" s="1" t="s">
        <v>815</v>
      </c>
      <c r="B30" s="67">
        <v>17.2</v>
      </c>
      <c r="C30" s="353">
        <v>27</v>
      </c>
      <c r="D30" s="68"/>
      <c r="E30" s="69"/>
      <c r="F30" s="330"/>
    </row>
    <row r="31" spans="1:6" ht="12.75" customHeight="1">
      <c r="A31" s="1" t="s">
        <v>830</v>
      </c>
      <c r="B31" s="67">
        <v>17.2</v>
      </c>
      <c r="C31" s="353">
        <v>28</v>
      </c>
      <c r="D31" s="68"/>
      <c r="E31" s="69"/>
      <c r="F31" s="330"/>
    </row>
    <row r="32" spans="1:6" ht="12.75" customHeight="1">
      <c r="A32" s="1" t="s">
        <v>837</v>
      </c>
      <c r="B32" s="67">
        <v>18.7</v>
      </c>
      <c r="C32" s="353">
        <v>29</v>
      </c>
      <c r="D32" s="68"/>
      <c r="E32" s="69"/>
      <c r="F32" s="330"/>
    </row>
    <row r="33" spans="1:6" ht="12.75" customHeight="1">
      <c r="A33" s="1" t="s">
        <v>839</v>
      </c>
      <c r="B33" s="67">
        <v>18.899999999999999</v>
      </c>
      <c r="C33" s="353">
        <v>30</v>
      </c>
      <c r="D33" s="68"/>
      <c r="E33" s="69"/>
      <c r="F33" s="330"/>
    </row>
    <row r="34" spans="1:6" ht="12.75" customHeight="1">
      <c r="A34" s="1" t="s">
        <v>805</v>
      </c>
      <c r="B34" s="67">
        <v>19.3</v>
      </c>
      <c r="C34" s="353">
        <v>31</v>
      </c>
      <c r="D34" s="68"/>
      <c r="E34" s="69"/>
      <c r="F34" s="68"/>
    </row>
    <row r="35" spans="1:6" ht="12.75" customHeight="1">
      <c r="A35" s="1" t="s">
        <v>812</v>
      </c>
      <c r="B35" s="67">
        <v>19.3</v>
      </c>
      <c r="C35" s="353">
        <v>32</v>
      </c>
      <c r="D35" s="68"/>
      <c r="E35" s="69"/>
      <c r="F35" s="330"/>
    </row>
    <row r="36" spans="1:6" ht="12.75" customHeight="1">
      <c r="A36" s="1" t="s">
        <v>820</v>
      </c>
      <c r="B36" s="67">
        <v>20</v>
      </c>
      <c r="C36" s="353">
        <v>33</v>
      </c>
      <c r="D36" s="68"/>
      <c r="E36" s="69"/>
      <c r="F36" s="68"/>
    </row>
    <row r="37" spans="1:6" ht="12.75" customHeight="1">
      <c r="A37" s="1" t="s">
        <v>806</v>
      </c>
      <c r="B37" s="67">
        <v>20.100000000000001</v>
      </c>
      <c r="C37" s="353">
        <v>34</v>
      </c>
      <c r="D37" s="68"/>
      <c r="E37" s="69"/>
      <c r="F37" s="68"/>
    </row>
    <row r="38" spans="1:6" ht="12.75" customHeight="1">
      <c r="A38" s="1" t="s">
        <v>845</v>
      </c>
      <c r="B38" s="67">
        <v>20.399999999999999</v>
      </c>
      <c r="C38" s="353">
        <v>35</v>
      </c>
      <c r="D38" s="68"/>
      <c r="E38" s="69"/>
      <c r="F38" s="330"/>
    </row>
    <row r="39" spans="1:6" ht="12.75" customHeight="1">
      <c r="A39" s="1" t="s">
        <v>832</v>
      </c>
      <c r="B39" s="67">
        <v>20.5</v>
      </c>
      <c r="C39" s="353">
        <v>36</v>
      </c>
      <c r="D39" s="68"/>
      <c r="E39" s="69"/>
      <c r="F39" s="68"/>
    </row>
    <row r="40" spans="1:6" ht="12.75" customHeight="1">
      <c r="A40" s="1" t="s">
        <v>814</v>
      </c>
      <c r="B40" s="67">
        <v>20.6</v>
      </c>
      <c r="C40" s="353">
        <v>37</v>
      </c>
      <c r="D40" s="68"/>
      <c r="E40" s="69"/>
      <c r="F40" s="68"/>
    </row>
    <row r="41" spans="1:6" ht="12.75" customHeight="1">
      <c r="A41" s="1" t="s">
        <v>852</v>
      </c>
      <c r="B41" s="67">
        <v>20.8</v>
      </c>
      <c r="C41" s="353">
        <v>38</v>
      </c>
      <c r="D41" s="68"/>
      <c r="E41" s="69"/>
      <c r="F41" s="330"/>
    </row>
    <row r="42" spans="1:6" ht="12.75" customHeight="1">
      <c r="A42" s="1" t="s">
        <v>829</v>
      </c>
      <c r="B42" s="67">
        <v>21.6</v>
      </c>
      <c r="C42" s="353">
        <v>39</v>
      </c>
      <c r="D42" s="68"/>
      <c r="E42" s="69"/>
      <c r="F42" s="68"/>
    </row>
    <row r="43" spans="1:6" ht="12.75" customHeight="1">
      <c r="A43" s="1" t="s">
        <v>818</v>
      </c>
      <c r="B43" s="67">
        <v>21.8</v>
      </c>
      <c r="C43" s="353">
        <v>40</v>
      </c>
      <c r="D43" s="68"/>
      <c r="E43" s="69"/>
      <c r="F43" s="330"/>
    </row>
    <row r="44" spans="1:6" ht="12.75" customHeight="1">
      <c r="A44" s="1" t="s">
        <v>844</v>
      </c>
      <c r="B44" s="67">
        <v>22</v>
      </c>
      <c r="C44" s="353">
        <v>41</v>
      </c>
      <c r="D44" s="68"/>
      <c r="E44" s="69"/>
      <c r="F44" s="68"/>
    </row>
    <row r="45" spans="1:6" ht="12.75" customHeight="1">
      <c r="A45" s="1" t="s">
        <v>803</v>
      </c>
      <c r="B45" s="67">
        <v>25.2</v>
      </c>
      <c r="C45" s="353">
        <v>42</v>
      </c>
      <c r="D45" s="68"/>
      <c r="E45" s="69"/>
      <c r="F45" s="330"/>
    </row>
    <row r="46" spans="1:6" ht="12.75" customHeight="1">
      <c r="A46" s="1" t="s">
        <v>835</v>
      </c>
      <c r="B46" s="67">
        <v>25.3</v>
      </c>
      <c r="C46" s="353">
        <v>43</v>
      </c>
      <c r="D46" s="68"/>
      <c r="E46" s="69"/>
      <c r="F46" s="68"/>
    </row>
    <row r="47" spans="1:6" ht="12.75" customHeight="1">
      <c r="A47" s="354" t="s">
        <v>339</v>
      </c>
      <c r="B47" s="355">
        <v>25.3</v>
      </c>
      <c r="C47" s="356">
        <v>44</v>
      </c>
      <c r="D47" s="68"/>
      <c r="E47" s="69"/>
      <c r="F47" s="68"/>
    </row>
    <row r="48" spans="1:6" ht="12.75" customHeight="1">
      <c r="A48" s="1" t="s">
        <v>846</v>
      </c>
      <c r="B48" s="67">
        <v>25.3</v>
      </c>
      <c r="C48" s="353">
        <v>45</v>
      </c>
      <c r="D48" s="68"/>
      <c r="E48" s="69"/>
      <c r="F48" s="330"/>
    </row>
    <row r="49" spans="1:15" ht="12.75" customHeight="1">
      <c r="A49" s="1" t="s">
        <v>850</v>
      </c>
      <c r="B49" s="67">
        <v>25.4</v>
      </c>
      <c r="C49" s="353">
        <v>46</v>
      </c>
      <c r="D49" s="68"/>
      <c r="E49" s="69"/>
      <c r="F49" s="330"/>
    </row>
    <row r="50" spans="1:15" ht="12.75" customHeight="1">
      <c r="A50" s="1" t="s">
        <v>840</v>
      </c>
      <c r="B50" s="67">
        <v>27.2</v>
      </c>
      <c r="C50" s="353">
        <v>47</v>
      </c>
      <c r="D50" s="68"/>
      <c r="E50" s="69"/>
      <c r="F50" s="68"/>
    </row>
    <row r="51" spans="1:15" ht="12.75" customHeight="1">
      <c r="A51" s="1" t="s">
        <v>821</v>
      </c>
      <c r="B51" s="67">
        <v>27.3</v>
      </c>
      <c r="C51" s="353">
        <v>48</v>
      </c>
      <c r="D51" s="68"/>
      <c r="E51" s="69"/>
      <c r="F51" s="330"/>
    </row>
    <row r="52" spans="1:15" ht="12.75" customHeight="1">
      <c r="A52" s="1" t="s">
        <v>822</v>
      </c>
      <c r="B52" s="67">
        <v>27.5</v>
      </c>
      <c r="C52" s="353">
        <v>49</v>
      </c>
      <c r="D52" s="68"/>
      <c r="E52" s="69"/>
      <c r="F52" s="330"/>
    </row>
    <row r="53" spans="1:15" ht="12.75" customHeight="1">
      <c r="A53" s="1" t="s">
        <v>828</v>
      </c>
      <c r="B53" s="67">
        <v>27.8</v>
      </c>
      <c r="C53" s="353">
        <v>50</v>
      </c>
      <c r="D53" s="68"/>
      <c r="E53" s="69"/>
      <c r="F53" s="68"/>
    </row>
    <row r="54" spans="1:15" ht="12.75" customHeight="1">
      <c r="A54" s="1" t="s">
        <v>807</v>
      </c>
      <c r="B54" s="67">
        <v>30.4</v>
      </c>
      <c r="C54" s="353">
        <v>51</v>
      </c>
      <c r="D54" s="68"/>
      <c r="E54" s="69"/>
      <c r="F54" s="330"/>
    </row>
    <row r="55" spans="1:15" ht="12.75" customHeight="1"/>
    <row r="56" spans="1:15" ht="12.75" customHeight="1"/>
    <row r="57" spans="1:15" ht="12.75" customHeight="1"/>
    <row r="58" spans="1:15" ht="12.75" customHeight="1"/>
    <row r="59" spans="1:15" ht="12.75" customHeight="1">
      <c r="A59" s="681" t="s">
        <v>1001</v>
      </c>
      <c r="B59" s="674"/>
      <c r="C59" s="674"/>
      <c r="D59" s="674"/>
      <c r="E59" s="674"/>
      <c r="F59" s="674"/>
      <c r="G59" s="674"/>
      <c r="H59" s="674"/>
      <c r="I59" s="674"/>
      <c r="J59" s="674"/>
      <c r="K59" s="674"/>
      <c r="L59" s="674"/>
      <c r="M59" s="674"/>
      <c r="N59" s="674"/>
      <c r="O59" s="70"/>
    </row>
    <row r="60" spans="1:15" ht="12.75" customHeight="1">
      <c r="A60" s="682" t="s">
        <v>1002</v>
      </c>
      <c r="B60" s="683"/>
      <c r="C60" s="683"/>
      <c r="D60" s="683"/>
      <c r="E60" s="683"/>
      <c r="F60" s="683"/>
      <c r="G60" s="683"/>
      <c r="H60" s="683"/>
      <c r="I60" s="683"/>
      <c r="J60" s="683"/>
      <c r="K60" s="683"/>
      <c r="L60" s="683"/>
      <c r="M60" s="683"/>
      <c r="N60" s="683"/>
      <c r="O60" s="70"/>
    </row>
    <row r="61" spans="1:15" ht="12.75" customHeight="1">
      <c r="A61" s="684" t="s">
        <v>1003</v>
      </c>
      <c r="B61" s="685"/>
      <c r="C61" s="685"/>
      <c r="D61" s="685"/>
      <c r="E61" s="685"/>
      <c r="F61" s="685"/>
      <c r="G61" s="685"/>
      <c r="H61" s="685"/>
      <c r="I61" s="685"/>
      <c r="J61" s="685"/>
      <c r="K61" s="685"/>
      <c r="L61" s="685"/>
      <c r="M61" s="685"/>
      <c r="N61" s="685"/>
      <c r="O61" s="70"/>
    </row>
    <row r="62" spans="1:15" ht="12.75" customHeight="1">
      <c r="A62" s="71"/>
      <c r="B62" s="71"/>
      <c r="C62" s="71"/>
      <c r="D62" s="686" t="s">
        <v>1004</v>
      </c>
      <c r="E62" s="72"/>
      <c r="F62" s="72"/>
      <c r="G62" s="684" t="s">
        <v>1005</v>
      </c>
      <c r="H62" s="685"/>
      <c r="I62" s="72"/>
      <c r="J62" s="72"/>
      <c r="K62" s="72"/>
      <c r="L62" s="72"/>
      <c r="M62" s="72"/>
      <c r="N62" s="72"/>
      <c r="O62" s="70"/>
    </row>
    <row r="63" spans="1:15" ht="12.75" customHeight="1">
      <c r="A63" s="73" t="s">
        <v>1006</v>
      </c>
      <c r="B63" s="74" t="s">
        <v>1007</v>
      </c>
      <c r="C63" s="75" t="s">
        <v>1008</v>
      </c>
      <c r="D63" s="683"/>
      <c r="E63" s="76" t="s">
        <v>1009</v>
      </c>
      <c r="F63" s="73" t="s">
        <v>1010</v>
      </c>
      <c r="G63" s="73" t="s">
        <v>1011</v>
      </c>
      <c r="H63" s="76" t="s">
        <v>1012</v>
      </c>
      <c r="I63" s="77" t="s">
        <v>1013</v>
      </c>
      <c r="J63" s="77" t="s">
        <v>1014</v>
      </c>
      <c r="K63" s="73" t="s">
        <v>1015</v>
      </c>
      <c r="L63" s="76" t="s">
        <v>1016</v>
      </c>
      <c r="M63" s="73" t="s">
        <v>1017</v>
      </c>
      <c r="N63" s="76" t="s">
        <v>1018</v>
      </c>
      <c r="O63" s="70"/>
    </row>
    <row r="64" spans="1:15" ht="12.75" customHeight="1">
      <c r="A64" s="329" t="s">
        <v>1019</v>
      </c>
      <c r="B64" s="78">
        <v>11.6</v>
      </c>
      <c r="C64" s="79">
        <v>59.1</v>
      </c>
      <c r="D64" s="80">
        <v>1729.5</v>
      </c>
      <c r="E64" s="79">
        <v>0.2</v>
      </c>
      <c r="F64" s="79">
        <v>17.399999999999999</v>
      </c>
      <c r="G64" s="79">
        <v>7.2</v>
      </c>
      <c r="H64" s="81">
        <v>32.299999999999997</v>
      </c>
      <c r="I64" s="78">
        <v>68</v>
      </c>
      <c r="J64" s="78">
        <v>95.3</v>
      </c>
      <c r="K64" s="79">
        <v>99.7</v>
      </c>
      <c r="L64" s="81">
        <v>52.6</v>
      </c>
      <c r="M64" s="79">
        <v>11.8</v>
      </c>
      <c r="N64" s="79">
        <v>0.9</v>
      </c>
      <c r="O64" s="70"/>
    </row>
    <row r="65" spans="1:15" ht="12.75" customHeight="1">
      <c r="A65" s="82" t="s">
        <v>1020</v>
      </c>
      <c r="B65" s="82" t="s">
        <v>1021</v>
      </c>
      <c r="C65" s="68">
        <v>60.9</v>
      </c>
      <c r="D65" s="69">
        <v>1786.5</v>
      </c>
      <c r="E65" s="68">
        <v>0.2</v>
      </c>
      <c r="F65" s="68">
        <v>25.2</v>
      </c>
      <c r="G65" s="68">
        <v>10.6</v>
      </c>
      <c r="H65" s="83">
        <v>46.7</v>
      </c>
      <c r="I65" s="84">
        <v>94.5</v>
      </c>
      <c r="J65" s="84">
        <v>107.5</v>
      </c>
      <c r="K65" s="68">
        <v>86.3</v>
      </c>
      <c r="L65" s="83">
        <v>36.299999999999997</v>
      </c>
      <c r="M65" s="68">
        <v>6.9</v>
      </c>
      <c r="N65" s="68">
        <v>0.4</v>
      </c>
      <c r="O65" s="70"/>
    </row>
    <row r="66" spans="1:15" ht="12.75" customHeight="1">
      <c r="A66" s="82" t="s">
        <v>1022</v>
      </c>
      <c r="B66" s="82" t="s">
        <v>1023</v>
      </c>
      <c r="C66" s="68">
        <v>69.3</v>
      </c>
      <c r="D66" s="69">
        <v>1965.5</v>
      </c>
      <c r="E66" s="330" t="s">
        <v>1024</v>
      </c>
      <c r="F66" s="68">
        <v>19.3</v>
      </c>
      <c r="G66" s="68">
        <v>5.6</v>
      </c>
      <c r="H66" s="83">
        <v>43.9</v>
      </c>
      <c r="I66" s="84">
        <v>96.4</v>
      </c>
      <c r="J66" s="84">
        <v>109.9</v>
      </c>
      <c r="K66" s="68">
        <v>101.7</v>
      </c>
      <c r="L66" s="83">
        <v>52.7</v>
      </c>
      <c r="M66" s="68">
        <v>12.5</v>
      </c>
      <c r="N66" s="330" t="s">
        <v>1024</v>
      </c>
      <c r="O66" s="70"/>
    </row>
    <row r="67" spans="1:15" ht="12.75" customHeight="1">
      <c r="A67" s="82" t="s">
        <v>1025</v>
      </c>
      <c r="B67" s="82" t="s">
        <v>1026</v>
      </c>
      <c r="C67" s="68">
        <v>58.6</v>
      </c>
      <c r="D67" s="69">
        <v>1722</v>
      </c>
      <c r="E67" s="68">
        <v>0.1</v>
      </c>
      <c r="F67" s="68">
        <v>20.100000000000001</v>
      </c>
      <c r="G67" s="68">
        <v>8.9</v>
      </c>
      <c r="H67" s="83">
        <v>36.200000000000003</v>
      </c>
      <c r="I67" s="84">
        <v>75.7</v>
      </c>
      <c r="J67" s="84">
        <v>97.9</v>
      </c>
      <c r="K67" s="68">
        <v>92.1</v>
      </c>
      <c r="L67" s="83">
        <v>46.8</v>
      </c>
      <c r="M67" s="68">
        <v>10.9</v>
      </c>
      <c r="N67" s="68">
        <v>0.8</v>
      </c>
      <c r="O67" s="70"/>
    </row>
    <row r="68" spans="1:15" ht="12.75" customHeight="1">
      <c r="A68" s="82" t="s">
        <v>1027</v>
      </c>
      <c r="B68" s="82" t="s">
        <v>1028</v>
      </c>
      <c r="C68" s="68">
        <v>64</v>
      </c>
      <c r="D68" s="69">
        <v>1879.5</v>
      </c>
      <c r="E68" s="68">
        <v>0.3</v>
      </c>
      <c r="F68" s="68">
        <v>30.4</v>
      </c>
      <c r="G68" s="68">
        <v>12.1</v>
      </c>
      <c r="H68" s="83">
        <v>57.7</v>
      </c>
      <c r="I68" s="84">
        <v>106.5</v>
      </c>
      <c r="J68" s="84">
        <v>112.4</v>
      </c>
      <c r="K68" s="68">
        <v>83.9</v>
      </c>
      <c r="L68" s="83">
        <v>35.299999999999997</v>
      </c>
      <c r="M68" s="68">
        <v>6.8</v>
      </c>
      <c r="N68" s="68">
        <v>0.3</v>
      </c>
      <c r="O68" s="70"/>
    </row>
    <row r="69" spans="1:15" ht="12.75" customHeight="1">
      <c r="A69" s="82" t="s">
        <v>1029</v>
      </c>
      <c r="B69" s="82" t="s">
        <v>1030</v>
      </c>
      <c r="C69" s="68">
        <v>56.2</v>
      </c>
      <c r="D69" s="69">
        <v>1632</v>
      </c>
      <c r="E69" s="68">
        <v>0.1</v>
      </c>
      <c r="F69" s="68">
        <v>13.6</v>
      </c>
      <c r="G69" s="68">
        <v>5.7</v>
      </c>
      <c r="H69" s="83">
        <v>25.2</v>
      </c>
      <c r="I69" s="84">
        <v>53.6</v>
      </c>
      <c r="J69" s="84">
        <v>78.8</v>
      </c>
      <c r="K69" s="68">
        <v>98.8</v>
      </c>
      <c r="L69" s="83">
        <v>63.8</v>
      </c>
      <c r="M69" s="68">
        <v>16.100000000000001</v>
      </c>
      <c r="N69" s="68">
        <v>1.6</v>
      </c>
      <c r="O69" s="70"/>
    </row>
    <row r="70" spans="1:15" ht="12.75" customHeight="1">
      <c r="A70" s="82" t="s">
        <v>1031</v>
      </c>
      <c r="B70" s="82" t="s">
        <v>1032</v>
      </c>
      <c r="C70" s="68">
        <v>54.1</v>
      </c>
      <c r="D70" s="69">
        <v>1557</v>
      </c>
      <c r="E70" s="330" t="s">
        <v>1024</v>
      </c>
      <c r="F70" s="68">
        <v>14.3</v>
      </c>
      <c r="G70" s="68">
        <v>6.1</v>
      </c>
      <c r="H70" s="83">
        <v>26.4</v>
      </c>
      <c r="I70" s="84">
        <v>58.2</v>
      </c>
      <c r="J70" s="84">
        <v>81.099999999999994</v>
      </c>
      <c r="K70" s="68">
        <v>93.5</v>
      </c>
      <c r="L70" s="83">
        <v>52.1</v>
      </c>
      <c r="M70" s="68">
        <v>11.3</v>
      </c>
      <c r="N70" s="68">
        <v>0.8</v>
      </c>
      <c r="O70" s="70"/>
    </row>
    <row r="71" spans="1:15" ht="12.75" customHeight="1">
      <c r="A71" s="82" t="s">
        <v>1033</v>
      </c>
      <c r="B71" s="82" t="s">
        <v>1034</v>
      </c>
      <c r="C71" s="68">
        <v>51.8</v>
      </c>
      <c r="D71" s="69">
        <v>1570.5</v>
      </c>
      <c r="E71" s="330" t="s">
        <v>1024</v>
      </c>
      <c r="F71" s="68">
        <v>8.3000000000000007</v>
      </c>
      <c r="G71" s="68">
        <v>3.1</v>
      </c>
      <c r="H71" s="83">
        <v>15.2</v>
      </c>
      <c r="I71" s="84">
        <v>37.1</v>
      </c>
      <c r="J71" s="84">
        <v>82.3</v>
      </c>
      <c r="K71" s="68">
        <v>109.1</v>
      </c>
      <c r="L71" s="83">
        <v>62.4</v>
      </c>
      <c r="M71" s="68">
        <v>13.9</v>
      </c>
      <c r="N71" s="68">
        <v>0.9</v>
      </c>
      <c r="O71" s="70"/>
    </row>
    <row r="72" spans="1:15" ht="12.75" customHeight="1">
      <c r="A72" s="82" t="s">
        <v>1035</v>
      </c>
      <c r="B72" s="82" t="s">
        <v>1032</v>
      </c>
      <c r="C72" s="68">
        <v>59.1</v>
      </c>
      <c r="D72" s="69">
        <v>1724</v>
      </c>
      <c r="E72" s="330" t="s">
        <v>1024</v>
      </c>
      <c r="F72" s="68">
        <v>16.7</v>
      </c>
      <c r="G72" s="68">
        <v>7.1</v>
      </c>
      <c r="H72" s="83">
        <v>29.4</v>
      </c>
      <c r="I72" s="84">
        <v>68.5</v>
      </c>
      <c r="J72" s="84">
        <v>93.9</v>
      </c>
      <c r="K72" s="68">
        <v>102.9</v>
      </c>
      <c r="L72" s="83">
        <v>51</v>
      </c>
      <c r="M72" s="68">
        <v>10.8</v>
      </c>
      <c r="N72" s="68">
        <v>0.8</v>
      </c>
      <c r="O72" s="70"/>
    </row>
    <row r="73" spans="1:15" ht="12.75" customHeight="1">
      <c r="A73" s="82" t="s">
        <v>1036</v>
      </c>
      <c r="B73" s="82" t="s">
        <v>1037</v>
      </c>
      <c r="C73" s="68">
        <v>48.8</v>
      </c>
      <c r="D73" s="69">
        <v>1346.5</v>
      </c>
      <c r="E73" s="330" t="s">
        <v>1024</v>
      </c>
      <c r="F73" s="68">
        <v>19.3</v>
      </c>
      <c r="G73" s="68">
        <v>16</v>
      </c>
      <c r="H73" s="83">
        <v>21.5</v>
      </c>
      <c r="I73" s="84">
        <v>43</v>
      </c>
      <c r="J73" s="84">
        <v>40.9</v>
      </c>
      <c r="K73" s="68">
        <v>71.3</v>
      </c>
      <c r="L73" s="83">
        <v>69.599999999999994</v>
      </c>
      <c r="M73" s="68">
        <v>21.7</v>
      </c>
      <c r="N73" s="68">
        <v>3.1</v>
      </c>
      <c r="O73" s="70"/>
    </row>
    <row r="74" spans="1:15" ht="12.75" customHeight="1">
      <c r="A74" s="82" t="s">
        <v>1038</v>
      </c>
      <c r="B74" s="82" t="s">
        <v>1039</v>
      </c>
      <c r="C74" s="68">
        <v>57.2</v>
      </c>
      <c r="D74" s="69">
        <v>1674</v>
      </c>
      <c r="E74" s="68">
        <v>0.2</v>
      </c>
      <c r="F74" s="68">
        <v>16.7</v>
      </c>
      <c r="G74" s="68">
        <v>6.7</v>
      </c>
      <c r="H74" s="83">
        <v>31.8</v>
      </c>
      <c r="I74" s="84">
        <v>66.599999999999994</v>
      </c>
      <c r="J74" s="84">
        <v>92.2</v>
      </c>
      <c r="K74" s="68">
        <v>95.1</v>
      </c>
      <c r="L74" s="83">
        <v>51.3</v>
      </c>
      <c r="M74" s="68">
        <v>11.9</v>
      </c>
      <c r="N74" s="68">
        <v>0.8</v>
      </c>
      <c r="O74" s="70"/>
    </row>
    <row r="75" spans="1:15" ht="12.75" customHeight="1">
      <c r="A75" s="82" t="s">
        <v>1040</v>
      </c>
      <c r="B75" s="82" t="s">
        <v>1041</v>
      </c>
      <c r="C75" s="68">
        <v>58.3</v>
      </c>
      <c r="D75" s="69">
        <v>1729</v>
      </c>
      <c r="E75" s="68">
        <v>0.2</v>
      </c>
      <c r="F75" s="68">
        <v>20.6</v>
      </c>
      <c r="G75" s="68">
        <v>8.8000000000000007</v>
      </c>
      <c r="H75" s="83">
        <v>38.299999999999997</v>
      </c>
      <c r="I75" s="84">
        <v>78.3</v>
      </c>
      <c r="J75" s="84">
        <v>97.2</v>
      </c>
      <c r="K75" s="68">
        <v>92.1</v>
      </c>
      <c r="L75" s="83">
        <v>46.3</v>
      </c>
      <c r="M75" s="68">
        <v>10.4</v>
      </c>
      <c r="N75" s="68">
        <v>0.7</v>
      </c>
      <c r="O75" s="70"/>
    </row>
    <row r="76" spans="1:15" ht="12.75" customHeight="1">
      <c r="A76" s="82" t="s">
        <v>1042</v>
      </c>
      <c r="B76" s="82" t="s">
        <v>1043</v>
      </c>
      <c r="C76" s="68">
        <v>64.2</v>
      </c>
      <c r="D76" s="69">
        <v>1847</v>
      </c>
      <c r="E76" s="330" t="s">
        <v>1024</v>
      </c>
      <c r="F76" s="68">
        <v>17.2</v>
      </c>
      <c r="G76" s="68">
        <v>7</v>
      </c>
      <c r="H76" s="83">
        <v>33.5</v>
      </c>
      <c r="I76" s="84">
        <v>76.400000000000006</v>
      </c>
      <c r="J76" s="84">
        <v>95.9</v>
      </c>
      <c r="K76" s="68">
        <v>97.9</v>
      </c>
      <c r="L76" s="83">
        <v>63</v>
      </c>
      <c r="M76" s="68">
        <v>17.3</v>
      </c>
      <c r="N76" s="68">
        <v>1.5</v>
      </c>
      <c r="O76" s="70"/>
    </row>
    <row r="77" spans="1:15" ht="12.75" customHeight="1">
      <c r="A77" s="82" t="s">
        <v>1044</v>
      </c>
      <c r="B77" s="82" t="s">
        <v>1045</v>
      </c>
      <c r="C77" s="68">
        <v>63.4</v>
      </c>
      <c r="D77" s="69">
        <v>1899</v>
      </c>
      <c r="E77" s="330" t="s">
        <v>1024</v>
      </c>
      <c r="F77" s="68">
        <v>16</v>
      </c>
      <c r="G77" s="68">
        <v>5.6</v>
      </c>
      <c r="H77" s="83">
        <v>32.5</v>
      </c>
      <c r="I77" s="84">
        <v>93.3</v>
      </c>
      <c r="J77" s="84">
        <v>120.4</v>
      </c>
      <c r="K77" s="68">
        <v>96.3</v>
      </c>
      <c r="L77" s="83">
        <v>44.5</v>
      </c>
      <c r="M77" s="68">
        <v>8.6</v>
      </c>
      <c r="N77" s="68">
        <v>0.6</v>
      </c>
      <c r="O77" s="70"/>
    </row>
    <row r="78" spans="1:15" ht="12.75" customHeight="1">
      <c r="A78" s="82" t="s">
        <v>1046</v>
      </c>
      <c r="B78" s="82" t="s">
        <v>1047</v>
      </c>
      <c r="C78" s="68">
        <v>57.5</v>
      </c>
      <c r="D78" s="69">
        <v>1690</v>
      </c>
      <c r="E78" s="68">
        <v>0.1</v>
      </c>
      <c r="F78" s="68">
        <v>15.8</v>
      </c>
      <c r="G78" s="68">
        <v>6.5</v>
      </c>
      <c r="H78" s="83">
        <v>30.1</v>
      </c>
      <c r="I78" s="84">
        <v>58.8</v>
      </c>
      <c r="J78" s="84">
        <v>89.4</v>
      </c>
      <c r="K78" s="68">
        <v>104.7</v>
      </c>
      <c r="L78" s="83">
        <v>56.3</v>
      </c>
      <c r="M78" s="68">
        <v>12.1</v>
      </c>
      <c r="N78" s="68">
        <v>0.8</v>
      </c>
      <c r="O78" s="70"/>
    </row>
    <row r="79" spans="1:15" ht="12.75" customHeight="1">
      <c r="A79" s="82" t="s">
        <v>1048</v>
      </c>
      <c r="B79" s="82" t="s">
        <v>1045</v>
      </c>
      <c r="C79" s="68">
        <v>62.8</v>
      </c>
      <c r="D79" s="69">
        <v>1853.5</v>
      </c>
      <c r="E79" s="68">
        <v>0.2</v>
      </c>
      <c r="F79" s="68">
        <v>21.8</v>
      </c>
      <c r="G79" s="68">
        <v>8.3000000000000007</v>
      </c>
      <c r="H79" s="83">
        <v>41.6</v>
      </c>
      <c r="I79" s="84">
        <v>84</v>
      </c>
      <c r="J79" s="84">
        <v>115.8</v>
      </c>
      <c r="K79" s="68">
        <v>98.9</v>
      </c>
      <c r="L79" s="83">
        <v>41</v>
      </c>
      <c r="M79" s="68">
        <v>8.5</v>
      </c>
      <c r="N79" s="68">
        <v>0.5</v>
      </c>
      <c r="O79" s="70"/>
    </row>
    <row r="80" spans="1:15" ht="12.75" customHeight="1">
      <c r="A80" s="82" t="s">
        <v>1049</v>
      </c>
      <c r="B80" s="82" t="s">
        <v>1041</v>
      </c>
      <c r="C80" s="68">
        <v>63.5</v>
      </c>
      <c r="D80" s="69">
        <v>1897.5</v>
      </c>
      <c r="E80" s="330" t="s">
        <v>1024</v>
      </c>
      <c r="F80" s="68">
        <v>15.3</v>
      </c>
      <c r="G80" s="68">
        <v>6.6</v>
      </c>
      <c r="H80" s="83">
        <v>27.1</v>
      </c>
      <c r="I80" s="84">
        <v>65.599999999999994</v>
      </c>
      <c r="J80" s="84">
        <v>131.19999999999999</v>
      </c>
      <c r="K80" s="68">
        <v>113.9</v>
      </c>
      <c r="L80" s="83">
        <v>44.7</v>
      </c>
      <c r="M80" s="68">
        <v>8.1999999999999993</v>
      </c>
      <c r="N80" s="68">
        <v>0.5</v>
      </c>
      <c r="O80" s="70"/>
    </row>
    <row r="81" spans="1:15" ht="12.75" customHeight="1">
      <c r="A81" s="82" t="s">
        <v>1050</v>
      </c>
      <c r="B81" s="82" t="s">
        <v>1051</v>
      </c>
      <c r="C81" s="68">
        <v>64.7</v>
      </c>
      <c r="D81" s="69">
        <v>1915</v>
      </c>
      <c r="E81" s="330" t="s">
        <v>1024</v>
      </c>
      <c r="F81" s="68">
        <v>20</v>
      </c>
      <c r="G81" s="68">
        <v>8</v>
      </c>
      <c r="H81" s="83">
        <v>37.700000000000003</v>
      </c>
      <c r="I81" s="84">
        <v>77</v>
      </c>
      <c r="J81" s="84">
        <v>122.1</v>
      </c>
      <c r="K81" s="68">
        <v>108.5</v>
      </c>
      <c r="L81" s="83">
        <v>45.9</v>
      </c>
      <c r="M81" s="68">
        <v>8.9</v>
      </c>
      <c r="N81" s="68">
        <v>0.5</v>
      </c>
      <c r="O81" s="70"/>
    </row>
    <row r="82" spans="1:15" ht="12.75" customHeight="1">
      <c r="A82" s="82" t="s">
        <v>1052</v>
      </c>
      <c r="B82" s="82" t="s">
        <v>1053</v>
      </c>
      <c r="C82" s="68">
        <v>63.5</v>
      </c>
      <c r="D82" s="69">
        <v>1871.5</v>
      </c>
      <c r="E82" s="68">
        <v>0.2</v>
      </c>
      <c r="F82" s="68">
        <v>27.3</v>
      </c>
      <c r="G82" s="68">
        <v>10.6</v>
      </c>
      <c r="H82" s="83">
        <v>51.9</v>
      </c>
      <c r="I82" s="84">
        <v>97.5</v>
      </c>
      <c r="J82" s="84">
        <v>110.5</v>
      </c>
      <c r="K82" s="68">
        <v>92.8</v>
      </c>
      <c r="L82" s="83">
        <v>38.799999999999997</v>
      </c>
      <c r="M82" s="68">
        <v>6.8</v>
      </c>
      <c r="N82" s="68">
        <v>0.4</v>
      </c>
      <c r="O82" s="70"/>
    </row>
    <row r="83" spans="1:15" ht="12.75" customHeight="1">
      <c r="A83" s="82" t="s">
        <v>1054</v>
      </c>
      <c r="B83" s="82" t="s">
        <v>1055</v>
      </c>
      <c r="C83" s="68">
        <v>64.3</v>
      </c>
      <c r="D83" s="69">
        <v>1862.5</v>
      </c>
      <c r="E83" s="68">
        <v>0.4</v>
      </c>
      <c r="F83" s="68">
        <v>27.5</v>
      </c>
      <c r="G83" s="68">
        <v>11.2</v>
      </c>
      <c r="H83" s="83">
        <v>52.8</v>
      </c>
      <c r="I83" s="84">
        <v>99.6</v>
      </c>
      <c r="J83" s="84">
        <v>108.5</v>
      </c>
      <c r="K83" s="68">
        <v>87.6</v>
      </c>
      <c r="L83" s="83">
        <v>40.200000000000003</v>
      </c>
      <c r="M83" s="68">
        <v>8.3000000000000007</v>
      </c>
      <c r="N83" s="68">
        <v>0.4</v>
      </c>
      <c r="O83" s="70"/>
    </row>
    <row r="84" spans="1:15" ht="12.75" customHeight="1">
      <c r="A84" s="82" t="s">
        <v>1056</v>
      </c>
      <c r="B84" s="82" t="s">
        <v>1057</v>
      </c>
      <c r="C84" s="68">
        <v>53.3</v>
      </c>
      <c r="D84" s="69">
        <v>1577.5</v>
      </c>
      <c r="E84" s="330" t="s">
        <v>1024</v>
      </c>
      <c r="F84" s="68">
        <v>11.1</v>
      </c>
      <c r="G84" s="68">
        <v>4.3</v>
      </c>
      <c r="H84" s="83">
        <v>20.9</v>
      </c>
      <c r="I84" s="84">
        <v>62.2</v>
      </c>
      <c r="J84" s="84">
        <v>94.5</v>
      </c>
      <c r="K84" s="68">
        <v>94.9</v>
      </c>
      <c r="L84" s="83">
        <v>43.5</v>
      </c>
      <c r="M84" s="68">
        <v>8.8000000000000007</v>
      </c>
      <c r="N84" s="330" t="s">
        <v>1024</v>
      </c>
      <c r="O84" s="70"/>
    </row>
    <row r="85" spans="1:15" ht="12.75" customHeight="1">
      <c r="A85" s="82" t="s">
        <v>1058</v>
      </c>
      <c r="B85" s="82" t="s">
        <v>1021</v>
      </c>
      <c r="C85" s="68">
        <v>59.9</v>
      </c>
      <c r="D85" s="69">
        <v>1745</v>
      </c>
      <c r="E85" s="68">
        <v>0.2</v>
      </c>
      <c r="F85" s="68">
        <v>14.1</v>
      </c>
      <c r="G85" s="68">
        <v>6</v>
      </c>
      <c r="H85" s="83">
        <v>26</v>
      </c>
      <c r="I85" s="84">
        <v>55.5</v>
      </c>
      <c r="J85" s="84">
        <v>91.3</v>
      </c>
      <c r="K85" s="68">
        <v>109.3</v>
      </c>
      <c r="L85" s="83">
        <v>62.5</v>
      </c>
      <c r="M85" s="68">
        <v>14.8</v>
      </c>
      <c r="N85" s="68">
        <v>1.3</v>
      </c>
      <c r="O85" s="70"/>
    </row>
    <row r="86" spans="1:15" ht="12.75" customHeight="1">
      <c r="A86" s="82" t="s">
        <v>1059</v>
      </c>
      <c r="B86" s="82" t="s">
        <v>1060</v>
      </c>
      <c r="C86" s="68">
        <v>49.5</v>
      </c>
      <c r="D86" s="69">
        <v>1449.5</v>
      </c>
      <c r="E86" s="330" t="s">
        <v>1024</v>
      </c>
      <c r="F86" s="68">
        <v>7.2</v>
      </c>
      <c r="G86" s="68">
        <v>3</v>
      </c>
      <c r="H86" s="83">
        <v>12.1</v>
      </c>
      <c r="I86" s="84">
        <v>30.4</v>
      </c>
      <c r="J86" s="84">
        <v>64.099999999999994</v>
      </c>
      <c r="K86" s="68">
        <v>105.1</v>
      </c>
      <c r="L86" s="83">
        <v>67</v>
      </c>
      <c r="M86" s="68">
        <v>15.1</v>
      </c>
      <c r="N86" s="68">
        <v>0.9</v>
      </c>
      <c r="O86" s="70"/>
    </row>
    <row r="87" spans="1:15" ht="12.75" customHeight="1">
      <c r="A87" s="82" t="s">
        <v>1061</v>
      </c>
      <c r="B87" s="82" t="s">
        <v>1032</v>
      </c>
      <c r="C87" s="68">
        <v>58.5</v>
      </c>
      <c r="D87" s="69">
        <v>1725</v>
      </c>
      <c r="E87" s="68">
        <v>0.1</v>
      </c>
      <c r="F87" s="68">
        <v>15.8</v>
      </c>
      <c r="G87" s="68">
        <v>5.9</v>
      </c>
      <c r="H87" s="83">
        <v>30.1</v>
      </c>
      <c r="I87" s="84">
        <v>63.6</v>
      </c>
      <c r="J87" s="84">
        <v>104</v>
      </c>
      <c r="K87" s="68">
        <v>105.6</v>
      </c>
      <c r="L87" s="83">
        <v>45.9</v>
      </c>
      <c r="M87" s="68">
        <v>9.4</v>
      </c>
      <c r="N87" s="68">
        <v>0.6</v>
      </c>
      <c r="O87" s="70"/>
    </row>
    <row r="88" spans="1:15" ht="12.75" customHeight="1">
      <c r="A88" s="82" t="s">
        <v>1062</v>
      </c>
      <c r="B88" s="82" t="s">
        <v>1041</v>
      </c>
      <c r="C88" s="68">
        <v>62.7</v>
      </c>
      <c r="D88" s="69">
        <v>1829</v>
      </c>
      <c r="E88" s="68">
        <v>0.1</v>
      </c>
      <c r="F88" s="68">
        <v>10.199999999999999</v>
      </c>
      <c r="G88" s="68">
        <v>3.8</v>
      </c>
      <c r="H88" s="83">
        <v>20</v>
      </c>
      <c r="I88" s="84">
        <v>51.4</v>
      </c>
      <c r="J88" s="84">
        <v>110.9</v>
      </c>
      <c r="K88" s="68">
        <v>123.6</v>
      </c>
      <c r="L88" s="83">
        <v>57.4</v>
      </c>
      <c r="M88" s="68">
        <v>11.2</v>
      </c>
      <c r="N88" s="68">
        <v>1</v>
      </c>
      <c r="O88" s="70"/>
    </row>
    <row r="89" spans="1:15" ht="12.75" customHeight="1">
      <c r="A89" s="82" t="s">
        <v>1063</v>
      </c>
      <c r="B89" s="82" t="s">
        <v>1064</v>
      </c>
      <c r="C89" s="68">
        <v>62.8</v>
      </c>
      <c r="D89" s="69">
        <v>1842</v>
      </c>
      <c r="E89" s="68">
        <v>0.5</v>
      </c>
      <c r="F89" s="68">
        <v>27.8</v>
      </c>
      <c r="G89" s="68">
        <v>12.1</v>
      </c>
      <c r="H89" s="83">
        <v>50.1</v>
      </c>
      <c r="I89" s="84">
        <v>105.6</v>
      </c>
      <c r="J89" s="84">
        <v>114.6</v>
      </c>
      <c r="K89" s="68">
        <v>80</v>
      </c>
      <c r="L89" s="83">
        <v>33.4</v>
      </c>
      <c r="M89" s="68">
        <v>6.2</v>
      </c>
      <c r="N89" s="68">
        <v>0.3</v>
      </c>
      <c r="O89" s="70"/>
    </row>
    <row r="90" spans="1:15" ht="12.75" customHeight="1">
      <c r="A90" s="82" t="s">
        <v>1065</v>
      </c>
      <c r="B90" s="82" t="s">
        <v>1041</v>
      </c>
      <c r="C90" s="68">
        <v>62.4</v>
      </c>
      <c r="D90" s="69">
        <v>1818.5</v>
      </c>
      <c r="E90" s="68">
        <v>0.2</v>
      </c>
      <c r="F90" s="68">
        <v>21.6</v>
      </c>
      <c r="G90" s="68">
        <v>8.6</v>
      </c>
      <c r="H90" s="83">
        <v>41</v>
      </c>
      <c r="I90" s="84">
        <v>81.900000000000006</v>
      </c>
      <c r="J90" s="84">
        <v>110.2</v>
      </c>
      <c r="K90" s="68">
        <v>97.7</v>
      </c>
      <c r="L90" s="83">
        <v>42.8</v>
      </c>
      <c r="M90" s="68">
        <v>8.8000000000000007</v>
      </c>
      <c r="N90" s="68">
        <v>0.5</v>
      </c>
      <c r="O90" s="70"/>
    </row>
    <row r="91" spans="1:15" ht="12.75" customHeight="1">
      <c r="A91" s="82" t="s">
        <v>1066</v>
      </c>
      <c r="B91" s="82" t="s">
        <v>1067</v>
      </c>
      <c r="C91" s="68">
        <v>59.6</v>
      </c>
      <c r="D91" s="69">
        <v>1733</v>
      </c>
      <c r="E91" s="330" t="s">
        <v>1024</v>
      </c>
      <c r="F91" s="68">
        <v>17.2</v>
      </c>
      <c r="G91" s="68">
        <v>6.7</v>
      </c>
      <c r="H91" s="83">
        <v>33.5</v>
      </c>
      <c r="I91" s="84">
        <v>70.3</v>
      </c>
      <c r="J91" s="84">
        <v>106.1</v>
      </c>
      <c r="K91" s="68">
        <v>99.9</v>
      </c>
      <c r="L91" s="83">
        <v>44.1</v>
      </c>
      <c r="M91" s="68">
        <v>8.4</v>
      </c>
      <c r="N91" s="330" t="s">
        <v>1024</v>
      </c>
      <c r="O91" s="70"/>
    </row>
    <row r="92" spans="1:15" ht="12.75" customHeight="1">
      <c r="A92" s="82" t="s">
        <v>1068</v>
      </c>
      <c r="B92" s="82" t="s">
        <v>1069</v>
      </c>
      <c r="C92" s="68">
        <v>68.400000000000006</v>
      </c>
      <c r="D92" s="69">
        <v>2031</v>
      </c>
      <c r="E92" s="330" t="s">
        <v>1024</v>
      </c>
      <c r="F92" s="68">
        <v>16.7</v>
      </c>
      <c r="G92" s="68">
        <v>6.7</v>
      </c>
      <c r="H92" s="83">
        <v>31.3</v>
      </c>
      <c r="I92" s="84">
        <v>68.400000000000006</v>
      </c>
      <c r="J92" s="84">
        <v>133.6</v>
      </c>
      <c r="K92" s="68">
        <v>123.8</v>
      </c>
      <c r="L92" s="83">
        <v>52.6</v>
      </c>
      <c r="M92" s="68">
        <v>10.3</v>
      </c>
      <c r="N92" s="68">
        <v>0.7</v>
      </c>
      <c r="O92" s="70"/>
    </row>
    <row r="93" spans="1:15" ht="12.75" customHeight="1">
      <c r="A93" s="82" t="s">
        <v>1070</v>
      </c>
      <c r="B93" s="82" t="s">
        <v>1021</v>
      </c>
      <c r="C93" s="68">
        <v>60</v>
      </c>
      <c r="D93" s="69">
        <v>1752.5</v>
      </c>
      <c r="E93" s="330" t="s">
        <v>1024</v>
      </c>
      <c r="F93" s="68">
        <v>20.5</v>
      </c>
      <c r="G93" s="68">
        <v>8.1999999999999993</v>
      </c>
      <c r="H93" s="83">
        <v>42.1</v>
      </c>
      <c r="I93" s="84">
        <v>85.6</v>
      </c>
      <c r="J93" s="84">
        <v>94.4</v>
      </c>
      <c r="K93" s="68">
        <v>87.6</v>
      </c>
      <c r="L93" s="83">
        <v>49.2</v>
      </c>
      <c r="M93" s="68">
        <v>12.1</v>
      </c>
      <c r="N93" s="68">
        <v>1</v>
      </c>
      <c r="O93" s="70"/>
    </row>
    <row r="94" spans="1:15" ht="12.75" customHeight="1">
      <c r="A94" s="82" t="s">
        <v>1071</v>
      </c>
      <c r="B94" s="82" t="s">
        <v>1072</v>
      </c>
      <c r="C94" s="68">
        <v>49.1</v>
      </c>
      <c r="D94" s="69">
        <v>1465.5</v>
      </c>
      <c r="E94" s="330" t="s">
        <v>1024</v>
      </c>
      <c r="F94" s="68">
        <v>8</v>
      </c>
      <c r="G94" s="68">
        <v>2.8</v>
      </c>
      <c r="H94" s="83">
        <v>14.8</v>
      </c>
      <c r="I94" s="84">
        <v>38.799999999999997</v>
      </c>
      <c r="J94" s="84">
        <v>84.4</v>
      </c>
      <c r="K94" s="68">
        <v>101.9</v>
      </c>
      <c r="L94" s="83">
        <v>50</v>
      </c>
      <c r="M94" s="68">
        <v>9.1999999999999993</v>
      </c>
      <c r="N94" s="68">
        <v>0.7</v>
      </c>
      <c r="O94" s="70"/>
    </row>
    <row r="95" spans="1:15" ht="12.75" customHeight="1">
      <c r="A95" s="82" t="s">
        <v>1073</v>
      </c>
      <c r="B95" s="82" t="s">
        <v>1047</v>
      </c>
      <c r="C95" s="68">
        <v>60.1</v>
      </c>
      <c r="D95" s="69">
        <v>1784.5</v>
      </c>
      <c r="E95" s="68">
        <v>0.1</v>
      </c>
      <c r="F95" s="68">
        <v>10.3</v>
      </c>
      <c r="G95" s="68">
        <v>4.2</v>
      </c>
      <c r="H95" s="83">
        <v>20.2</v>
      </c>
      <c r="I95" s="84">
        <v>47.5</v>
      </c>
      <c r="J95" s="84">
        <v>87.4</v>
      </c>
      <c r="K95" s="68">
        <v>122.6</v>
      </c>
      <c r="L95" s="83">
        <v>71.099999999999994</v>
      </c>
      <c r="M95" s="68">
        <v>16.600000000000001</v>
      </c>
      <c r="N95" s="68">
        <v>1.3</v>
      </c>
      <c r="O95" s="70"/>
    </row>
    <row r="96" spans="1:15" ht="12.75" customHeight="1">
      <c r="A96" s="82" t="s">
        <v>1074</v>
      </c>
      <c r="B96" s="82" t="s">
        <v>1032</v>
      </c>
      <c r="C96" s="68">
        <v>58</v>
      </c>
      <c r="D96" s="69">
        <v>1700</v>
      </c>
      <c r="E96" s="330" t="s">
        <v>1024</v>
      </c>
      <c r="F96" s="68">
        <v>25.3</v>
      </c>
      <c r="G96" s="68">
        <v>11.1</v>
      </c>
      <c r="H96" s="83">
        <v>46.7</v>
      </c>
      <c r="I96" s="84">
        <v>83.3</v>
      </c>
      <c r="J96" s="84">
        <v>101</v>
      </c>
      <c r="K96" s="68">
        <v>80.2</v>
      </c>
      <c r="L96" s="83">
        <v>40.4</v>
      </c>
      <c r="M96" s="68">
        <v>9</v>
      </c>
      <c r="N96" s="68">
        <v>0.5</v>
      </c>
      <c r="O96" s="70"/>
    </row>
    <row r="97" spans="1:15" ht="12.75" customHeight="1">
      <c r="A97" s="82" t="s">
        <v>1075</v>
      </c>
      <c r="B97" s="82" t="s">
        <v>1076</v>
      </c>
      <c r="C97" s="68">
        <v>57.9</v>
      </c>
      <c r="D97" s="69">
        <v>1666.5</v>
      </c>
      <c r="E97" s="68">
        <v>0.1</v>
      </c>
      <c r="F97" s="68">
        <v>11.7</v>
      </c>
      <c r="G97" s="68">
        <v>4.8</v>
      </c>
      <c r="H97" s="83">
        <v>21.2</v>
      </c>
      <c r="I97" s="84">
        <v>52.2</v>
      </c>
      <c r="J97" s="84">
        <v>78.2</v>
      </c>
      <c r="K97" s="68">
        <v>102.9</v>
      </c>
      <c r="L97" s="83">
        <v>68.400000000000006</v>
      </c>
      <c r="M97" s="68">
        <v>18.100000000000001</v>
      </c>
      <c r="N97" s="68">
        <v>1.7</v>
      </c>
      <c r="O97" s="70"/>
    </row>
    <row r="98" spans="1:15" ht="12.75" customHeight="1">
      <c r="A98" s="82" t="s">
        <v>1077</v>
      </c>
      <c r="B98" s="82" t="s">
        <v>1030</v>
      </c>
      <c r="C98" s="68">
        <v>58.4</v>
      </c>
      <c r="D98" s="69">
        <v>1728.5</v>
      </c>
      <c r="E98" s="68">
        <v>0.2</v>
      </c>
      <c r="F98" s="68">
        <v>18.7</v>
      </c>
      <c r="G98" s="68">
        <v>7.9</v>
      </c>
      <c r="H98" s="83">
        <v>33.799999999999997</v>
      </c>
      <c r="I98" s="84">
        <v>75.099999999999994</v>
      </c>
      <c r="J98" s="84">
        <v>97.9</v>
      </c>
      <c r="K98" s="68">
        <v>96.5</v>
      </c>
      <c r="L98" s="83">
        <v>47.1</v>
      </c>
      <c r="M98" s="68">
        <v>9.6</v>
      </c>
      <c r="N98" s="68">
        <v>0.6</v>
      </c>
      <c r="O98" s="70"/>
    </row>
    <row r="99" spans="1:15" ht="12.75" customHeight="1">
      <c r="A99" s="82" t="s">
        <v>1078</v>
      </c>
      <c r="B99" s="82" t="s">
        <v>1079</v>
      </c>
      <c r="C99" s="68">
        <v>72.2</v>
      </c>
      <c r="D99" s="69">
        <v>2033.5</v>
      </c>
      <c r="E99" s="330" t="s">
        <v>1024</v>
      </c>
      <c r="F99" s="68">
        <v>16.399999999999999</v>
      </c>
      <c r="G99" s="68">
        <v>7.5</v>
      </c>
      <c r="H99" s="83">
        <v>28</v>
      </c>
      <c r="I99" s="84">
        <v>67.900000000000006</v>
      </c>
      <c r="J99" s="84">
        <v>134.1</v>
      </c>
      <c r="K99" s="68">
        <v>125.7</v>
      </c>
      <c r="L99" s="83">
        <v>52.1</v>
      </c>
      <c r="M99" s="68">
        <v>9.6</v>
      </c>
      <c r="N99" s="330" t="s">
        <v>1024</v>
      </c>
      <c r="O99" s="70"/>
    </row>
    <row r="100" spans="1:15" ht="12.75" customHeight="1">
      <c r="A100" s="82" t="s">
        <v>1080</v>
      </c>
      <c r="B100" s="82" t="s">
        <v>1076</v>
      </c>
      <c r="C100" s="68">
        <v>61.1</v>
      </c>
      <c r="D100" s="69">
        <v>1791.5</v>
      </c>
      <c r="E100" s="68">
        <v>0.2</v>
      </c>
      <c r="F100" s="68">
        <v>18.899999999999999</v>
      </c>
      <c r="G100" s="68">
        <v>7.5</v>
      </c>
      <c r="H100" s="83">
        <v>35.700000000000003</v>
      </c>
      <c r="I100" s="84">
        <v>77.599999999999994</v>
      </c>
      <c r="J100" s="84">
        <v>105.8</v>
      </c>
      <c r="K100" s="68">
        <v>101.9</v>
      </c>
      <c r="L100" s="83">
        <v>44.7</v>
      </c>
      <c r="M100" s="68">
        <v>8.6</v>
      </c>
      <c r="N100" s="68">
        <v>0.6</v>
      </c>
      <c r="O100" s="70"/>
    </row>
    <row r="101" spans="1:15" ht="12.75" customHeight="1">
      <c r="A101" s="82" t="s">
        <v>1081</v>
      </c>
      <c r="B101" s="82" t="s">
        <v>1082</v>
      </c>
      <c r="C101" s="68">
        <v>64.599999999999994</v>
      </c>
      <c r="D101" s="69">
        <v>1884.5</v>
      </c>
      <c r="E101" s="68">
        <v>0.2</v>
      </c>
      <c r="F101" s="68">
        <v>27.2</v>
      </c>
      <c r="G101" s="68">
        <v>10.7</v>
      </c>
      <c r="H101" s="83">
        <v>52.4</v>
      </c>
      <c r="I101" s="84">
        <v>98.6</v>
      </c>
      <c r="J101" s="84">
        <v>114.9</v>
      </c>
      <c r="K101" s="68">
        <v>90.8</v>
      </c>
      <c r="L101" s="83">
        <v>37.200000000000003</v>
      </c>
      <c r="M101" s="68">
        <v>7.6</v>
      </c>
      <c r="N101" s="68">
        <v>0.4</v>
      </c>
      <c r="O101" s="70"/>
    </row>
    <row r="102" spans="1:15" ht="12.75" customHeight="1">
      <c r="A102" s="82" t="s">
        <v>1083</v>
      </c>
      <c r="B102" s="82" t="s">
        <v>1084</v>
      </c>
      <c r="C102" s="68">
        <v>51.4</v>
      </c>
      <c r="D102" s="69">
        <v>1490</v>
      </c>
      <c r="E102" s="330" t="s">
        <v>1024</v>
      </c>
      <c r="F102" s="68">
        <v>13.3</v>
      </c>
      <c r="G102" s="68">
        <v>5</v>
      </c>
      <c r="H102" s="83">
        <v>25.7</v>
      </c>
      <c r="I102" s="84">
        <v>56.7</v>
      </c>
      <c r="J102" s="84">
        <v>81.2</v>
      </c>
      <c r="K102" s="68">
        <v>87.8</v>
      </c>
      <c r="L102" s="83">
        <v>47.1</v>
      </c>
      <c r="M102" s="68">
        <v>11.1</v>
      </c>
      <c r="N102" s="68">
        <v>0.7</v>
      </c>
      <c r="O102" s="70"/>
    </row>
    <row r="103" spans="1:15" ht="12.75" customHeight="1">
      <c r="A103" s="82" t="s">
        <v>1085</v>
      </c>
      <c r="B103" s="82" t="s">
        <v>1086</v>
      </c>
      <c r="C103" s="68">
        <v>56.9</v>
      </c>
      <c r="D103" s="69">
        <v>1665</v>
      </c>
      <c r="E103" s="68">
        <v>0.2</v>
      </c>
      <c r="F103" s="68">
        <v>14.1</v>
      </c>
      <c r="G103" s="68">
        <v>6.4</v>
      </c>
      <c r="H103" s="83">
        <v>24.3</v>
      </c>
      <c r="I103" s="84">
        <v>59.3</v>
      </c>
      <c r="J103" s="84">
        <v>93.7</v>
      </c>
      <c r="K103" s="68">
        <v>103.5</v>
      </c>
      <c r="L103" s="83">
        <v>51.3</v>
      </c>
      <c r="M103" s="68">
        <v>10.199999999999999</v>
      </c>
      <c r="N103" s="68">
        <v>0.7</v>
      </c>
      <c r="O103" s="70"/>
    </row>
    <row r="104" spans="1:15" ht="12.75" customHeight="1">
      <c r="A104" s="82" t="s">
        <v>1087</v>
      </c>
      <c r="B104" s="82" t="s">
        <v>1088</v>
      </c>
      <c r="C104" s="68">
        <v>50.5</v>
      </c>
      <c r="D104" s="69">
        <v>1493</v>
      </c>
      <c r="E104" s="330" t="s">
        <v>1024</v>
      </c>
      <c r="F104" s="68">
        <v>11.5</v>
      </c>
      <c r="G104" s="68">
        <v>6.1</v>
      </c>
      <c r="H104" s="83">
        <v>17</v>
      </c>
      <c r="I104" s="84">
        <v>42.5</v>
      </c>
      <c r="J104" s="84">
        <v>79.3</v>
      </c>
      <c r="K104" s="68">
        <v>97</v>
      </c>
      <c r="L104" s="83">
        <v>54.7</v>
      </c>
      <c r="M104" s="68">
        <v>13.1</v>
      </c>
      <c r="N104" s="330" t="s">
        <v>1024</v>
      </c>
      <c r="O104" s="70"/>
    </row>
    <row r="105" spans="1:15" ht="12.75" customHeight="1">
      <c r="A105" s="82" t="s">
        <v>1089</v>
      </c>
      <c r="B105" s="82" t="s">
        <v>1090</v>
      </c>
      <c r="C105" s="68">
        <v>58.1</v>
      </c>
      <c r="D105" s="69">
        <v>1705</v>
      </c>
      <c r="E105" s="68">
        <v>0.2</v>
      </c>
      <c r="F105" s="68">
        <v>22</v>
      </c>
      <c r="G105" s="68">
        <v>9.1</v>
      </c>
      <c r="H105" s="83">
        <v>40.1</v>
      </c>
      <c r="I105" s="84">
        <v>79.099999999999994</v>
      </c>
      <c r="J105" s="84">
        <v>98.6</v>
      </c>
      <c r="K105" s="68">
        <v>90</v>
      </c>
      <c r="L105" s="83">
        <v>42.3</v>
      </c>
      <c r="M105" s="68">
        <v>8.3000000000000007</v>
      </c>
      <c r="N105" s="68">
        <v>0.5</v>
      </c>
      <c r="O105" s="70"/>
    </row>
    <row r="106" spans="1:15" ht="12.75" customHeight="1">
      <c r="A106" s="82" t="s">
        <v>1091</v>
      </c>
      <c r="B106" s="82" t="s">
        <v>1092</v>
      </c>
      <c r="C106" s="68">
        <v>73.599999999999994</v>
      </c>
      <c r="D106" s="69">
        <v>2154.5</v>
      </c>
      <c r="E106" s="330" t="s">
        <v>1024</v>
      </c>
      <c r="F106" s="68">
        <v>20.399999999999999</v>
      </c>
      <c r="G106" s="68">
        <v>9.9</v>
      </c>
      <c r="H106" s="83">
        <v>35.6</v>
      </c>
      <c r="I106" s="84">
        <v>81.5</v>
      </c>
      <c r="J106" s="84">
        <v>144.80000000000001</v>
      </c>
      <c r="K106" s="68">
        <v>125.6</v>
      </c>
      <c r="L106" s="83">
        <v>49.6</v>
      </c>
      <c r="M106" s="68">
        <v>8.1</v>
      </c>
      <c r="N106" s="330" t="s">
        <v>1024</v>
      </c>
      <c r="O106" s="70"/>
    </row>
    <row r="107" spans="1:15" ht="12.75" customHeight="1">
      <c r="A107" s="357" t="s">
        <v>1093</v>
      </c>
      <c r="B107" s="357" t="s">
        <v>1043</v>
      </c>
      <c r="C107" s="358">
        <v>61.1</v>
      </c>
      <c r="D107" s="359">
        <v>1781</v>
      </c>
      <c r="E107" s="358">
        <v>0.3</v>
      </c>
      <c r="F107" s="358">
        <v>25.3</v>
      </c>
      <c r="G107" s="358">
        <v>9.5</v>
      </c>
      <c r="H107" s="360">
        <v>49.7</v>
      </c>
      <c r="I107" s="361">
        <v>88.7</v>
      </c>
      <c r="J107" s="361">
        <v>101.7</v>
      </c>
      <c r="K107" s="358">
        <v>90.1</v>
      </c>
      <c r="L107" s="360">
        <v>41.6</v>
      </c>
      <c r="M107" s="358">
        <v>8</v>
      </c>
      <c r="N107" s="358">
        <v>0.5</v>
      </c>
      <c r="O107" s="70"/>
    </row>
    <row r="108" spans="1:15" ht="12.75" customHeight="1">
      <c r="A108" s="82" t="s">
        <v>1094</v>
      </c>
      <c r="B108" s="82" t="s">
        <v>1069</v>
      </c>
      <c r="C108" s="68">
        <v>63.4</v>
      </c>
      <c r="D108" s="69">
        <v>1870</v>
      </c>
      <c r="E108" s="68">
        <v>0.3</v>
      </c>
      <c r="F108" s="68">
        <v>25.3</v>
      </c>
      <c r="G108" s="68">
        <v>11.4</v>
      </c>
      <c r="H108" s="83">
        <v>47.1</v>
      </c>
      <c r="I108" s="84">
        <v>86</v>
      </c>
      <c r="J108" s="84">
        <v>104.7</v>
      </c>
      <c r="K108" s="68">
        <v>96.7</v>
      </c>
      <c r="L108" s="83">
        <v>49.1</v>
      </c>
      <c r="M108" s="68">
        <v>11.1</v>
      </c>
      <c r="N108" s="68">
        <v>0.8</v>
      </c>
      <c r="O108" s="70"/>
    </row>
    <row r="109" spans="1:15" ht="12.75" customHeight="1">
      <c r="A109" s="82" t="s">
        <v>1095</v>
      </c>
      <c r="B109" s="82" t="s">
        <v>1096</v>
      </c>
      <c r="C109" s="68">
        <v>68.400000000000006</v>
      </c>
      <c r="D109" s="69">
        <v>2026.5</v>
      </c>
      <c r="E109" s="330" t="s">
        <v>1024</v>
      </c>
      <c r="F109" s="68">
        <v>13.1</v>
      </c>
      <c r="G109" s="68">
        <v>4.9000000000000004</v>
      </c>
      <c r="H109" s="83">
        <v>26.2</v>
      </c>
      <c r="I109" s="84">
        <v>78.3</v>
      </c>
      <c r="J109" s="84">
        <v>132.69999999999999</v>
      </c>
      <c r="K109" s="68">
        <v>117.3</v>
      </c>
      <c r="L109" s="83">
        <v>51.6</v>
      </c>
      <c r="M109" s="68">
        <v>11.4</v>
      </c>
      <c r="N109" s="68">
        <v>0.8</v>
      </c>
      <c r="O109" s="70"/>
    </row>
    <row r="110" spans="1:15" ht="12.75" customHeight="1">
      <c r="A110" s="82" t="s">
        <v>1097</v>
      </c>
      <c r="B110" s="82" t="s">
        <v>1098</v>
      </c>
      <c r="C110" s="68">
        <v>47.2</v>
      </c>
      <c r="D110" s="69">
        <v>1443.5</v>
      </c>
      <c r="E110" s="330" t="s">
        <v>1024</v>
      </c>
      <c r="F110" s="68">
        <v>8.8000000000000007</v>
      </c>
      <c r="G110" s="68">
        <v>2.5</v>
      </c>
      <c r="H110" s="83">
        <v>15.2</v>
      </c>
      <c r="I110" s="84">
        <v>37.799999999999997</v>
      </c>
      <c r="J110" s="84">
        <v>85.5</v>
      </c>
      <c r="K110" s="68">
        <v>96.9</v>
      </c>
      <c r="L110" s="83">
        <v>49.6</v>
      </c>
      <c r="M110" s="68">
        <v>9.4</v>
      </c>
      <c r="N110" s="330" t="s">
        <v>1024</v>
      </c>
      <c r="O110" s="70"/>
    </row>
    <row r="111" spans="1:15" ht="12.75" customHeight="1">
      <c r="A111" s="82" t="s">
        <v>1099</v>
      </c>
      <c r="B111" s="82" t="s">
        <v>1100</v>
      </c>
      <c r="C111" s="68">
        <v>59.1</v>
      </c>
      <c r="D111" s="69">
        <v>1733.5</v>
      </c>
      <c r="E111" s="68">
        <v>0.2</v>
      </c>
      <c r="F111" s="68">
        <v>14.3</v>
      </c>
      <c r="G111" s="68">
        <v>5.7</v>
      </c>
      <c r="H111" s="83">
        <v>26.2</v>
      </c>
      <c r="I111" s="84">
        <v>61.4</v>
      </c>
      <c r="J111" s="84">
        <v>93.8</v>
      </c>
      <c r="K111" s="68">
        <v>105.4</v>
      </c>
      <c r="L111" s="83">
        <v>57.7</v>
      </c>
      <c r="M111" s="68">
        <v>12.8</v>
      </c>
      <c r="N111" s="68">
        <v>1.1000000000000001</v>
      </c>
      <c r="O111" s="70"/>
    </row>
    <row r="112" spans="1:15" ht="12.75" customHeight="1">
      <c r="A112" s="82" t="s">
        <v>1101</v>
      </c>
      <c r="B112" s="82" t="s">
        <v>1047</v>
      </c>
      <c r="C112" s="68">
        <v>57.5</v>
      </c>
      <c r="D112" s="69">
        <v>1642.5</v>
      </c>
      <c r="E112" s="330" t="s">
        <v>1024</v>
      </c>
      <c r="F112" s="68">
        <v>12.7</v>
      </c>
      <c r="G112" s="68">
        <v>4.8</v>
      </c>
      <c r="H112" s="83">
        <v>25</v>
      </c>
      <c r="I112" s="84">
        <v>61.3</v>
      </c>
      <c r="J112" s="84">
        <v>86.5</v>
      </c>
      <c r="K112" s="68">
        <v>98.6</v>
      </c>
      <c r="L112" s="83">
        <v>55.5</v>
      </c>
      <c r="M112" s="68">
        <v>12.8</v>
      </c>
      <c r="N112" s="68">
        <v>1</v>
      </c>
      <c r="O112" s="70"/>
    </row>
    <row r="113" spans="1:15" ht="12.75" customHeight="1">
      <c r="A113" s="82" t="s">
        <v>1102</v>
      </c>
      <c r="B113" s="82" t="s">
        <v>1084</v>
      </c>
      <c r="C113" s="68">
        <v>57.2</v>
      </c>
      <c r="D113" s="69">
        <v>1709.5</v>
      </c>
      <c r="E113" s="330" t="s">
        <v>1024</v>
      </c>
      <c r="F113" s="68">
        <v>25.4</v>
      </c>
      <c r="G113" s="68">
        <v>8.4</v>
      </c>
      <c r="H113" s="83">
        <v>50.4</v>
      </c>
      <c r="I113" s="84">
        <v>94.3</v>
      </c>
      <c r="J113" s="84">
        <v>105</v>
      </c>
      <c r="K113" s="68">
        <v>79.400000000000006</v>
      </c>
      <c r="L113" s="83">
        <v>31.4</v>
      </c>
      <c r="M113" s="68">
        <v>5.7</v>
      </c>
      <c r="N113" s="68">
        <v>0.5</v>
      </c>
      <c r="O113" s="70"/>
    </row>
    <row r="114" spans="1:15" ht="12.75" customHeight="1">
      <c r="A114" s="82" t="s">
        <v>1103</v>
      </c>
      <c r="B114" s="82" t="s">
        <v>1032</v>
      </c>
      <c r="C114" s="68">
        <v>58.9</v>
      </c>
      <c r="D114" s="69">
        <v>1757</v>
      </c>
      <c r="E114" s="68">
        <v>0.1</v>
      </c>
      <c r="F114" s="68">
        <v>13</v>
      </c>
      <c r="G114" s="68">
        <v>5</v>
      </c>
      <c r="H114" s="83">
        <v>24.4</v>
      </c>
      <c r="I114" s="84">
        <v>56.1</v>
      </c>
      <c r="J114" s="84">
        <v>109.4</v>
      </c>
      <c r="K114" s="68">
        <v>113.7</v>
      </c>
      <c r="L114" s="83">
        <v>49.2</v>
      </c>
      <c r="M114" s="68">
        <v>9.4</v>
      </c>
      <c r="N114" s="68">
        <v>0.5</v>
      </c>
      <c r="O114" s="70"/>
    </row>
    <row r="115" spans="1:15" ht="12.75" customHeight="1">
      <c r="A115" s="82" t="s">
        <v>1104</v>
      </c>
      <c r="B115" s="82" t="s">
        <v>1047</v>
      </c>
      <c r="C115" s="68">
        <v>61</v>
      </c>
      <c r="D115" s="69">
        <v>1787.5</v>
      </c>
      <c r="E115" s="330" t="s">
        <v>1024</v>
      </c>
      <c r="F115" s="68">
        <v>20.8</v>
      </c>
      <c r="G115" s="68">
        <v>6.3</v>
      </c>
      <c r="H115" s="83">
        <v>43.6</v>
      </c>
      <c r="I115" s="84">
        <v>83.8</v>
      </c>
      <c r="J115" s="84">
        <v>113.7</v>
      </c>
      <c r="K115" s="68">
        <v>91.5</v>
      </c>
      <c r="L115" s="83">
        <v>37.799999999999997</v>
      </c>
      <c r="M115" s="68">
        <v>9.1</v>
      </c>
      <c r="N115" s="330" t="s">
        <v>1024</v>
      </c>
      <c r="O115" s="70"/>
    </row>
    <row r="116" spans="1:15" ht="12.75" customHeight="1">
      <c r="A116" s="680" t="s">
        <v>1105</v>
      </c>
      <c r="B116" s="674"/>
      <c r="C116" s="674"/>
      <c r="D116" s="674"/>
      <c r="E116" s="674"/>
      <c r="F116" s="674"/>
      <c r="G116" s="674"/>
      <c r="H116" s="674"/>
      <c r="I116" s="674"/>
      <c r="J116" s="674"/>
      <c r="K116" s="674"/>
      <c r="L116" s="674"/>
      <c r="M116" s="674"/>
      <c r="N116" s="674"/>
      <c r="O116" s="674"/>
    </row>
    <row r="117" spans="1:15" ht="12.75" customHeight="1"/>
    <row r="118" spans="1:15" ht="12.75" customHeight="1"/>
    <row r="119" spans="1:15" ht="12.75" customHeight="1"/>
    <row r="120" spans="1:15" ht="12.75" customHeight="1"/>
    <row r="121" spans="1:15" ht="12.75" customHeight="1"/>
    <row r="122" spans="1:15" ht="12.75" customHeight="1"/>
    <row r="123" spans="1:15" ht="12.75" customHeight="1"/>
    <row r="124" spans="1:15" ht="12.75" customHeight="1"/>
    <row r="125" spans="1:15" ht="12.75" customHeight="1"/>
    <row r="126" spans="1:15" ht="12.75" customHeight="1"/>
    <row r="127" spans="1:15" ht="12.75" customHeight="1"/>
    <row r="128" spans="1:1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3:C54" xr:uid="{00000000-0009-0000-0000-00002B000000}">
    <sortState xmlns:xlrd2="http://schemas.microsoft.com/office/spreadsheetml/2017/richdata2" ref="A3:C54">
      <sortCondition ref="B3:B54"/>
    </sortState>
  </autoFilter>
  <mergeCells count="6">
    <mergeCell ref="A116:O116"/>
    <mergeCell ref="A59:N59"/>
    <mergeCell ref="A60:N60"/>
    <mergeCell ref="A61:N61"/>
    <mergeCell ref="D62:D63"/>
    <mergeCell ref="G62:H62"/>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79">
    <outlinePr summaryBelow="0" summaryRight="0"/>
  </sheetPr>
  <dimension ref="A1:H1000"/>
  <sheetViews>
    <sheetView workbookViewId="0"/>
  </sheetViews>
  <sheetFormatPr defaultColWidth="14.42578125" defaultRowHeight="15" customHeight="1"/>
  <cols>
    <col min="1" max="1" width="14.42578125" customWidth="1"/>
    <col min="2" max="2" width="45" customWidth="1"/>
    <col min="3" max="6" width="14.42578125" customWidth="1"/>
    <col min="7" max="7" width="19.42578125" customWidth="1"/>
  </cols>
  <sheetData>
    <row r="1" spans="1:8" ht="15.75" customHeight="1">
      <c r="A1" s="1" t="s">
        <v>1106</v>
      </c>
      <c r="F1" s="344" t="s">
        <v>1107</v>
      </c>
    </row>
    <row r="2" spans="1:8" ht="15.75" customHeight="1"/>
    <row r="3" spans="1:8" ht="15.75" customHeight="1">
      <c r="A3" s="362" t="s">
        <v>926</v>
      </c>
      <c r="B3" s="362" t="s">
        <v>1108</v>
      </c>
      <c r="C3" s="362" t="s">
        <v>927</v>
      </c>
      <c r="F3" s="362" t="s">
        <v>926</v>
      </c>
      <c r="G3" s="362" t="s">
        <v>1108</v>
      </c>
      <c r="H3" s="362" t="s">
        <v>927</v>
      </c>
    </row>
    <row r="4" spans="1:8" ht="15.75" customHeight="1">
      <c r="A4" s="363" t="s">
        <v>816</v>
      </c>
      <c r="B4" s="88" t="s">
        <v>1109</v>
      </c>
      <c r="C4" s="88" t="s">
        <v>1110</v>
      </c>
      <c r="D4" s="363"/>
      <c r="F4" s="363" t="s">
        <v>816</v>
      </c>
      <c r="G4" s="88" t="s">
        <v>1109</v>
      </c>
      <c r="H4" s="88" t="s">
        <v>1110</v>
      </c>
    </row>
    <row r="5" spans="1:8" ht="15.75" customHeight="1">
      <c r="A5" s="363" t="s">
        <v>847</v>
      </c>
      <c r="B5" s="93" t="s">
        <v>1109</v>
      </c>
      <c r="C5" s="93" t="s">
        <v>1110</v>
      </c>
      <c r="D5" s="363"/>
      <c r="F5" s="363" t="s">
        <v>824</v>
      </c>
      <c r="G5" s="88" t="s">
        <v>1109</v>
      </c>
      <c r="H5" s="88" t="s">
        <v>1110</v>
      </c>
    </row>
    <row r="6" spans="1:8" ht="15.75" customHeight="1">
      <c r="A6" s="363" t="s">
        <v>849</v>
      </c>
      <c r="B6" s="88" t="s">
        <v>1109</v>
      </c>
      <c r="C6" s="88" t="s">
        <v>1110</v>
      </c>
      <c r="D6" s="363"/>
      <c r="F6" s="363" t="s">
        <v>834</v>
      </c>
      <c r="G6" s="88" t="s">
        <v>1109</v>
      </c>
      <c r="H6" s="88" t="s">
        <v>1110</v>
      </c>
    </row>
    <row r="7" spans="1:8" ht="15.75" customHeight="1">
      <c r="A7" s="363" t="s">
        <v>811</v>
      </c>
      <c r="B7" s="93" t="s">
        <v>1109</v>
      </c>
      <c r="C7" s="93" t="s">
        <v>1110</v>
      </c>
      <c r="D7" s="363"/>
      <c r="F7" s="363" t="s">
        <v>847</v>
      </c>
      <c r="G7" s="88" t="s">
        <v>1109</v>
      </c>
      <c r="H7" s="88" t="s">
        <v>1110</v>
      </c>
    </row>
    <row r="8" spans="1:8" ht="15.75" customHeight="1">
      <c r="A8" s="363" t="s">
        <v>844</v>
      </c>
      <c r="B8" s="88" t="s">
        <v>1109</v>
      </c>
      <c r="C8" s="88" t="s">
        <v>1110</v>
      </c>
      <c r="D8" s="363"/>
      <c r="F8" s="363" t="s">
        <v>849</v>
      </c>
      <c r="G8" s="88" t="s">
        <v>1109</v>
      </c>
      <c r="H8" s="88" t="s">
        <v>1110</v>
      </c>
    </row>
    <row r="9" spans="1:8" ht="15.75" customHeight="1">
      <c r="A9" s="363" t="s">
        <v>834</v>
      </c>
      <c r="B9" s="93" t="s">
        <v>1109</v>
      </c>
      <c r="C9" s="93" t="s">
        <v>1110</v>
      </c>
      <c r="D9" s="363"/>
      <c r="F9" s="363" t="s">
        <v>803</v>
      </c>
      <c r="G9" s="88" t="s">
        <v>1111</v>
      </c>
      <c r="H9" s="88" t="s">
        <v>1112</v>
      </c>
    </row>
    <row r="10" spans="1:8" ht="15.75" customHeight="1">
      <c r="A10" s="363" t="s">
        <v>824</v>
      </c>
      <c r="B10" s="88" t="s">
        <v>1109</v>
      </c>
      <c r="C10" s="88" t="s">
        <v>1110</v>
      </c>
      <c r="D10" s="363"/>
      <c r="F10" s="363" t="s">
        <v>809</v>
      </c>
      <c r="G10" s="88" t="s">
        <v>1111</v>
      </c>
      <c r="H10" s="88" t="s">
        <v>1112</v>
      </c>
    </row>
    <row r="11" spans="1:8" ht="15.75" customHeight="1">
      <c r="A11" s="363" t="s">
        <v>803</v>
      </c>
      <c r="B11" s="93" t="s">
        <v>1111</v>
      </c>
      <c r="C11" s="93" t="s">
        <v>1113</v>
      </c>
      <c r="D11" s="363"/>
      <c r="F11" s="363" t="s">
        <v>811</v>
      </c>
      <c r="G11" s="88" t="s">
        <v>1111</v>
      </c>
      <c r="H11" s="88" t="s">
        <v>1112</v>
      </c>
    </row>
    <row r="12" spans="1:8" ht="15.75" customHeight="1">
      <c r="A12" s="363" t="s">
        <v>836</v>
      </c>
      <c r="B12" s="88" t="s">
        <v>1111</v>
      </c>
      <c r="C12" s="88" t="s">
        <v>1113</v>
      </c>
      <c r="D12" s="363"/>
      <c r="F12" s="363" t="s">
        <v>822</v>
      </c>
      <c r="G12" s="88" t="s">
        <v>1111</v>
      </c>
      <c r="H12" s="88" t="s">
        <v>1112</v>
      </c>
    </row>
    <row r="13" spans="1:8" ht="15.75" customHeight="1">
      <c r="A13" s="363" t="s">
        <v>815</v>
      </c>
      <c r="B13" s="93" t="s">
        <v>1111</v>
      </c>
      <c r="C13" s="93" t="s">
        <v>1113</v>
      </c>
      <c r="D13" s="363"/>
      <c r="F13" s="363" t="s">
        <v>836</v>
      </c>
      <c r="G13" s="88" t="s">
        <v>1111</v>
      </c>
      <c r="H13" s="88" t="s">
        <v>1112</v>
      </c>
    </row>
    <row r="14" spans="1:8" ht="15.75" customHeight="1">
      <c r="A14" s="363" t="s">
        <v>846</v>
      </c>
      <c r="B14" s="88" t="s">
        <v>1111</v>
      </c>
      <c r="C14" s="88" t="s">
        <v>1113</v>
      </c>
      <c r="D14" s="363"/>
      <c r="F14" s="363" t="s">
        <v>837</v>
      </c>
      <c r="G14" s="88" t="s">
        <v>1111</v>
      </c>
      <c r="H14" s="88" t="s">
        <v>1112</v>
      </c>
    </row>
    <row r="15" spans="1:8" ht="15.75" customHeight="1">
      <c r="A15" s="363" t="s">
        <v>837</v>
      </c>
      <c r="B15" s="93" t="s">
        <v>1111</v>
      </c>
      <c r="C15" s="93" t="s">
        <v>1113</v>
      </c>
      <c r="D15" s="363"/>
      <c r="F15" s="363" t="s">
        <v>844</v>
      </c>
      <c r="G15" s="88" t="s">
        <v>1111</v>
      </c>
      <c r="H15" s="88" t="s">
        <v>1112</v>
      </c>
    </row>
    <row r="16" spans="1:8" ht="15.75" customHeight="1">
      <c r="A16" s="363" t="s">
        <v>809</v>
      </c>
      <c r="B16" s="88" t="s">
        <v>1111</v>
      </c>
      <c r="C16" s="88" t="s">
        <v>1113</v>
      </c>
      <c r="D16" s="363"/>
      <c r="F16" s="363" t="s">
        <v>846</v>
      </c>
      <c r="G16" s="88" t="s">
        <v>1111</v>
      </c>
      <c r="H16" s="88" t="s">
        <v>1112</v>
      </c>
    </row>
    <row r="17" spans="1:8" ht="15.75" customHeight="1">
      <c r="A17" s="363" t="s">
        <v>810</v>
      </c>
      <c r="B17" s="93" t="s">
        <v>1111</v>
      </c>
      <c r="C17" s="93" t="s">
        <v>1113</v>
      </c>
      <c r="D17" s="363"/>
      <c r="F17" s="363" t="s">
        <v>810</v>
      </c>
      <c r="G17" s="88" t="s">
        <v>1114</v>
      </c>
      <c r="H17" s="88" t="s">
        <v>1115</v>
      </c>
    </row>
    <row r="18" spans="1:8" ht="15.75" customHeight="1">
      <c r="A18" s="363" t="s">
        <v>822</v>
      </c>
      <c r="B18" s="88" t="s">
        <v>1111</v>
      </c>
      <c r="C18" s="88" t="s">
        <v>1113</v>
      </c>
      <c r="D18" s="363"/>
      <c r="F18" s="363" t="s">
        <v>814</v>
      </c>
      <c r="G18" s="88" t="s">
        <v>1114</v>
      </c>
      <c r="H18" s="88" t="s">
        <v>1115</v>
      </c>
    </row>
    <row r="19" spans="1:8" ht="15.75" customHeight="1">
      <c r="A19" s="363" t="s">
        <v>833</v>
      </c>
      <c r="B19" s="93" t="s">
        <v>1111</v>
      </c>
      <c r="C19" s="93" t="s">
        <v>1113</v>
      </c>
      <c r="D19" s="363"/>
      <c r="F19" s="363" t="s">
        <v>815</v>
      </c>
      <c r="G19" s="88" t="s">
        <v>1114</v>
      </c>
      <c r="H19" s="88" t="s">
        <v>1115</v>
      </c>
    </row>
    <row r="20" spans="1:8" ht="15.75" customHeight="1">
      <c r="A20" s="363" t="s">
        <v>814</v>
      </c>
      <c r="B20" s="88" t="s">
        <v>1111</v>
      </c>
      <c r="C20" s="88" t="s">
        <v>1113</v>
      </c>
      <c r="D20" s="363"/>
      <c r="F20" s="363" t="s">
        <v>817</v>
      </c>
      <c r="G20" s="88" t="s">
        <v>1114</v>
      </c>
      <c r="H20" s="88" t="s">
        <v>1115</v>
      </c>
    </row>
    <row r="21" spans="1:8" ht="15.75" customHeight="1">
      <c r="A21" s="363" t="s">
        <v>826</v>
      </c>
      <c r="B21" s="93" t="s">
        <v>1114</v>
      </c>
      <c r="C21" s="93" t="s">
        <v>1116</v>
      </c>
      <c r="D21" s="363"/>
      <c r="F21" s="363" t="s">
        <v>826</v>
      </c>
      <c r="G21" s="88" t="s">
        <v>1114</v>
      </c>
      <c r="H21" s="88" t="s">
        <v>1115</v>
      </c>
    </row>
    <row r="22" spans="1:8" ht="15.75" customHeight="1">
      <c r="A22" s="363" t="s">
        <v>817</v>
      </c>
      <c r="B22" s="88" t="s">
        <v>1114</v>
      </c>
      <c r="C22" s="88" t="s">
        <v>1116</v>
      </c>
      <c r="D22" s="363"/>
      <c r="F22" s="363" t="s">
        <v>833</v>
      </c>
      <c r="G22" s="88" t="s">
        <v>1114</v>
      </c>
      <c r="H22" s="88" t="s">
        <v>1115</v>
      </c>
    </row>
    <row r="23" spans="1:8" ht="15.75" customHeight="1">
      <c r="A23" s="363" t="s">
        <v>839</v>
      </c>
      <c r="B23" s="93" t="s">
        <v>1114</v>
      </c>
      <c r="C23" s="93" t="s">
        <v>1116</v>
      </c>
      <c r="D23" s="363"/>
      <c r="F23" s="363" t="s">
        <v>835</v>
      </c>
      <c r="G23" s="88" t="s">
        <v>1114</v>
      </c>
      <c r="H23" s="88" t="s">
        <v>1115</v>
      </c>
    </row>
    <row r="24" spans="1:8" ht="15.75" customHeight="1">
      <c r="A24" s="363" t="s">
        <v>851</v>
      </c>
      <c r="B24" s="88" t="s">
        <v>1114</v>
      </c>
      <c r="C24" s="88" t="s">
        <v>1116</v>
      </c>
      <c r="D24" s="363"/>
      <c r="F24" s="363" t="s">
        <v>839</v>
      </c>
      <c r="G24" s="88" t="s">
        <v>1114</v>
      </c>
      <c r="H24" s="88" t="s">
        <v>1115</v>
      </c>
    </row>
    <row r="25" spans="1:8" ht="15.75" customHeight="1">
      <c r="A25" s="363" t="s">
        <v>813</v>
      </c>
      <c r="B25" s="93" t="s">
        <v>1114</v>
      </c>
      <c r="C25" s="93" t="s">
        <v>1116</v>
      </c>
      <c r="D25" s="363"/>
      <c r="F25" s="364" t="s">
        <v>339</v>
      </c>
      <c r="G25" s="94" t="s">
        <v>1114</v>
      </c>
      <c r="H25" s="94" t="s">
        <v>1115</v>
      </c>
    </row>
    <row r="26" spans="1:8" ht="15.75" customHeight="1">
      <c r="A26" s="363" t="s">
        <v>835</v>
      </c>
      <c r="B26" s="88" t="s">
        <v>1114</v>
      </c>
      <c r="C26" s="88" t="s">
        <v>1116</v>
      </c>
      <c r="D26" s="363"/>
      <c r="F26" s="363" t="s">
        <v>808</v>
      </c>
      <c r="G26" s="88" t="s">
        <v>1117</v>
      </c>
      <c r="H26" s="88" t="s">
        <v>1118</v>
      </c>
    </row>
    <row r="27" spans="1:8" ht="15.75" customHeight="1">
      <c r="A27" s="364" t="s">
        <v>339</v>
      </c>
      <c r="B27" s="94" t="s">
        <v>1114</v>
      </c>
      <c r="C27" s="94" t="s">
        <v>1116</v>
      </c>
      <c r="D27" s="363"/>
      <c r="F27" s="363" t="s">
        <v>813</v>
      </c>
      <c r="G27" s="88" t="s">
        <v>1117</v>
      </c>
      <c r="H27" s="88" t="s">
        <v>1118</v>
      </c>
    </row>
    <row r="28" spans="1:8" ht="15.75" customHeight="1">
      <c r="A28" s="363" t="s">
        <v>827</v>
      </c>
      <c r="B28" s="88" t="s">
        <v>1117</v>
      </c>
      <c r="C28" s="88" t="s">
        <v>1119</v>
      </c>
      <c r="D28" s="363"/>
      <c r="F28" s="363" t="s">
        <v>832</v>
      </c>
      <c r="G28" s="88" t="s">
        <v>1117</v>
      </c>
      <c r="H28" s="88" t="s">
        <v>1118</v>
      </c>
    </row>
    <row r="29" spans="1:8" ht="15.75" customHeight="1">
      <c r="A29" s="363" t="s">
        <v>828</v>
      </c>
      <c r="B29" s="93" t="s">
        <v>1117</v>
      </c>
      <c r="C29" s="93" t="s">
        <v>1119</v>
      </c>
      <c r="D29" s="363"/>
      <c r="F29" s="363" t="s">
        <v>842</v>
      </c>
      <c r="G29" s="88" t="s">
        <v>1117</v>
      </c>
      <c r="H29" s="88" t="s">
        <v>1118</v>
      </c>
    </row>
    <row r="30" spans="1:8" ht="15.75" customHeight="1">
      <c r="A30" s="363" t="s">
        <v>807</v>
      </c>
      <c r="B30" s="88" t="s">
        <v>1117</v>
      </c>
      <c r="C30" s="88" t="s">
        <v>1119</v>
      </c>
      <c r="D30" s="363"/>
      <c r="F30" s="363" t="s">
        <v>306</v>
      </c>
      <c r="G30" s="88" t="s">
        <v>1117</v>
      </c>
      <c r="H30" s="88" t="s">
        <v>1118</v>
      </c>
    </row>
    <row r="31" spans="1:8" ht="15.75" customHeight="1">
      <c r="A31" s="363" t="s">
        <v>808</v>
      </c>
      <c r="B31" s="93" t="s">
        <v>1117</v>
      </c>
      <c r="C31" s="93" t="s">
        <v>1119</v>
      </c>
      <c r="D31" s="363"/>
      <c r="F31" s="363" t="s">
        <v>851</v>
      </c>
      <c r="G31" s="88" t="s">
        <v>1117</v>
      </c>
      <c r="H31" s="88" t="s">
        <v>1118</v>
      </c>
    </row>
    <row r="32" spans="1:8" ht="15.75" customHeight="1">
      <c r="A32" s="363" t="s">
        <v>306</v>
      </c>
      <c r="B32" s="88" t="s">
        <v>1117</v>
      </c>
      <c r="C32" s="88" t="s">
        <v>1119</v>
      </c>
      <c r="D32" s="363"/>
      <c r="F32" s="363" t="s">
        <v>807</v>
      </c>
      <c r="G32" s="88" t="s">
        <v>1120</v>
      </c>
      <c r="H32" s="88" t="s">
        <v>1121</v>
      </c>
    </row>
    <row r="33" spans="1:8" ht="15.75" customHeight="1">
      <c r="A33" s="363" t="s">
        <v>842</v>
      </c>
      <c r="B33" s="93" t="s">
        <v>1117</v>
      </c>
      <c r="C33" s="93" t="s">
        <v>1119</v>
      </c>
      <c r="D33" s="363"/>
      <c r="F33" s="363" t="s">
        <v>812</v>
      </c>
      <c r="G33" s="88" t="s">
        <v>1120</v>
      </c>
      <c r="H33" s="88" t="s">
        <v>1121</v>
      </c>
    </row>
    <row r="34" spans="1:8" ht="15.75" customHeight="1">
      <c r="A34" s="363" t="s">
        <v>845</v>
      </c>
      <c r="B34" s="88" t="s">
        <v>1117</v>
      </c>
      <c r="C34" s="88" t="s">
        <v>1119</v>
      </c>
      <c r="D34" s="363"/>
      <c r="F34" s="363" t="s">
        <v>823</v>
      </c>
      <c r="G34" s="88" t="s">
        <v>1120</v>
      </c>
      <c r="H34" s="88" t="s">
        <v>1121</v>
      </c>
    </row>
    <row r="35" spans="1:8" ht="15.75" customHeight="1">
      <c r="A35" s="363" t="s">
        <v>821</v>
      </c>
      <c r="B35" s="93" t="s">
        <v>1120</v>
      </c>
      <c r="C35" s="93" t="s">
        <v>1122</v>
      </c>
      <c r="D35" s="363"/>
      <c r="F35" s="363" t="s">
        <v>827</v>
      </c>
      <c r="G35" s="88" t="s">
        <v>1120</v>
      </c>
      <c r="H35" s="88" t="s">
        <v>1121</v>
      </c>
    </row>
    <row r="36" spans="1:8" ht="15.75" customHeight="1">
      <c r="A36" s="363" t="s">
        <v>832</v>
      </c>
      <c r="B36" s="88" t="s">
        <v>1120</v>
      </c>
      <c r="C36" s="88" t="s">
        <v>1122</v>
      </c>
      <c r="D36" s="363"/>
      <c r="F36" s="363" t="s">
        <v>828</v>
      </c>
      <c r="G36" s="88" t="s">
        <v>1120</v>
      </c>
      <c r="H36" s="88" t="s">
        <v>1121</v>
      </c>
    </row>
    <row r="37" spans="1:8" ht="15.75" customHeight="1">
      <c r="A37" s="363" t="s">
        <v>812</v>
      </c>
      <c r="B37" s="93" t="s">
        <v>1120</v>
      </c>
      <c r="C37" s="93" t="s">
        <v>1122</v>
      </c>
      <c r="D37" s="363"/>
      <c r="F37" s="363" t="s">
        <v>845</v>
      </c>
      <c r="G37" s="88" t="s">
        <v>1120</v>
      </c>
      <c r="H37" s="88" t="s">
        <v>1121</v>
      </c>
    </row>
    <row r="38" spans="1:8" ht="15.75" customHeight="1">
      <c r="A38" s="363" t="s">
        <v>823</v>
      </c>
      <c r="B38" s="88" t="s">
        <v>1120</v>
      </c>
      <c r="C38" s="88" t="s">
        <v>1122</v>
      </c>
      <c r="D38" s="363"/>
      <c r="F38" s="363" t="s">
        <v>852</v>
      </c>
      <c r="G38" s="88" t="s">
        <v>1120</v>
      </c>
      <c r="H38" s="88" t="s">
        <v>1121</v>
      </c>
    </row>
    <row r="39" spans="1:8" ht="15.75" customHeight="1">
      <c r="A39" s="363" t="s">
        <v>825</v>
      </c>
      <c r="B39" s="93" t="s">
        <v>1120</v>
      </c>
      <c r="C39" s="93" t="s">
        <v>1122</v>
      </c>
      <c r="D39" s="363"/>
      <c r="F39" s="363" t="s">
        <v>819</v>
      </c>
      <c r="G39" s="88" t="s">
        <v>1123</v>
      </c>
      <c r="H39" s="88" t="s">
        <v>1124</v>
      </c>
    </row>
    <row r="40" spans="1:8" ht="15.75" customHeight="1">
      <c r="A40" s="363" t="s">
        <v>838</v>
      </c>
      <c r="B40" s="88" t="s">
        <v>1123</v>
      </c>
      <c r="C40" s="88" t="s">
        <v>1125</v>
      </c>
      <c r="D40" s="363"/>
      <c r="F40" s="363" t="s">
        <v>821</v>
      </c>
      <c r="G40" s="88" t="s">
        <v>1123</v>
      </c>
      <c r="H40" s="88" t="s">
        <v>1124</v>
      </c>
    </row>
    <row r="41" spans="1:8" ht="15.75" customHeight="1">
      <c r="A41" s="363" t="s">
        <v>819</v>
      </c>
      <c r="B41" s="93" t="s">
        <v>1123</v>
      </c>
      <c r="C41" s="93" t="s">
        <v>1125</v>
      </c>
      <c r="D41" s="363"/>
      <c r="F41" s="363" t="s">
        <v>825</v>
      </c>
      <c r="G41" s="88" t="s">
        <v>1123</v>
      </c>
      <c r="H41" s="88" t="s">
        <v>1124</v>
      </c>
    </row>
    <row r="42" spans="1:8" ht="15.75" customHeight="1">
      <c r="A42" s="363" t="s">
        <v>841</v>
      </c>
      <c r="B42" s="88" t="s">
        <v>1123</v>
      </c>
      <c r="C42" s="88" t="s">
        <v>1125</v>
      </c>
      <c r="D42" s="363"/>
      <c r="F42" s="363" t="s">
        <v>831</v>
      </c>
      <c r="G42" s="88" t="s">
        <v>1123</v>
      </c>
      <c r="H42" s="88" t="s">
        <v>1124</v>
      </c>
    </row>
    <row r="43" spans="1:8" ht="15.75" customHeight="1">
      <c r="A43" s="363" t="s">
        <v>831</v>
      </c>
      <c r="B43" s="93" t="s">
        <v>1123</v>
      </c>
      <c r="C43" s="93" t="s">
        <v>1125</v>
      </c>
      <c r="D43" s="363"/>
      <c r="F43" s="363" t="s">
        <v>838</v>
      </c>
      <c r="G43" s="88" t="s">
        <v>1123</v>
      </c>
      <c r="H43" s="88" t="s">
        <v>1124</v>
      </c>
    </row>
    <row r="44" spans="1:8" ht="15.75" customHeight="1">
      <c r="A44" s="363" t="s">
        <v>852</v>
      </c>
      <c r="B44" s="88" t="s">
        <v>1123</v>
      </c>
      <c r="C44" s="88" t="s">
        <v>1125</v>
      </c>
      <c r="D44" s="363"/>
      <c r="F44" s="363" t="s">
        <v>843</v>
      </c>
      <c r="G44" s="88" t="s">
        <v>1123</v>
      </c>
      <c r="H44" s="88" t="s">
        <v>1124</v>
      </c>
    </row>
    <row r="45" spans="1:8" ht="15.75" customHeight="1">
      <c r="A45" s="363" t="s">
        <v>829</v>
      </c>
      <c r="B45" s="93" t="s">
        <v>1126</v>
      </c>
      <c r="C45" s="93" t="s">
        <v>1127</v>
      </c>
      <c r="D45" s="363"/>
      <c r="F45" s="363" t="s">
        <v>829</v>
      </c>
      <c r="G45" s="88" t="s">
        <v>1126</v>
      </c>
      <c r="H45" s="88" t="s">
        <v>1127</v>
      </c>
    </row>
    <row r="46" spans="1:8" ht="15.75" customHeight="1">
      <c r="A46" s="363" t="s">
        <v>843</v>
      </c>
      <c r="B46" s="88" t="s">
        <v>1126</v>
      </c>
      <c r="C46" s="88" t="s">
        <v>1127</v>
      </c>
      <c r="D46" s="363"/>
      <c r="F46" s="363" t="s">
        <v>841</v>
      </c>
      <c r="G46" s="88" t="s">
        <v>1126</v>
      </c>
      <c r="H46" s="88" t="s">
        <v>1127</v>
      </c>
    </row>
    <row r="47" spans="1:8" ht="15.75" customHeight="1">
      <c r="A47" s="363" t="s">
        <v>820</v>
      </c>
      <c r="B47" s="93" t="s">
        <v>1128</v>
      </c>
      <c r="C47" s="93" t="s">
        <v>1129</v>
      </c>
      <c r="D47" s="363"/>
      <c r="F47" s="363" t="s">
        <v>806</v>
      </c>
      <c r="G47" s="88" t="s">
        <v>1128</v>
      </c>
      <c r="H47" s="88" t="s">
        <v>1129</v>
      </c>
    </row>
    <row r="48" spans="1:8" ht="15.75" customHeight="1">
      <c r="A48" s="363" t="s">
        <v>806</v>
      </c>
      <c r="B48" s="88" t="s">
        <v>1130</v>
      </c>
      <c r="C48" s="88" t="s">
        <v>1131</v>
      </c>
      <c r="D48" s="363"/>
      <c r="F48" s="363" t="s">
        <v>820</v>
      </c>
      <c r="G48" s="88" t="s">
        <v>1128</v>
      </c>
      <c r="H48" s="88" t="s">
        <v>1129</v>
      </c>
    </row>
    <row r="49" spans="1:8" ht="15.75" customHeight="1">
      <c r="A49" s="363" t="s">
        <v>848</v>
      </c>
      <c r="B49" s="93" t="s">
        <v>1130</v>
      </c>
      <c r="C49" s="93" t="s">
        <v>1131</v>
      </c>
      <c r="D49" s="363"/>
      <c r="F49" s="363" t="s">
        <v>840</v>
      </c>
      <c r="G49" s="88" t="s">
        <v>1128</v>
      </c>
      <c r="H49" s="88" t="s">
        <v>1129</v>
      </c>
    </row>
    <row r="50" spans="1:8" ht="15.75" customHeight="1">
      <c r="A50" s="363" t="s">
        <v>818</v>
      </c>
      <c r="B50" s="88" t="s">
        <v>1130</v>
      </c>
      <c r="C50" s="88" t="s">
        <v>1131</v>
      </c>
      <c r="D50" s="363"/>
      <c r="F50" s="363" t="s">
        <v>848</v>
      </c>
      <c r="G50" s="88" t="s">
        <v>1130</v>
      </c>
      <c r="H50" s="88" t="s">
        <v>1132</v>
      </c>
    </row>
    <row r="51" spans="1:8" ht="15.75" customHeight="1">
      <c r="A51" s="363" t="s">
        <v>840</v>
      </c>
      <c r="B51" s="93" t="s">
        <v>1133</v>
      </c>
      <c r="C51" s="93" t="s">
        <v>1134</v>
      </c>
      <c r="D51" s="363"/>
      <c r="F51" s="363" t="s">
        <v>818</v>
      </c>
      <c r="G51" s="88" t="s">
        <v>1133</v>
      </c>
      <c r="H51" s="88" t="s">
        <v>1134</v>
      </c>
    </row>
    <row r="52" spans="1:8" ht="15.75" customHeight="1">
      <c r="A52" s="363" t="s">
        <v>830</v>
      </c>
      <c r="B52" s="88" t="s">
        <v>1133</v>
      </c>
      <c r="C52" s="88" t="s">
        <v>1134</v>
      </c>
      <c r="D52" s="363"/>
      <c r="F52" s="363" t="s">
        <v>805</v>
      </c>
      <c r="G52" s="88" t="s">
        <v>1135</v>
      </c>
      <c r="H52" s="88" t="s">
        <v>1136</v>
      </c>
    </row>
    <row r="53" spans="1:8" ht="15.75" customHeight="1">
      <c r="A53" s="363" t="s">
        <v>850</v>
      </c>
      <c r="B53" s="93" t="s">
        <v>1137</v>
      </c>
      <c r="C53" s="93" t="s">
        <v>1138</v>
      </c>
      <c r="D53" s="363"/>
      <c r="F53" s="363" t="s">
        <v>830</v>
      </c>
      <c r="G53" s="88" t="s">
        <v>1135</v>
      </c>
      <c r="H53" s="88" t="s">
        <v>1136</v>
      </c>
    </row>
    <row r="54" spans="1:8" ht="15.75" customHeight="1">
      <c r="A54" s="363" t="s">
        <v>805</v>
      </c>
      <c r="B54" s="88" t="s">
        <v>1139</v>
      </c>
      <c r="C54" s="88" t="s">
        <v>1140</v>
      </c>
      <c r="D54" s="363"/>
      <c r="F54" s="363" t="s">
        <v>850</v>
      </c>
      <c r="G54" s="88" t="s">
        <v>1141</v>
      </c>
      <c r="H54" s="88" t="s">
        <v>1140</v>
      </c>
    </row>
    <row r="55" spans="1:8" ht="15.75" customHeight="1">
      <c r="A55" s="95"/>
      <c r="F55" s="363"/>
    </row>
    <row r="56" spans="1:8" ht="15.75" customHeight="1">
      <c r="A56" s="95"/>
    </row>
    <row r="57" spans="1:8" ht="15.75" customHeight="1"/>
    <row r="58" spans="1:8" ht="15.75" customHeight="1"/>
    <row r="59" spans="1:8" ht="15.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1" r:id="rId1" xr:uid="{00000000-0004-0000-3500-000000000000}"/>
    <hyperlink ref="A4" r:id="rId2" xr:uid="{00000000-0004-0000-3500-000001000000}"/>
    <hyperlink ref="F4" r:id="rId3" xr:uid="{00000000-0004-0000-3500-000002000000}"/>
    <hyperlink ref="A5" r:id="rId4" xr:uid="{00000000-0004-0000-3500-000003000000}"/>
    <hyperlink ref="F5" r:id="rId5" xr:uid="{00000000-0004-0000-3500-000004000000}"/>
    <hyperlink ref="A6" r:id="rId6" xr:uid="{00000000-0004-0000-3500-000005000000}"/>
    <hyperlink ref="F6" r:id="rId7" xr:uid="{00000000-0004-0000-3500-000006000000}"/>
    <hyperlink ref="A7" r:id="rId8" xr:uid="{00000000-0004-0000-3500-000007000000}"/>
    <hyperlink ref="F7" r:id="rId9" xr:uid="{00000000-0004-0000-3500-000008000000}"/>
    <hyperlink ref="A8" r:id="rId10" xr:uid="{00000000-0004-0000-3500-000009000000}"/>
    <hyperlink ref="F8" r:id="rId11" xr:uid="{00000000-0004-0000-3500-00000A000000}"/>
    <hyperlink ref="A9" r:id="rId12" xr:uid="{00000000-0004-0000-3500-00000B000000}"/>
    <hyperlink ref="F9" r:id="rId13" xr:uid="{00000000-0004-0000-3500-00000C000000}"/>
    <hyperlink ref="A10" r:id="rId14" xr:uid="{00000000-0004-0000-3500-00000D000000}"/>
    <hyperlink ref="F10" r:id="rId15" xr:uid="{00000000-0004-0000-3500-00000E000000}"/>
    <hyperlink ref="A11" r:id="rId16" xr:uid="{00000000-0004-0000-3500-00000F000000}"/>
    <hyperlink ref="F11" r:id="rId17" xr:uid="{00000000-0004-0000-3500-000010000000}"/>
    <hyperlink ref="A12" r:id="rId18" xr:uid="{00000000-0004-0000-3500-000011000000}"/>
    <hyperlink ref="F12" r:id="rId19" xr:uid="{00000000-0004-0000-3500-000012000000}"/>
    <hyperlink ref="A13" r:id="rId20" xr:uid="{00000000-0004-0000-3500-000013000000}"/>
    <hyperlink ref="F13" r:id="rId21" xr:uid="{00000000-0004-0000-3500-000014000000}"/>
    <hyperlink ref="A14" r:id="rId22" xr:uid="{00000000-0004-0000-3500-000015000000}"/>
    <hyperlink ref="F14" r:id="rId23" xr:uid="{00000000-0004-0000-3500-000016000000}"/>
    <hyperlink ref="A15" r:id="rId24" xr:uid="{00000000-0004-0000-3500-000017000000}"/>
    <hyperlink ref="F15" r:id="rId25" xr:uid="{00000000-0004-0000-3500-000018000000}"/>
    <hyperlink ref="A16" r:id="rId26" xr:uid="{00000000-0004-0000-3500-000019000000}"/>
    <hyperlink ref="F16" r:id="rId27" xr:uid="{00000000-0004-0000-3500-00001A000000}"/>
    <hyperlink ref="A17" r:id="rId28" xr:uid="{00000000-0004-0000-3500-00001B000000}"/>
    <hyperlink ref="F17" r:id="rId29" xr:uid="{00000000-0004-0000-3500-00001C000000}"/>
    <hyperlink ref="A18" r:id="rId30" xr:uid="{00000000-0004-0000-3500-00001D000000}"/>
    <hyperlink ref="F18" r:id="rId31" xr:uid="{00000000-0004-0000-3500-00001E000000}"/>
    <hyperlink ref="A19" r:id="rId32" xr:uid="{00000000-0004-0000-3500-00001F000000}"/>
    <hyperlink ref="F19" r:id="rId33" xr:uid="{00000000-0004-0000-3500-000020000000}"/>
    <hyperlink ref="A20" r:id="rId34" xr:uid="{00000000-0004-0000-3500-000021000000}"/>
    <hyperlink ref="F20" r:id="rId35" xr:uid="{00000000-0004-0000-3500-000022000000}"/>
    <hyperlink ref="A21" r:id="rId36" xr:uid="{00000000-0004-0000-3500-000023000000}"/>
    <hyperlink ref="F21" r:id="rId37" xr:uid="{00000000-0004-0000-3500-000024000000}"/>
    <hyperlink ref="A22" r:id="rId38" xr:uid="{00000000-0004-0000-3500-000025000000}"/>
    <hyperlink ref="F22" r:id="rId39" xr:uid="{00000000-0004-0000-3500-000026000000}"/>
    <hyperlink ref="A23" r:id="rId40" xr:uid="{00000000-0004-0000-3500-000027000000}"/>
    <hyperlink ref="F23" r:id="rId41" xr:uid="{00000000-0004-0000-3500-000028000000}"/>
    <hyperlink ref="A24" r:id="rId42" xr:uid="{00000000-0004-0000-3500-000029000000}"/>
    <hyperlink ref="F24" r:id="rId43" xr:uid="{00000000-0004-0000-3500-00002A000000}"/>
    <hyperlink ref="A25" r:id="rId44" xr:uid="{00000000-0004-0000-3500-00002B000000}"/>
    <hyperlink ref="F25" r:id="rId45" xr:uid="{00000000-0004-0000-3500-00002C000000}"/>
    <hyperlink ref="A26" r:id="rId46" xr:uid="{00000000-0004-0000-3500-00002D000000}"/>
    <hyperlink ref="F26" r:id="rId47" xr:uid="{00000000-0004-0000-3500-00002E000000}"/>
    <hyperlink ref="A27" r:id="rId48" xr:uid="{00000000-0004-0000-3500-00002F000000}"/>
    <hyperlink ref="F27" r:id="rId49" xr:uid="{00000000-0004-0000-3500-000030000000}"/>
    <hyperlink ref="A28" r:id="rId50" xr:uid="{00000000-0004-0000-3500-000031000000}"/>
    <hyperlink ref="F28" r:id="rId51" xr:uid="{00000000-0004-0000-3500-000032000000}"/>
    <hyperlink ref="A29" r:id="rId52" xr:uid="{00000000-0004-0000-3500-000033000000}"/>
    <hyperlink ref="F29" r:id="rId53" xr:uid="{00000000-0004-0000-3500-000034000000}"/>
    <hyperlink ref="A30" r:id="rId54" xr:uid="{00000000-0004-0000-3500-000035000000}"/>
    <hyperlink ref="F30" r:id="rId55" xr:uid="{00000000-0004-0000-3500-000036000000}"/>
    <hyperlink ref="A31" r:id="rId56" xr:uid="{00000000-0004-0000-3500-000037000000}"/>
    <hyperlink ref="F31" r:id="rId57" xr:uid="{00000000-0004-0000-3500-000038000000}"/>
    <hyperlink ref="A32" r:id="rId58" xr:uid="{00000000-0004-0000-3500-000039000000}"/>
    <hyperlink ref="F32" r:id="rId59" xr:uid="{00000000-0004-0000-3500-00003A000000}"/>
    <hyperlink ref="A33" r:id="rId60" xr:uid="{00000000-0004-0000-3500-00003B000000}"/>
    <hyperlink ref="F33" r:id="rId61" xr:uid="{00000000-0004-0000-3500-00003C000000}"/>
    <hyperlink ref="A34" r:id="rId62" xr:uid="{00000000-0004-0000-3500-00003D000000}"/>
    <hyperlink ref="F34" r:id="rId63" xr:uid="{00000000-0004-0000-3500-00003E000000}"/>
    <hyperlink ref="A35" r:id="rId64" xr:uid="{00000000-0004-0000-3500-00003F000000}"/>
    <hyperlink ref="F35" r:id="rId65" xr:uid="{00000000-0004-0000-3500-000040000000}"/>
    <hyperlink ref="A36" r:id="rId66" xr:uid="{00000000-0004-0000-3500-000041000000}"/>
    <hyperlink ref="F36" r:id="rId67" xr:uid="{00000000-0004-0000-3500-000042000000}"/>
    <hyperlink ref="A37" r:id="rId68" xr:uid="{00000000-0004-0000-3500-000043000000}"/>
    <hyperlink ref="F37" r:id="rId69" xr:uid="{00000000-0004-0000-3500-000044000000}"/>
    <hyperlink ref="A38" r:id="rId70" xr:uid="{00000000-0004-0000-3500-000045000000}"/>
    <hyperlink ref="F38" r:id="rId71" xr:uid="{00000000-0004-0000-3500-000046000000}"/>
    <hyperlink ref="A39" r:id="rId72" xr:uid="{00000000-0004-0000-3500-000047000000}"/>
    <hyperlink ref="F39" r:id="rId73" xr:uid="{00000000-0004-0000-3500-000048000000}"/>
    <hyperlink ref="A40" r:id="rId74" xr:uid="{00000000-0004-0000-3500-000049000000}"/>
    <hyperlink ref="F40" r:id="rId75" xr:uid="{00000000-0004-0000-3500-00004A000000}"/>
    <hyperlink ref="A41" r:id="rId76" xr:uid="{00000000-0004-0000-3500-00004B000000}"/>
    <hyperlink ref="F41" r:id="rId77" xr:uid="{00000000-0004-0000-3500-00004C000000}"/>
    <hyperlink ref="A42" r:id="rId78" xr:uid="{00000000-0004-0000-3500-00004D000000}"/>
    <hyperlink ref="F42" r:id="rId79" xr:uid="{00000000-0004-0000-3500-00004E000000}"/>
    <hyperlink ref="A43" r:id="rId80" xr:uid="{00000000-0004-0000-3500-00004F000000}"/>
    <hyperlink ref="F43" r:id="rId81" xr:uid="{00000000-0004-0000-3500-000050000000}"/>
    <hyperlink ref="A44" r:id="rId82" xr:uid="{00000000-0004-0000-3500-000051000000}"/>
    <hyperlink ref="F44" r:id="rId83" xr:uid="{00000000-0004-0000-3500-000052000000}"/>
    <hyperlink ref="A45" r:id="rId84" xr:uid="{00000000-0004-0000-3500-000053000000}"/>
    <hyperlink ref="F45" r:id="rId85" xr:uid="{00000000-0004-0000-3500-000054000000}"/>
    <hyperlink ref="A46" r:id="rId86" xr:uid="{00000000-0004-0000-3500-000055000000}"/>
    <hyperlink ref="F46" r:id="rId87" xr:uid="{00000000-0004-0000-3500-000056000000}"/>
    <hyperlink ref="A47" r:id="rId88" xr:uid="{00000000-0004-0000-3500-000057000000}"/>
    <hyperlink ref="F47" r:id="rId89" xr:uid="{00000000-0004-0000-3500-000058000000}"/>
    <hyperlink ref="A48" r:id="rId90" xr:uid="{00000000-0004-0000-3500-000059000000}"/>
    <hyperlink ref="F48" r:id="rId91" xr:uid="{00000000-0004-0000-3500-00005A000000}"/>
    <hyperlink ref="A49" r:id="rId92" xr:uid="{00000000-0004-0000-3500-00005B000000}"/>
    <hyperlink ref="F49" r:id="rId93" xr:uid="{00000000-0004-0000-3500-00005C000000}"/>
    <hyperlink ref="A50" r:id="rId94" xr:uid="{00000000-0004-0000-3500-00005D000000}"/>
    <hyperlink ref="F50" r:id="rId95" xr:uid="{00000000-0004-0000-3500-00005E000000}"/>
    <hyperlink ref="A51" r:id="rId96" xr:uid="{00000000-0004-0000-3500-00005F000000}"/>
    <hyperlink ref="F51" r:id="rId97" xr:uid="{00000000-0004-0000-3500-000060000000}"/>
    <hyperlink ref="A52" r:id="rId98" xr:uid="{00000000-0004-0000-3500-000061000000}"/>
    <hyperlink ref="F52" r:id="rId99" xr:uid="{00000000-0004-0000-3500-000062000000}"/>
    <hyperlink ref="A53" r:id="rId100" xr:uid="{00000000-0004-0000-3500-000063000000}"/>
    <hyperlink ref="F53" r:id="rId101" xr:uid="{00000000-0004-0000-3500-000064000000}"/>
    <hyperlink ref="A54" r:id="rId102" xr:uid="{00000000-0004-0000-3500-000065000000}"/>
    <hyperlink ref="F54" r:id="rId103" xr:uid="{00000000-0004-0000-3500-000066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80"/>
  <dimension ref="A1:C1000"/>
  <sheetViews>
    <sheetView workbookViewId="0"/>
  </sheetViews>
  <sheetFormatPr defaultColWidth="14.42578125" defaultRowHeight="15" customHeight="1"/>
  <cols>
    <col min="1" max="1" width="18.5703125" customWidth="1"/>
    <col min="2" max="2" width="31.42578125" customWidth="1"/>
    <col min="3" max="3" width="17.42578125" customWidth="1"/>
    <col min="4" max="26" width="10.5703125" customWidth="1"/>
  </cols>
  <sheetData>
    <row r="1" spans="1:3" ht="12.75" customHeight="1">
      <c r="A1" t="s">
        <v>1142</v>
      </c>
    </row>
    <row r="2" spans="1:3" ht="12.75" customHeight="1"/>
    <row r="3" spans="1:3" ht="12.75" customHeight="1">
      <c r="A3" s="87" t="s">
        <v>926</v>
      </c>
      <c r="B3" s="87" t="s">
        <v>1143</v>
      </c>
      <c r="C3" s="89" t="s">
        <v>927</v>
      </c>
    </row>
    <row r="4" spans="1:3" ht="12.75" customHeight="1">
      <c r="A4" s="90" t="s">
        <v>819</v>
      </c>
      <c r="B4" s="91">
        <v>7.0000000000000007E-2</v>
      </c>
      <c r="C4" s="92" t="s">
        <v>1110</v>
      </c>
    </row>
    <row r="5" spans="1:3" ht="12.75" customHeight="1">
      <c r="A5" s="90" t="s">
        <v>827</v>
      </c>
      <c r="B5" s="91">
        <v>0.08</v>
      </c>
      <c r="C5" s="92" t="s">
        <v>1144</v>
      </c>
    </row>
    <row r="6" spans="1:3" ht="12.75" customHeight="1">
      <c r="A6" s="90" t="s">
        <v>838</v>
      </c>
      <c r="B6" s="91">
        <v>0.08</v>
      </c>
      <c r="C6" s="92" t="s">
        <v>1144</v>
      </c>
    </row>
    <row r="7" spans="1:3" ht="12.75" customHeight="1">
      <c r="A7" s="90" t="s">
        <v>843</v>
      </c>
      <c r="B7" s="91">
        <v>0.08</v>
      </c>
      <c r="C7" s="92" t="s">
        <v>1144</v>
      </c>
    </row>
    <row r="8" spans="1:3" ht="12.75" customHeight="1">
      <c r="A8" s="90" t="s">
        <v>833</v>
      </c>
      <c r="B8" s="91">
        <v>0.08</v>
      </c>
      <c r="C8" s="92" t="s">
        <v>1144</v>
      </c>
    </row>
    <row r="9" spans="1:3" ht="12.75" customHeight="1">
      <c r="A9" s="90" t="s">
        <v>825</v>
      </c>
      <c r="B9" s="91">
        <v>0.08</v>
      </c>
      <c r="C9" s="92" t="s">
        <v>1144</v>
      </c>
    </row>
    <row r="10" spans="1:3" ht="12.75" customHeight="1">
      <c r="A10" s="90" t="s">
        <v>831</v>
      </c>
      <c r="B10" s="91">
        <v>0.09</v>
      </c>
      <c r="C10" s="92" t="s">
        <v>1145</v>
      </c>
    </row>
    <row r="11" spans="1:3" ht="12.75" customHeight="1">
      <c r="A11" s="90" t="s">
        <v>810</v>
      </c>
      <c r="B11" s="91">
        <v>0.09</v>
      </c>
      <c r="C11" s="92" t="s">
        <v>1145</v>
      </c>
    </row>
    <row r="12" spans="1:3" ht="12.75" customHeight="1">
      <c r="A12" s="90" t="s">
        <v>851</v>
      </c>
      <c r="B12" s="91">
        <v>0.09</v>
      </c>
      <c r="C12" s="92" t="s">
        <v>1145</v>
      </c>
    </row>
    <row r="13" spans="1:3" ht="12.75" customHeight="1">
      <c r="A13" s="90" t="s">
        <v>848</v>
      </c>
      <c r="B13" s="91">
        <v>0.1</v>
      </c>
      <c r="C13" s="92" t="s">
        <v>1146</v>
      </c>
    </row>
    <row r="14" spans="1:3" ht="12.75" customHeight="1">
      <c r="A14" s="90" t="s">
        <v>847</v>
      </c>
      <c r="B14" s="91">
        <v>0.11</v>
      </c>
      <c r="C14" s="92" t="s">
        <v>1147</v>
      </c>
    </row>
    <row r="15" spans="1:3" ht="12.75" customHeight="1">
      <c r="A15" s="90" t="s">
        <v>849</v>
      </c>
      <c r="B15" s="91">
        <v>0.11</v>
      </c>
      <c r="C15" s="92" t="s">
        <v>1147</v>
      </c>
    </row>
    <row r="16" spans="1:3" ht="12.75" customHeight="1">
      <c r="A16" s="90" t="s">
        <v>809</v>
      </c>
      <c r="B16" s="91">
        <v>0.11</v>
      </c>
      <c r="C16" s="92" t="s">
        <v>1147</v>
      </c>
    </row>
    <row r="17" spans="1:3" ht="12.75" customHeight="1">
      <c r="A17" s="90" t="s">
        <v>820</v>
      </c>
      <c r="B17" s="91">
        <v>0.11</v>
      </c>
      <c r="C17" s="92" t="s">
        <v>1147</v>
      </c>
    </row>
    <row r="18" spans="1:3" ht="12.75" customHeight="1">
      <c r="A18" s="90" t="s">
        <v>823</v>
      </c>
      <c r="B18" s="91">
        <v>0.11</v>
      </c>
      <c r="C18" s="92" t="s">
        <v>1147</v>
      </c>
    </row>
    <row r="19" spans="1:3" ht="12.75" customHeight="1">
      <c r="A19" s="90" t="s">
        <v>834</v>
      </c>
      <c r="B19" s="91">
        <v>0.11</v>
      </c>
      <c r="C19" s="92" t="s">
        <v>1147</v>
      </c>
    </row>
    <row r="20" spans="1:3" ht="12.75" customHeight="1">
      <c r="A20" s="90" t="s">
        <v>845</v>
      </c>
      <c r="B20" s="91">
        <v>0.11</v>
      </c>
      <c r="C20" s="92" t="s">
        <v>1147</v>
      </c>
    </row>
    <row r="21" spans="1:3" ht="12.75" customHeight="1">
      <c r="A21" s="90" t="s">
        <v>836</v>
      </c>
      <c r="B21" s="91">
        <v>0.12</v>
      </c>
      <c r="C21" s="92" t="s">
        <v>1116</v>
      </c>
    </row>
    <row r="22" spans="1:3" ht="12.75" customHeight="1">
      <c r="A22" s="90" t="s">
        <v>815</v>
      </c>
      <c r="B22" s="91">
        <v>0.12</v>
      </c>
      <c r="C22" s="92" t="s">
        <v>1116</v>
      </c>
    </row>
    <row r="23" spans="1:3" ht="12.75" customHeight="1">
      <c r="A23" s="90" t="s">
        <v>817</v>
      </c>
      <c r="B23" s="91">
        <v>0.12</v>
      </c>
      <c r="C23" s="92" t="s">
        <v>1116</v>
      </c>
    </row>
    <row r="24" spans="1:3" ht="12.75" customHeight="1">
      <c r="A24" s="90" t="s">
        <v>818</v>
      </c>
      <c r="B24" s="91">
        <v>0.12</v>
      </c>
      <c r="C24" s="92" t="s">
        <v>1116</v>
      </c>
    </row>
    <row r="25" spans="1:3" ht="12.75" customHeight="1">
      <c r="A25" s="90" t="s">
        <v>829</v>
      </c>
      <c r="B25" s="91">
        <v>0.12</v>
      </c>
      <c r="C25" s="92" t="s">
        <v>1116</v>
      </c>
    </row>
    <row r="26" spans="1:3" ht="12.75" customHeight="1">
      <c r="A26" s="90" t="s">
        <v>830</v>
      </c>
      <c r="B26" s="91">
        <v>0.12</v>
      </c>
      <c r="C26" s="92" t="s">
        <v>1116</v>
      </c>
    </row>
    <row r="27" spans="1:3" ht="12.75" customHeight="1">
      <c r="A27" s="90" t="s">
        <v>842</v>
      </c>
      <c r="B27" s="91">
        <v>0.12</v>
      </c>
      <c r="C27" s="92" t="s">
        <v>1116</v>
      </c>
    </row>
    <row r="28" spans="1:3" ht="12.75" customHeight="1">
      <c r="A28" s="90" t="s">
        <v>852</v>
      </c>
      <c r="B28" s="91">
        <v>0.12</v>
      </c>
      <c r="C28" s="92" t="s">
        <v>1116</v>
      </c>
    </row>
    <row r="29" spans="1:3" ht="12.75" customHeight="1">
      <c r="A29" s="90" t="s">
        <v>824</v>
      </c>
      <c r="B29" s="91">
        <v>0.12</v>
      </c>
      <c r="C29" s="92" t="s">
        <v>1116</v>
      </c>
    </row>
    <row r="30" spans="1:3" ht="12.75" customHeight="1">
      <c r="A30" s="90" t="s">
        <v>826</v>
      </c>
      <c r="B30" s="91">
        <v>0.13</v>
      </c>
      <c r="C30" s="92" t="s">
        <v>1148</v>
      </c>
    </row>
    <row r="31" spans="1:3" ht="12.75" customHeight="1">
      <c r="A31" s="90" t="s">
        <v>839</v>
      </c>
      <c r="B31" s="91">
        <v>0.13</v>
      </c>
      <c r="C31" s="92" t="s">
        <v>1148</v>
      </c>
    </row>
    <row r="32" spans="1:3" ht="12.75" customHeight="1">
      <c r="A32" s="90" t="s">
        <v>808</v>
      </c>
      <c r="B32" s="91">
        <v>0.13</v>
      </c>
      <c r="C32" s="92" t="s">
        <v>1148</v>
      </c>
    </row>
    <row r="33" spans="1:3" ht="12.75" customHeight="1">
      <c r="A33" s="90" t="s">
        <v>306</v>
      </c>
      <c r="B33" s="91">
        <v>0.13</v>
      </c>
      <c r="C33" s="92" t="s">
        <v>1148</v>
      </c>
    </row>
    <row r="34" spans="1:3" ht="12.75" customHeight="1">
      <c r="A34" s="90" t="s">
        <v>841</v>
      </c>
      <c r="B34" s="91">
        <v>0.13</v>
      </c>
      <c r="C34" s="92" t="s">
        <v>1148</v>
      </c>
    </row>
    <row r="35" spans="1:3" ht="12.75" customHeight="1">
      <c r="A35" s="90" t="s">
        <v>813</v>
      </c>
      <c r="B35" s="91">
        <v>0.13</v>
      </c>
      <c r="C35" s="92" t="s">
        <v>1148</v>
      </c>
    </row>
    <row r="36" spans="1:3" ht="12.75" customHeight="1">
      <c r="A36" s="90" t="s">
        <v>837</v>
      </c>
      <c r="B36" s="91">
        <v>0.14000000000000001</v>
      </c>
      <c r="C36" s="92" t="s">
        <v>1149</v>
      </c>
    </row>
    <row r="37" spans="1:3" ht="12.75" customHeight="1">
      <c r="A37" s="90" t="s">
        <v>816</v>
      </c>
      <c r="B37" s="91">
        <v>0.14000000000000001</v>
      </c>
      <c r="C37" s="92" t="s">
        <v>1149</v>
      </c>
    </row>
    <row r="38" spans="1:3" ht="12.75" customHeight="1">
      <c r="A38" s="90" t="s">
        <v>812</v>
      </c>
      <c r="B38" s="91">
        <v>0.14000000000000001</v>
      </c>
      <c r="C38" s="92" t="s">
        <v>1149</v>
      </c>
    </row>
    <row r="39" spans="1:3" ht="12.75" customHeight="1">
      <c r="A39" s="90" t="s">
        <v>844</v>
      </c>
      <c r="B39" s="91">
        <v>0.14000000000000001</v>
      </c>
      <c r="C39" s="92" t="s">
        <v>1149</v>
      </c>
    </row>
    <row r="40" spans="1:3" ht="12.75" customHeight="1">
      <c r="A40" s="90" t="s">
        <v>846</v>
      </c>
      <c r="B40" s="91">
        <v>0.15</v>
      </c>
      <c r="C40" s="92" t="s">
        <v>1125</v>
      </c>
    </row>
    <row r="41" spans="1:3" ht="12.75" customHeight="1">
      <c r="A41" s="90" t="s">
        <v>806</v>
      </c>
      <c r="B41" s="91">
        <v>0.15</v>
      </c>
      <c r="C41" s="92" t="s">
        <v>1125</v>
      </c>
    </row>
    <row r="42" spans="1:3" ht="12.75" customHeight="1">
      <c r="A42" s="90" t="s">
        <v>814</v>
      </c>
      <c r="B42" s="91">
        <v>0.15</v>
      </c>
      <c r="C42" s="92" t="s">
        <v>1125</v>
      </c>
    </row>
    <row r="43" spans="1:3" ht="12.75" customHeight="1">
      <c r="A43" s="365" t="s">
        <v>339</v>
      </c>
      <c r="B43" s="366">
        <v>0.15</v>
      </c>
      <c r="C43" s="367" t="s">
        <v>1125</v>
      </c>
    </row>
    <row r="44" spans="1:3" ht="12.75" customHeight="1">
      <c r="A44" s="90" t="s">
        <v>821</v>
      </c>
      <c r="B44" s="91">
        <v>0.16</v>
      </c>
      <c r="C44" s="92" t="s">
        <v>1150</v>
      </c>
    </row>
    <row r="45" spans="1:3" ht="12.75" customHeight="1">
      <c r="A45" s="90" t="s">
        <v>811</v>
      </c>
      <c r="B45" s="91">
        <v>0.16</v>
      </c>
      <c r="C45" s="92" t="s">
        <v>1150</v>
      </c>
    </row>
    <row r="46" spans="1:3" ht="12.75" customHeight="1">
      <c r="A46" s="90" t="s">
        <v>803</v>
      </c>
      <c r="B46" s="91">
        <v>0.17</v>
      </c>
      <c r="C46" s="92" t="s">
        <v>1151</v>
      </c>
    </row>
    <row r="47" spans="1:3" ht="12.75" customHeight="1">
      <c r="A47" s="90" t="s">
        <v>828</v>
      </c>
      <c r="B47" s="91">
        <v>0.17</v>
      </c>
      <c r="C47" s="92" t="s">
        <v>1151</v>
      </c>
    </row>
    <row r="48" spans="1:3" ht="12.75" customHeight="1">
      <c r="A48" s="90" t="s">
        <v>840</v>
      </c>
      <c r="B48" s="91">
        <v>0.17</v>
      </c>
      <c r="C48" s="92" t="s">
        <v>1151</v>
      </c>
    </row>
    <row r="49" spans="1:3" ht="12.75" customHeight="1">
      <c r="A49" s="90" t="s">
        <v>832</v>
      </c>
      <c r="B49" s="91">
        <v>0.17</v>
      </c>
      <c r="C49" s="92" t="s">
        <v>1151</v>
      </c>
    </row>
    <row r="50" spans="1:3" ht="12.75" customHeight="1">
      <c r="A50" s="90" t="s">
        <v>807</v>
      </c>
      <c r="B50" s="91">
        <v>0.18</v>
      </c>
      <c r="C50" s="92" t="s">
        <v>1132</v>
      </c>
    </row>
    <row r="51" spans="1:3" ht="12.75" customHeight="1">
      <c r="A51" s="90" t="s">
        <v>835</v>
      </c>
      <c r="B51" s="91">
        <v>0.19</v>
      </c>
      <c r="C51" s="92" t="s">
        <v>1134</v>
      </c>
    </row>
    <row r="52" spans="1:3" ht="12.75" customHeight="1">
      <c r="A52" s="90" t="s">
        <v>805</v>
      </c>
      <c r="B52" s="91">
        <v>0.2</v>
      </c>
      <c r="C52" s="92" t="s">
        <v>1136</v>
      </c>
    </row>
    <row r="53" spans="1:3" ht="12.75" customHeight="1">
      <c r="A53" s="90" t="s">
        <v>850</v>
      </c>
      <c r="B53" s="91">
        <v>0.2</v>
      </c>
      <c r="C53" s="92" t="s">
        <v>1136</v>
      </c>
    </row>
    <row r="54" spans="1:3" ht="12.75" customHeight="1">
      <c r="A54" s="90" t="s">
        <v>822</v>
      </c>
      <c r="B54" s="91">
        <v>0.2</v>
      </c>
      <c r="C54" s="92" t="s">
        <v>1136</v>
      </c>
    </row>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4" r:id="rId1" xr:uid="{00000000-0004-0000-3600-000000000000}"/>
    <hyperlink ref="A5" r:id="rId2" xr:uid="{00000000-0004-0000-3600-000001000000}"/>
    <hyperlink ref="A6" r:id="rId3" xr:uid="{00000000-0004-0000-3600-000002000000}"/>
    <hyperlink ref="A7" r:id="rId4" xr:uid="{00000000-0004-0000-3600-000003000000}"/>
    <hyperlink ref="A8" r:id="rId5" xr:uid="{00000000-0004-0000-3600-000004000000}"/>
    <hyperlink ref="A9" r:id="rId6" xr:uid="{00000000-0004-0000-3600-000005000000}"/>
    <hyperlink ref="A10" r:id="rId7" xr:uid="{00000000-0004-0000-3600-000006000000}"/>
    <hyperlink ref="A11" r:id="rId8" xr:uid="{00000000-0004-0000-3600-000007000000}"/>
    <hyperlink ref="A12" r:id="rId9" xr:uid="{00000000-0004-0000-3600-000008000000}"/>
    <hyperlink ref="A13" r:id="rId10" xr:uid="{00000000-0004-0000-3600-000009000000}"/>
    <hyperlink ref="A14" r:id="rId11" xr:uid="{00000000-0004-0000-3600-00000A000000}"/>
    <hyperlink ref="A15" r:id="rId12" xr:uid="{00000000-0004-0000-3600-00000B000000}"/>
    <hyperlink ref="A16" r:id="rId13" xr:uid="{00000000-0004-0000-3600-00000C000000}"/>
    <hyperlink ref="A17" r:id="rId14" xr:uid="{00000000-0004-0000-3600-00000D000000}"/>
    <hyperlink ref="A18" r:id="rId15" xr:uid="{00000000-0004-0000-3600-00000E000000}"/>
    <hyperlink ref="A19" r:id="rId16" xr:uid="{00000000-0004-0000-3600-00000F000000}"/>
    <hyperlink ref="A20" r:id="rId17" xr:uid="{00000000-0004-0000-3600-000010000000}"/>
    <hyperlink ref="A21" r:id="rId18" xr:uid="{00000000-0004-0000-3600-000011000000}"/>
    <hyperlink ref="A22" r:id="rId19" xr:uid="{00000000-0004-0000-3600-000012000000}"/>
    <hyperlink ref="A23" r:id="rId20" xr:uid="{00000000-0004-0000-3600-000013000000}"/>
    <hyperlink ref="A24" r:id="rId21" xr:uid="{00000000-0004-0000-3600-000014000000}"/>
    <hyperlink ref="A25" r:id="rId22" xr:uid="{00000000-0004-0000-3600-000015000000}"/>
    <hyperlink ref="A26" r:id="rId23" xr:uid="{00000000-0004-0000-3600-000016000000}"/>
    <hyperlink ref="A27" r:id="rId24" xr:uid="{00000000-0004-0000-3600-000017000000}"/>
    <hyperlink ref="A28" r:id="rId25" xr:uid="{00000000-0004-0000-3600-000018000000}"/>
    <hyperlink ref="A29" r:id="rId26" xr:uid="{00000000-0004-0000-3600-000019000000}"/>
    <hyperlink ref="A30" r:id="rId27" xr:uid="{00000000-0004-0000-3600-00001A000000}"/>
    <hyperlink ref="A31" r:id="rId28" xr:uid="{00000000-0004-0000-3600-00001B000000}"/>
    <hyperlink ref="A32" r:id="rId29" xr:uid="{00000000-0004-0000-3600-00001C000000}"/>
    <hyperlink ref="A33" r:id="rId30" xr:uid="{00000000-0004-0000-3600-00001D000000}"/>
    <hyperlink ref="A34" r:id="rId31" xr:uid="{00000000-0004-0000-3600-00001E000000}"/>
    <hyperlink ref="A35" r:id="rId32" xr:uid="{00000000-0004-0000-3600-00001F000000}"/>
    <hyperlink ref="A36" r:id="rId33" xr:uid="{00000000-0004-0000-3600-000020000000}"/>
    <hyperlink ref="A37" r:id="rId34" xr:uid="{00000000-0004-0000-3600-000021000000}"/>
    <hyperlink ref="A38" r:id="rId35" xr:uid="{00000000-0004-0000-3600-000022000000}"/>
    <hyperlink ref="A39" r:id="rId36" xr:uid="{00000000-0004-0000-3600-000023000000}"/>
    <hyperlink ref="A40" r:id="rId37" xr:uid="{00000000-0004-0000-3600-000024000000}"/>
    <hyperlink ref="A41" r:id="rId38" xr:uid="{00000000-0004-0000-3600-000025000000}"/>
    <hyperlink ref="A42" r:id="rId39" xr:uid="{00000000-0004-0000-3600-000026000000}"/>
    <hyperlink ref="A43" r:id="rId40" xr:uid="{00000000-0004-0000-3600-000027000000}"/>
    <hyperlink ref="A44" r:id="rId41" xr:uid="{00000000-0004-0000-3600-000028000000}"/>
    <hyperlink ref="A45" r:id="rId42" xr:uid="{00000000-0004-0000-3600-000029000000}"/>
    <hyperlink ref="A46" r:id="rId43" xr:uid="{00000000-0004-0000-3600-00002A000000}"/>
    <hyperlink ref="A47" r:id="rId44" xr:uid="{00000000-0004-0000-3600-00002B000000}"/>
    <hyperlink ref="A48" r:id="rId45" xr:uid="{00000000-0004-0000-3600-00002C000000}"/>
    <hyperlink ref="A49" r:id="rId46" xr:uid="{00000000-0004-0000-3600-00002D000000}"/>
    <hyperlink ref="A50" r:id="rId47" xr:uid="{00000000-0004-0000-3600-00002E000000}"/>
    <hyperlink ref="A51" r:id="rId48" xr:uid="{00000000-0004-0000-3600-00002F000000}"/>
    <hyperlink ref="A52" r:id="rId49" xr:uid="{00000000-0004-0000-3600-000030000000}"/>
    <hyperlink ref="A53" r:id="rId50" xr:uid="{00000000-0004-0000-3600-000031000000}"/>
    <hyperlink ref="A54" r:id="rId51" xr:uid="{00000000-0004-0000-3600-000032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82">
    <outlinePr summaryBelow="0" summaryRight="0"/>
  </sheetPr>
  <dimension ref="A1:J1000"/>
  <sheetViews>
    <sheetView workbookViewId="0"/>
  </sheetViews>
  <sheetFormatPr defaultColWidth="14.42578125" defaultRowHeight="15" customHeight="1"/>
  <cols>
    <col min="1" max="6" width="14.42578125" customWidth="1"/>
  </cols>
  <sheetData>
    <row r="1" spans="1:1" ht="15.75" customHeight="1">
      <c r="A1" s="1" t="s">
        <v>1152</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10" ht="15.75" customHeight="1"/>
    <row r="34" spans="1:10" ht="15.75" customHeight="1"/>
    <row r="35" spans="1:10" ht="15.75" customHeight="1"/>
    <row r="36" spans="1:10" ht="15.75" customHeight="1"/>
    <row r="37" spans="1:10" ht="15.75" customHeight="1"/>
    <row r="38" spans="1:10" ht="15.75" customHeight="1"/>
    <row r="39" spans="1:10" ht="15.75" customHeight="1"/>
    <row r="40" spans="1:10" ht="15.75" customHeight="1">
      <c r="A40" s="354"/>
      <c r="B40" s="354"/>
      <c r="C40" s="354"/>
      <c r="D40" s="354"/>
      <c r="E40" s="354"/>
      <c r="F40" s="354"/>
      <c r="G40" s="354"/>
      <c r="H40" s="354"/>
      <c r="I40" s="354"/>
      <c r="J40" s="354"/>
    </row>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85">
    <outlinePr summaryBelow="0" summaryRight="0"/>
  </sheetPr>
  <dimension ref="A1:C1000"/>
  <sheetViews>
    <sheetView workbookViewId="0"/>
  </sheetViews>
  <sheetFormatPr defaultColWidth="14.42578125" defaultRowHeight="15" customHeight="1"/>
  <cols>
    <col min="1" max="6" width="14.42578125" customWidth="1"/>
  </cols>
  <sheetData>
    <row r="1" spans="1:3" ht="15.75" customHeight="1">
      <c r="A1" s="1" t="s">
        <v>1153</v>
      </c>
    </row>
    <row r="2" spans="1:3" ht="15.75" customHeight="1"/>
    <row r="3" spans="1:3" ht="15.75" customHeight="1">
      <c r="A3" s="368" t="s">
        <v>801</v>
      </c>
      <c r="B3" s="85" t="s">
        <v>802</v>
      </c>
      <c r="C3" s="85" t="s">
        <v>1154</v>
      </c>
    </row>
    <row r="4" spans="1:3" ht="15.75" customHeight="1">
      <c r="A4" s="86"/>
      <c r="B4" s="86" t="s">
        <v>932</v>
      </c>
      <c r="C4" s="86">
        <v>47</v>
      </c>
    </row>
    <row r="5" spans="1:3" ht="15.75" customHeight="1">
      <c r="A5" s="369">
        <v>1</v>
      </c>
      <c r="B5" s="369" t="s">
        <v>815</v>
      </c>
      <c r="C5" s="369">
        <v>11</v>
      </c>
    </row>
    <row r="6" spans="1:3" ht="15.75" customHeight="1">
      <c r="A6" s="86">
        <v>2</v>
      </c>
      <c r="B6" s="86" t="s">
        <v>842</v>
      </c>
      <c r="C6" s="86">
        <v>16</v>
      </c>
    </row>
    <row r="7" spans="1:3" ht="15.75" customHeight="1">
      <c r="A7" s="369">
        <v>3</v>
      </c>
      <c r="B7" s="369" t="s">
        <v>845</v>
      </c>
      <c r="C7" s="369">
        <v>19</v>
      </c>
    </row>
    <row r="8" spans="1:3" ht="15.75" customHeight="1">
      <c r="A8" s="86">
        <v>4</v>
      </c>
      <c r="B8" s="86" t="s">
        <v>824</v>
      </c>
      <c r="C8" s="86">
        <v>24</v>
      </c>
    </row>
    <row r="9" spans="1:3" ht="15.75" customHeight="1">
      <c r="A9" s="369">
        <v>5</v>
      </c>
      <c r="B9" s="369" t="s">
        <v>822</v>
      </c>
      <c r="C9" s="369">
        <v>25</v>
      </c>
    </row>
    <row r="10" spans="1:3" ht="15.75" customHeight="1">
      <c r="A10" s="86">
        <v>5</v>
      </c>
      <c r="B10" s="86" t="s">
        <v>306</v>
      </c>
      <c r="C10" s="86">
        <v>25</v>
      </c>
    </row>
    <row r="11" spans="1:3" ht="15.75" customHeight="1">
      <c r="A11" s="369">
        <v>7</v>
      </c>
      <c r="B11" s="369" t="s">
        <v>816</v>
      </c>
      <c r="C11" s="369">
        <v>26</v>
      </c>
    </row>
    <row r="12" spans="1:3" ht="15.75" customHeight="1">
      <c r="A12" s="86">
        <v>8</v>
      </c>
      <c r="B12" s="86" t="s">
        <v>851</v>
      </c>
      <c r="C12" s="86">
        <v>27</v>
      </c>
    </row>
    <row r="13" spans="1:3" ht="15.75" customHeight="1">
      <c r="A13" s="369">
        <v>9</v>
      </c>
      <c r="B13" s="369" t="s">
        <v>847</v>
      </c>
      <c r="C13" s="369">
        <v>28</v>
      </c>
    </row>
    <row r="14" spans="1:3" ht="15.75" customHeight="1">
      <c r="A14" s="86">
        <v>10</v>
      </c>
      <c r="B14" s="86" t="s">
        <v>827</v>
      </c>
      <c r="C14" s="86">
        <v>31</v>
      </c>
    </row>
    <row r="15" spans="1:3" ht="15.75" customHeight="1">
      <c r="A15" s="369">
        <v>11</v>
      </c>
      <c r="B15" s="369" t="s">
        <v>849</v>
      </c>
      <c r="C15" s="369">
        <v>32</v>
      </c>
    </row>
    <row r="16" spans="1:3" ht="15.75" customHeight="1">
      <c r="A16" s="86">
        <v>11</v>
      </c>
      <c r="B16" s="86" t="s">
        <v>810</v>
      </c>
      <c r="C16" s="86">
        <v>32</v>
      </c>
    </row>
    <row r="17" spans="1:3" ht="15.75" customHeight="1">
      <c r="A17" s="369">
        <v>13</v>
      </c>
      <c r="B17" s="369" t="s">
        <v>809</v>
      </c>
      <c r="C17" s="369">
        <v>34</v>
      </c>
    </row>
    <row r="18" spans="1:3" ht="15.75" customHeight="1">
      <c r="A18" s="86">
        <v>14</v>
      </c>
      <c r="B18" s="86" t="s">
        <v>803</v>
      </c>
      <c r="C18" s="86">
        <v>35</v>
      </c>
    </row>
    <row r="19" spans="1:3" ht="15.75" customHeight="1">
      <c r="A19" s="369">
        <v>15</v>
      </c>
      <c r="B19" s="369" t="s">
        <v>843</v>
      </c>
      <c r="C19" s="369">
        <v>36</v>
      </c>
    </row>
    <row r="20" spans="1:3" ht="15.75" customHeight="1">
      <c r="A20" s="86">
        <v>16</v>
      </c>
      <c r="B20" s="86" t="s">
        <v>838</v>
      </c>
      <c r="C20" s="86">
        <v>37</v>
      </c>
    </row>
    <row r="21" spans="1:3" ht="15.75" customHeight="1">
      <c r="A21" s="369">
        <v>16</v>
      </c>
      <c r="B21" s="369" t="s">
        <v>834</v>
      </c>
      <c r="C21" s="369">
        <v>37</v>
      </c>
    </row>
    <row r="22" spans="1:3" ht="15.75" customHeight="1">
      <c r="A22" s="86">
        <v>18</v>
      </c>
      <c r="B22" s="86" t="s">
        <v>846</v>
      </c>
      <c r="C22" s="86">
        <v>38</v>
      </c>
    </row>
    <row r="23" spans="1:3" ht="15.75" customHeight="1">
      <c r="A23" s="369">
        <v>18</v>
      </c>
      <c r="B23" s="369" t="s">
        <v>820</v>
      </c>
      <c r="C23" s="369">
        <v>38</v>
      </c>
    </row>
    <row r="24" spans="1:3" ht="15.75" customHeight="1">
      <c r="A24" s="86">
        <v>20</v>
      </c>
      <c r="B24" s="86" t="s">
        <v>852</v>
      </c>
      <c r="C24" s="86">
        <v>39</v>
      </c>
    </row>
    <row r="25" spans="1:3" ht="15.75" customHeight="1">
      <c r="A25" s="369">
        <v>21</v>
      </c>
      <c r="B25" s="369" t="s">
        <v>848</v>
      </c>
      <c r="C25" s="369">
        <v>40</v>
      </c>
    </row>
    <row r="26" spans="1:3" ht="15.75" customHeight="1">
      <c r="A26" s="86">
        <v>21</v>
      </c>
      <c r="B26" s="86" t="s">
        <v>808</v>
      </c>
      <c r="C26" s="86">
        <v>40</v>
      </c>
    </row>
    <row r="27" spans="1:3" ht="15.75" customHeight="1">
      <c r="A27" s="369">
        <v>23</v>
      </c>
      <c r="B27" s="369" t="s">
        <v>832</v>
      </c>
      <c r="C27" s="369">
        <v>41</v>
      </c>
    </row>
    <row r="28" spans="1:3" ht="15.75" customHeight="1">
      <c r="A28" s="86">
        <v>23</v>
      </c>
      <c r="B28" s="86" t="s">
        <v>839</v>
      </c>
      <c r="C28" s="86">
        <v>41</v>
      </c>
    </row>
    <row r="29" spans="1:3" ht="15.75" customHeight="1">
      <c r="A29" s="369">
        <v>25</v>
      </c>
      <c r="B29" s="369" t="s">
        <v>823</v>
      </c>
      <c r="C29" s="369">
        <v>44</v>
      </c>
    </row>
    <row r="30" spans="1:3" ht="15.75" customHeight="1">
      <c r="A30" s="86">
        <v>26</v>
      </c>
      <c r="B30" s="86" t="s">
        <v>817</v>
      </c>
      <c r="C30" s="86">
        <v>46</v>
      </c>
    </row>
    <row r="31" spans="1:3" ht="15.75" customHeight="1">
      <c r="A31" s="369">
        <v>27</v>
      </c>
      <c r="B31" s="369" t="s">
        <v>833</v>
      </c>
      <c r="C31" s="369">
        <v>47</v>
      </c>
    </row>
    <row r="32" spans="1:3" ht="15.75" customHeight="1">
      <c r="A32" s="86">
        <v>28</v>
      </c>
      <c r="B32" s="86" t="s">
        <v>819</v>
      </c>
      <c r="C32" s="86">
        <v>48</v>
      </c>
    </row>
    <row r="33" spans="1:3" ht="15.75" customHeight="1">
      <c r="A33" s="369">
        <v>29</v>
      </c>
      <c r="B33" s="369" t="s">
        <v>829</v>
      </c>
      <c r="C33" s="369">
        <v>51</v>
      </c>
    </row>
    <row r="34" spans="1:3" ht="15.75" customHeight="1">
      <c r="A34" s="86">
        <v>29</v>
      </c>
      <c r="B34" s="86" t="s">
        <v>806</v>
      </c>
      <c r="C34" s="86">
        <v>51</v>
      </c>
    </row>
    <row r="35" spans="1:3" ht="15.75" customHeight="1">
      <c r="A35" s="369">
        <v>31</v>
      </c>
      <c r="B35" s="369" t="s">
        <v>841</v>
      </c>
      <c r="C35" s="369">
        <v>52</v>
      </c>
    </row>
    <row r="36" spans="1:3" ht="15.75" customHeight="1">
      <c r="A36" s="86">
        <v>31</v>
      </c>
      <c r="B36" s="86" t="s">
        <v>831</v>
      </c>
      <c r="C36" s="86">
        <v>52</v>
      </c>
    </row>
    <row r="37" spans="1:3" ht="15.75" customHeight="1">
      <c r="A37" s="369">
        <v>31</v>
      </c>
      <c r="B37" s="369" t="s">
        <v>837</v>
      </c>
      <c r="C37" s="369">
        <v>52</v>
      </c>
    </row>
    <row r="38" spans="1:3" ht="15.75" customHeight="1">
      <c r="A38" s="86">
        <v>31</v>
      </c>
      <c r="B38" s="86" t="s">
        <v>836</v>
      </c>
      <c r="C38" s="86">
        <v>52</v>
      </c>
    </row>
    <row r="39" spans="1:3" ht="15.75" customHeight="1">
      <c r="A39" s="369">
        <v>35</v>
      </c>
      <c r="B39" s="369" t="s">
        <v>835</v>
      </c>
      <c r="C39" s="369">
        <v>54</v>
      </c>
    </row>
    <row r="40" spans="1:3" ht="15.75" customHeight="1">
      <c r="A40" s="86">
        <v>35</v>
      </c>
      <c r="B40" s="86" t="s">
        <v>825</v>
      </c>
      <c r="C40" s="86">
        <v>54</v>
      </c>
    </row>
    <row r="41" spans="1:3" ht="15.75" customHeight="1">
      <c r="A41" s="369">
        <v>37</v>
      </c>
      <c r="B41" s="369" t="s">
        <v>828</v>
      </c>
      <c r="C41" s="369">
        <v>55</v>
      </c>
    </row>
    <row r="42" spans="1:3" ht="15.75" customHeight="1">
      <c r="A42" s="86">
        <v>38</v>
      </c>
      <c r="B42" s="86" t="s">
        <v>840</v>
      </c>
      <c r="C42" s="86">
        <v>56</v>
      </c>
    </row>
    <row r="43" spans="1:3" ht="15.75" customHeight="1">
      <c r="A43" s="370">
        <v>39</v>
      </c>
      <c r="B43" s="370" t="s">
        <v>339</v>
      </c>
      <c r="C43" s="370">
        <v>57</v>
      </c>
    </row>
    <row r="44" spans="1:3" ht="15.75" customHeight="1">
      <c r="A44" s="86">
        <v>40</v>
      </c>
      <c r="B44" s="86" t="s">
        <v>830</v>
      </c>
      <c r="C44" s="86">
        <v>61</v>
      </c>
    </row>
    <row r="45" spans="1:3" ht="15.75" customHeight="1">
      <c r="A45" s="369">
        <v>41</v>
      </c>
      <c r="B45" s="369" t="s">
        <v>844</v>
      </c>
      <c r="C45" s="369">
        <v>62</v>
      </c>
    </row>
    <row r="46" spans="1:3" ht="15.75" customHeight="1">
      <c r="A46" s="86">
        <v>42</v>
      </c>
      <c r="B46" s="86" t="s">
        <v>811</v>
      </c>
      <c r="C46" s="86">
        <v>64</v>
      </c>
    </row>
    <row r="47" spans="1:3" ht="15.75" customHeight="1">
      <c r="A47" s="369">
        <v>43</v>
      </c>
      <c r="B47" s="369" t="s">
        <v>814</v>
      </c>
      <c r="C47" s="369">
        <v>65</v>
      </c>
    </row>
    <row r="48" spans="1:3" ht="15.75" customHeight="1">
      <c r="A48" s="86">
        <v>44</v>
      </c>
      <c r="B48" s="86" t="s">
        <v>826</v>
      </c>
      <c r="C48" s="86">
        <v>69</v>
      </c>
    </row>
    <row r="49" spans="1:3" ht="15.75" customHeight="1">
      <c r="A49" s="369">
        <v>45</v>
      </c>
      <c r="B49" s="369" t="s">
        <v>813</v>
      </c>
      <c r="C49" s="369">
        <v>70</v>
      </c>
    </row>
    <row r="50" spans="1:3" ht="15.75" customHeight="1">
      <c r="A50" s="86">
        <v>46</v>
      </c>
      <c r="B50" s="86" t="s">
        <v>805</v>
      </c>
      <c r="C50" s="86">
        <v>71</v>
      </c>
    </row>
    <row r="51" spans="1:3" ht="15.75" customHeight="1">
      <c r="A51" s="369">
        <v>47</v>
      </c>
      <c r="B51" s="369" t="s">
        <v>821</v>
      </c>
      <c r="C51" s="369">
        <v>79</v>
      </c>
    </row>
    <row r="52" spans="1:3" ht="15.75" customHeight="1">
      <c r="A52" s="86">
        <v>48</v>
      </c>
      <c r="B52" s="86" t="s">
        <v>807</v>
      </c>
      <c r="C52" s="86">
        <v>82</v>
      </c>
    </row>
    <row r="53" spans="1:3" ht="15.75" customHeight="1">
      <c r="A53" s="369">
        <v>49</v>
      </c>
      <c r="B53" s="369" t="s">
        <v>818</v>
      </c>
      <c r="C53" s="369">
        <v>103</v>
      </c>
    </row>
    <row r="54" spans="1:3" ht="15.75" customHeight="1">
      <c r="A54" s="86">
        <v>50</v>
      </c>
      <c r="B54" s="86" t="s">
        <v>850</v>
      </c>
      <c r="C54" s="86">
        <v>149</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3">
    <outlinePr summaryBelow="0" summaryRight="0"/>
  </sheetPr>
  <dimension ref="A1:H1000"/>
  <sheetViews>
    <sheetView workbookViewId="0"/>
  </sheetViews>
  <sheetFormatPr defaultColWidth="14.42578125" defaultRowHeight="15" customHeight="1"/>
  <cols>
    <col min="1" max="6" width="14.42578125" customWidth="1"/>
  </cols>
  <sheetData>
    <row r="1" spans="1:8" ht="15.75" customHeight="1">
      <c r="A1" s="1" t="s">
        <v>1155</v>
      </c>
      <c r="B1" s="5" t="s">
        <v>1156</v>
      </c>
    </row>
    <row r="2" spans="1:8" ht="15.75" customHeight="1"/>
    <row r="3" spans="1:8" ht="15.75" customHeight="1">
      <c r="B3" s="328" t="s">
        <v>804</v>
      </c>
      <c r="C3" s="328" t="s">
        <v>1157</v>
      </c>
      <c r="D3" s="371" t="s">
        <v>1158</v>
      </c>
      <c r="E3" s="328" t="s">
        <v>1159</v>
      </c>
      <c r="F3" s="328" t="s">
        <v>1160</v>
      </c>
      <c r="G3" s="328" t="s">
        <v>1161</v>
      </c>
      <c r="H3" s="328" t="s">
        <v>1162</v>
      </c>
    </row>
    <row r="4" spans="1:8" ht="15.75" customHeight="1">
      <c r="B4" s="328" t="s">
        <v>803</v>
      </c>
      <c r="C4" s="11">
        <v>40</v>
      </c>
      <c r="D4" s="372">
        <v>23</v>
      </c>
      <c r="E4" s="11">
        <v>30</v>
      </c>
      <c r="F4" s="11">
        <v>50</v>
      </c>
      <c r="G4" s="11">
        <v>15</v>
      </c>
      <c r="H4" s="11">
        <v>18</v>
      </c>
    </row>
    <row r="5" spans="1:8" ht="15.75" customHeight="1">
      <c r="B5" s="328" t="s">
        <v>805</v>
      </c>
      <c r="C5" s="11">
        <v>3</v>
      </c>
      <c r="D5" s="372">
        <v>26</v>
      </c>
      <c r="E5" s="11">
        <v>1</v>
      </c>
      <c r="F5" s="11">
        <v>5</v>
      </c>
      <c r="G5" s="11">
        <v>25</v>
      </c>
      <c r="H5" s="11">
        <v>46</v>
      </c>
    </row>
    <row r="6" spans="1:8" ht="15.75" customHeight="1">
      <c r="B6" s="328" t="s">
        <v>806</v>
      </c>
      <c r="C6" s="11">
        <v>20</v>
      </c>
      <c r="D6" s="372">
        <v>22</v>
      </c>
      <c r="E6" s="11">
        <v>17</v>
      </c>
      <c r="F6" s="11">
        <v>40</v>
      </c>
      <c r="G6" s="11">
        <v>8</v>
      </c>
      <c r="H6" s="11">
        <v>6</v>
      </c>
    </row>
    <row r="7" spans="1:8" ht="15.75" customHeight="1">
      <c r="B7" s="328" t="s">
        <v>807</v>
      </c>
      <c r="C7" s="11">
        <v>46</v>
      </c>
      <c r="D7" s="372">
        <v>34</v>
      </c>
      <c r="E7" s="11">
        <v>40</v>
      </c>
      <c r="F7" s="11">
        <v>46</v>
      </c>
      <c r="G7" s="11">
        <v>29</v>
      </c>
      <c r="H7" s="11">
        <v>23</v>
      </c>
    </row>
    <row r="8" spans="1:8" ht="15.75" customHeight="1">
      <c r="B8" s="328" t="s">
        <v>808</v>
      </c>
      <c r="C8" s="11">
        <v>48</v>
      </c>
      <c r="D8" s="372">
        <v>28</v>
      </c>
      <c r="E8" s="11">
        <v>49</v>
      </c>
      <c r="F8" s="11">
        <v>45</v>
      </c>
      <c r="G8" s="11">
        <v>16</v>
      </c>
      <c r="H8" s="11">
        <v>22</v>
      </c>
    </row>
    <row r="9" spans="1:8" ht="15.75" customHeight="1">
      <c r="B9" s="328" t="s">
        <v>809</v>
      </c>
      <c r="C9" s="11">
        <v>17</v>
      </c>
      <c r="D9" s="372">
        <v>7</v>
      </c>
      <c r="E9" s="11">
        <v>14</v>
      </c>
      <c r="F9" s="11">
        <v>37</v>
      </c>
      <c r="G9" s="11">
        <v>14</v>
      </c>
      <c r="H9" s="11">
        <v>43</v>
      </c>
    </row>
    <row r="10" spans="1:8" ht="15.75" customHeight="1">
      <c r="B10" s="328" t="s">
        <v>810</v>
      </c>
      <c r="C10" s="11">
        <v>47</v>
      </c>
      <c r="D10" s="372">
        <v>27</v>
      </c>
      <c r="E10" s="11">
        <v>43</v>
      </c>
      <c r="F10" s="11">
        <v>26</v>
      </c>
      <c r="G10" s="11">
        <v>50</v>
      </c>
      <c r="H10" s="11">
        <v>21</v>
      </c>
    </row>
    <row r="11" spans="1:8" ht="15.75" customHeight="1">
      <c r="B11" s="328" t="s">
        <v>811</v>
      </c>
      <c r="C11" s="11">
        <v>11</v>
      </c>
      <c r="D11" s="372">
        <v>50</v>
      </c>
      <c r="E11" s="11">
        <v>41</v>
      </c>
      <c r="F11" s="11">
        <v>2</v>
      </c>
      <c r="G11" s="11">
        <v>6</v>
      </c>
      <c r="H11" s="11">
        <v>3</v>
      </c>
    </row>
    <row r="12" spans="1:8" ht="15.75" customHeight="1">
      <c r="B12" s="328" t="s">
        <v>812</v>
      </c>
      <c r="C12" s="11">
        <v>47</v>
      </c>
      <c r="D12" s="372">
        <v>15</v>
      </c>
      <c r="E12" s="11">
        <v>45</v>
      </c>
      <c r="F12" s="11">
        <v>36</v>
      </c>
      <c r="G12" s="11">
        <v>49</v>
      </c>
      <c r="H12" s="11">
        <v>35</v>
      </c>
    </row>
    <row r="13" spans="1:8" ht="15.75" customHeight="1">
      <c r="B13" s="328" t="s">
        <v>813</v>
      </c>
      <c r="C13" s="11">
        <v>4</v>
      </c>
      <c r="D13" s="372">
        <v>9</v>
      </c>
      <c r="E13" s="11">
        <v>1</v>
      </c>
      <c r="F13" s="11">
        <v>23</v>
      </c>
      <c r="G13" s="11">
        <v>13</v>
      </c>
      <c r="H13" s="11">
        <v>2</v>
      </c>
    </row>
    <row r="14" spans="1:8" ht="15.75" customHeight="1">
      <c r="B14" s="328" t="s">
        <v>814</v>
      </c>
      <c r="C14" s="11">
        <v>32</v>
      </c>
      <c r="D14" s="372">
        <v>6</v>
      </c>
      <c r="E14" s="11">
        <v>36</v>
      </c>
      <c r="F14" s="11">
        <v>29</v>
      </c>
      <c r="G14" s="11">
        <v>28</v>
      </c>
      <c r="H14" s="11">
        <v>39</v>
      </c>
    </row>
    <row r="15" spans="1:8" ht="15.75" customHeight="1">
      <c r="B15" s="328" t="s">
        <v>815</v>
      </c>
      <c r="C15" s="11">
        <v>37</v>
      </c>
      <c r="D15" s="372">
        <v>16</v>
      </c>
      <c r="E15" s="11">
        <v>47</v>
      </c>
      <c r="F15" s="11">
        <v>30</v>
      </c>
      <c r="G15" s="11">
        <v>11</v>
      </c>
      <c r="H15" s="11">
        <v>28</v>
      </c>
    </row>
    <row r="16" spans="1:8" ht="15.75" customHeight="1">
      <c r="B16" s="328" t="s">
        <v>816</v>
      </c>
      <c r="C16" s="11">
        <v>21</v>
      </c>
      <c r="D16" s="372">
        <v>29</v>
      </c>
      <c r="E16" s="11">
        <v>26</v>
      </c>
      <c r="F16" s="11">
        <v>12</v>
      </c>
      <c r="G16" s="11">
        <v>4</v>
      </c>
      <c r="H16" s="11">
        <v>48</v>
      </c>
    </row>
    <row r="17" spans="2:8" ht="15.75" customHeight="1">
      <c r="B17" s="328" t="s">
        <v>817</v>
      </c>
      <c r="C17" s="11">
        <v>35</v>
      </c>
      <c r="D17" s="372">
        <v>36</v>
      </c>
      <c r="E17" s="11">
        <v>13</v>
      </c>
      <c r="F17" s="11">
        <v>33</v>
      </c>
      <c r="G17" s="11">
        <v>40</v>
      </c>
      <c r="H17" s="11">
        <v>40</v>
      </c>
    </row>
    <row r="18" spans="2:8" ht="15.75" customHeight="1">
      <c r="B18" s="328" t="s">
        <v>818</v>
      </c>
      <c r="C18" s="11">
        <v>10</v>
      </c>
      <c r="D18" s="372">
        <v>11</v>
      </c>
      <c r="E18" s="11">
        <v>15</v>
      </c>
      <c r="F18" s="11">
        <v>20</v>
      </c>
      <c r="G18" s="11">
        <v>2</v>
      </c>
      <c r="H18" s="11">
        <v>25</v>
      </c>
    </row>
    <row r="19" spans="2:8" ht="15.75" customHeight="1">
      <c r="B19" s="328" t="s">
        <v>819</v>
      </c>
      <c r="C19" s="11">
        <v>42</v>
      </c>
      <c r="D19" s="372">
        <v>48</v>
      </c>
      <c r="E19" s="11">
        <v>42</v>
      </c>
      <c r="F19" s="11">
        <v>15</v>
      </c>
      <c r="G19" s="11">
        <v>35</v>
      </c>
      <c r="H19" s="11">
        <v>35</v>
      </c>
    </row>
    <row r="20" spans="2:8" ht="15.75" customHeight="1">
      <c r="B20" s="328" t="s">
        <v>820</v>
      </c>
      <c r="C20" s="11">
        <v>34</v>
      </c>
      <c r="D20" s="372">
        <v>35</v>
      </c>
      <c r="E20" s="11">
        <v>23</v>
      </c>
      <c r="F20" s="11">
        <v>38</v>
      </c>
      <c r="G20" s="11">
        <v>20</v>
      </c>
      <c r="H20" s="11">
        <v>14</v>
      </c>
    </row>
    <row r="21" spans="2:8" ht="15.75" customHeight="1">
      <c r="B21" s="328" t="s">
        <v>821</v>
      </c>
      <c r="C21" s="11">
        <v>24</v>
      </c>
      <c r="D21" s="372">
        <v>17</v>
      </c>
      <c r="E21" s="11">
        <v>18</v>
      </c>
      <c r="F21" s="11">
        <v>14</v>
      </c>
      <c r="G21" s="11">
        <v>36</v>
      </c>
      <c r="H21" s="11">
        <v>49</v>
      </c>
    </row>
    <row r="22" spans="2:8" ht="15.75" customHeight="1">
      <c r="B22" s="328" t="s">
        <v>822</v>
      </c>
      <c r="C22" s="11">
        <v>41</v>
      </c>
      <c r="D22" s="372">
        <v>37</v>
      </c>
      <c r="E22" s="11">
        <v>32</v>
      </c>
      <c r="F22" s="11">
        <v>48</v>
      </c>
      <c r="G22" s="11">
        <v>33</v>
      </c>
      <c r="H22" s="11">
        <v>4</v>
      </c>
    </row>
    <row r="23" spans="2:8" ht="15.75" customHeight="1">
      <c r="B23" s="328" t="s">
        <v>823</v>
      </c>
      <c r="C23" s="11">
        <v>33</v>
      </c>
      <c r="D23" s="372">
        <v>38</v>
      </c>
      <c r="E23" s="11">
        <v>22</v>
      </c>
      <c r="F23" s="11">
        <v>8</v>
      </c>
      <c r="G23" s="11">
        <v>43</v>
      </c>
      <c r="H23" s="11">
        <v>32</v>
      </c>
    </row>
    <row r="24" spans="2:8" ht="15.75" customHeight="1">
      <c r="B24" s="328" t="s">
        <v>824</v>
      </c>
      <c r="C24" s="11">
        <v>43</v>
      </c>
      <c r="D24" s="372">
        <v>32</v>
      </c>
      <c r="E24" s="11">
        <v>45</v>
      </c>
      <c r="F24" s="11">
        <v>19</v>
      </c>
      <c r="G24" s="11">
        <v>42</v>
      </c>
      <c r="H24" s="11">
        <v>33</v>
      </c>
    </row>
    <row r="25" spans="2:8" ht="15.75" customHeight="1">
      <c r="B25" s="328" t="s">
        <v>825</v>
      </c>
      <c r="C25" s="11">
        <v>36</v>
      </c>
      <c r="D25" s="372">
        <v>39</v>
      </c>
      <c r="E25" s="11">
        <v>11</v>
      </c>
      <c r="F25" s="11">
        <v>13</v>
      </c>
      <c r="G25" s="11">
        <v>48</v>
      </c>
      <c r="H25" s="11">
        <v>50</v>
      </c>
    </row>
    <row r="26" spans="2:8" ht="15.75" customHeight="1">
      <c r="B26" s="328" t="s">
        <v>826</v>
      </c>
      <c r="C26" s="11">
        <v>12</v>
      </c>
      <c r="D26" s="372">
        <v>18</v>
      </c>
      <c r="E26" s="11">
        <v>12</v>
      </c>
      <c r="F26" s="11">
        <v>9</v>
      </c>
      <c r="G26" s="11">
        <v>24</v>
      </c>
      <c r="H26" s="11">
        <v>17</v>
      </c>
    </row>
    <row r="27" spans="2:8" ht="15.75" customHeight="1">
      <c r="B27" s="328" t="s">
        <v>827</v>
      </c>
      <c r="C27" s="11">
        <v>45</v>
      </c>
      <c r="D27" s="372">
        <v>44</v>
      </c>
      <c r="E27" s="11">
        <v>46</v>
      </c>
      <c r="F27" s="11">
        <v>28</v>
      </c>
      <c r="G27" s="11">
        <v>26</v>
      </c>
      <c r="H27" s="11">
        <v>34</v>
      </c>
    </row>
    <row r="28" spans="2:8" ht="15.75" customHeight="1">
      <c r="B28" s="328" t="s">
        <v>828</v>
      </c>
      <c r="C28" s="11">
        <v>31</v>
      </c>
      <c r="D28" s="372">
        <v>10</v>
      </c>
      <c r="E28" s="11">
        <v>27</v>
      </c>
      <c r="F28" s="11">
        <v>34</v>
      </c>
      <c r="G28" s="11">
        <v>37</v>
      </c>
      <c r="H28" s="11">
        <v>5</v>
      </c>
    </row>
    <row r="29" spans="2:8" ht="15.75" customHeight="1">
      <c r="B29" s="328" t="s">
        <v>829</v>
      </c>
      <c r="C29" s="11">
        <v>14</v>
      </c>
      <c r="D29" s="372">
        <v>5</v>
      </c>
      <c r="E29" s="11">
        <v>24</v>
      </c>
      <c r="F29" s="11">
        <v>24</v>
      </c>
      <c r="G29" s="11">
        <v>7</v>
      </c>
      <c r="H29" s="11">
        <v>9</v>
      </c>
    </row>
    <row r="30" spans="2:8" ht="15.75" customHeight="1">
      <c r="B30" s="328" t="s">
        <v>830</v>
      </c>
      <c r="C30" s="11">
        <v>5</v>
      </c>
      <c r="D30" s="372">
        <v>21</v>
      </c>
      <c r="E30" s="11">
        <v>25</v>
      </c>
      <c r="F30" s="11">
        <v>3</v>
      </c>
      <c r="G30" s="11">
        <v>12</v>
      </c>
      <c r="H30" s="11">
        <v>20</v>
      </c>
    </row>
    <row r="31" spans="2:8" ht="15.75" customHeight="1">
      <c r="B31" s="328" t="s">
        <v>831</v>
      </c>
      <c r="C31" s="11">
        <v>28</v>
      </c>
      <c r="D31" s="372">
        <v>31</v>
      </c>
      <c r="E31" s="11">
        <v>21</v>
      </c>
      <c r="F31" s="11">
        <v>10</v>
      </c>
      <c r="G31" s="11">
        <v>41</v>
      </c>
      <c r="H31" s="11">
        <v>11</v>
      </c>
    </row>
    <row r="32" spans="2:8" ht="15.75" customHeight="1">
      <c r="B32" s="328" t="s">
        <v>832</v>
      </c>
      <c r="C32" s="11">
        <v>7</v>
      </c>
      <c r="D32" s="372">
        <v>25</v>
      </c>
      <c r="E32" s="11">
        <v>5</v>
      </c>
      <c r="F32" s="11">
        <v>44</v>
      </c>
      <c r="G32" s="11">
        <v>10</v>
      </c>
      <c r="H32" s="11">
        <v>47</v>
      </c>
    </row>
    <row r="33" spans="2:8" ht="15.75" customHeight="1">
      <c r="B33" s="328" t="s">
        <v>833</v>
      </c>
      <c r="C33" s="11">
        <v>6</v>
      </c>
      <c r="D33" s="372">
        <v>43</v>
      </c>
      <c r="E33" s="11">
        <v>9</v>
      </c>
      <c r="F33" s="11">
        <v>1</v>
      </c>
      <c r="G33" s="11">
        <v>44</v>
      </c>
      <c r="H33" s="11">
        <v>45</v>
      </c>
    </row>
    <row r="34" spans="2:8" ht="15.75" customHeight="1">
      <c r="B34" s="328" t="s">
        <v>834</v>
      </c>
      <c r="C34" s="11">
        <v>50</v>
      </c>
      <c r="D34" s="372">
        <v>49</v>
      </c>
      <c r="E34" s="11">
        <v>50</v>
      </c>
      <c r="F34" s="11">
        <v>42</v>
      </c>
      <c r="G34" s="11">
        <v>47</v>
      </c>
      <c r="H34" s="11">
        <v>30</v>
      </c>
    </row>
    <row r="35" spans="2:8" ht="15.75" customHeight="1">
      <c r="B35" s="328" t="s">
        <v>835</v>
      </c>
      <c r="C35" s="11">
        <v>22</v>
      </c>
      <c r="D35" s="372">
        <v>20</v>
      </c>
      <c r="E35" s="11">
        <v>31</v>
      </c>
      <c r="F35" s="11">
        <v>41</v>
      </c>
      <c r="G35" s="11">
        <v>1</v>
      </c>
      <c r="H35" s="11">
        <v>8</v>
      </c>
    </row>
    <row r="36" spans="2:8" ht="15.75" customHeight="1">
      <c r="B36" s="328" t="s">
        <v>836</v>
      </c>
      <c r="C36" s="11">
        <v>49</v>
      </c>
      <c r="D36" s="372">
        <v>13</v>
      </c>
      <c r="E36" s="11">
        <v>48</v>
      </c>
      <c r="F36" s="11">
        <v>43</v>
      </c>
      <c r="G36" s="11">
        <v>46</v>
      </c>
      <c r="H36" s="11">
        <v>38</v>
      </c>
    </row>
    <row r="37" spans="2:8" ht="15.75" customHeight="1">
      <c r="B37" s="328" t="s">
        <v>837</v>
      </c>
      <c r="C37" s="11">
        <v>15</v>
      </c>
      <c r="D37" s="372">
        <v>3</v>
      </c>
      <c r="E37" s="11">
        <v>16</v>
      </c>
      <c r="F37" s="11">
        <v>21</v>
      </c>
      <c r="G37" s="11">
        <v>34</v>
      </c>
      <c r="H37" s="11">
        <v>10</v>
      </c>
    </row>
    <row r="38" spans="2:8" ht="15.75" customHeight="1">
      <c r="B38" s="328" t="s">
        <v>838</v>
      </c>
      <c r="C38" s="11">
        <v>16</v>
      </c>
      <c r="D38" s="372">
        <v>19</v>
      </c>
      <c r="E38" s="11">
        <v>20</v>
      </c>
      <c r="F38" s="11">
        <v>27</v>
      </c>
      <c r="G38" s="11">
        <v>3</v>
      </c>
      <c r="H38" s="11">
        <v>13</v>
      </c>
    </row>
    <row r="39" spans="2:8" ht="15.75" customHeight="1">
      <c r="B39" s="328" t="s">
        <v>839</v>
      </c>
      <c r="C39" s="11">
        <v>38</v>
      </c>
      <c r="D39" s="372">
        <v>42</v>
      </c>
      <c r="E39" s="11">
        <v>44</v>
      </c>
      <c r="F39" s="11">
        <v>32</v>
      </c>
      <c r="G39" s="11">
        <v>9</v>
      </c>
      <c r="H39" s="11">
        <v>7</v>
      </c>
    </row>
    <row r="40" spans="2:8" ht="15.75" customHeight="1">
      <c r="B40" s="328" t="s">
        <v>840</v>
      </c>
      <c r="C40" s="11">
        <v>27</v>
      </c>
      <c r="D40" s="372">
        <v>8</v>
      </c>
      <c r="E40" s="11">
        <v>33</v>
      </c>
      <c r="F40" s="11">
        <v>39</v>
      </c>
      <c r="G40" s="11">
        <v>19</v>
      </c>
      <c r="H40" s="11">
        <v>1</v>
      </c>
    </row>
    <row r="41" spans="2:8" ht="15.75" customHeight="1">
      <c r="B41" s="328" t="s">
        <v>841</v>
      </c>
      <c r="C41" s="11">
        <v>8</v>
      </c>
      <c r="D41" s="372">
        <v>33</v>
      </c>
      <c r="E41" s="11">
        <v>38</v>
      </c>
      <c r="F41" s="11">
        <v>4</v>
      </c>
      <c r="G41" s="11">
        <v>18</v>
      </c>
      <c r="H41" s="11">
        <v>36</v>
      </c>
    </row>
    <row r="42" spans="2:8" ht="15.75" customHeight="1">
      <c r="B42" s="328" t="s">
        <v>842</v>
      </c>
      <c r="C42" s="11">
        <v>29</v>
      </c>
      <c r="D42" s="372">
        <v>46</v>
      </c>
      <c r="E42" s="11">
        <v>19</v>
      </c>
      <c r="F42" s="11">
        <v>17</v>
      </c>
      <c r="G42" s="11">
        <v>21</v>
      </c>
      <c r="H42" s="11">
        <v>42</v>
      </c>
    </row>
    <row r="43" spans="2:8" ht="15.75" customHeight="1">
      <c r="B43" s="328" t="s">
        <v>843</v>
      </c>
      <c r="C43" s="11">
        <v>39</v>
      </c>
      <c r="D43" s="372">
        <v>40</v>
      </c>
      <c r="E43" s="11">
        <v>29</v>
      </c>
      <c r="F43" s="11">
        <v>25</v>
      </c>
      <c r="G43" s="11">
        <v>45</v>
      </c>
      <c r="H43" s="11">
        <v>31</v>
      </c>
    </row>
    <row r="44" spans="2:8" ht="15.75" customHeight="1">
      <c r="B44" s="328" t="s">
        <v>844</v>
      </c>
      <c r="C44" s="11">
        <v>30</v>
      </c>
      <c r="D44" s="372">
        <v>4</v>
      </c>
      <c r="E44" s="11">
        <v>34</v>
      </c>
      <c r="F44" s="11">
        <v>31</v>
      </c>
      <c r="G44" s="11">
        <v>30</v>
      </c>
      <c r="H44" s="11">
        <v>26</v>
      </c>
    </row>
    <row r="45" spans="2:8" ht="15.75" customHeight="1">
      <c r="B45" s="328" t="s">
        <v>845</v>
      </c>
      <c r="C45" s="11">
        <v>2</v>
      </c>
      <c r="D45" s="372">
        <v>1</v>
      </c>
      <c r="E45" s="11">
        <v>1</v>
      </c>
      <c r="F45" s="11">
        <v>35</v>
      </c>
      <c r="G45" s="11">
        <v>22</v>
      </c>
      <c r="H45" s="11">
        <v>44</v>
      </c>
    </row>
    <row r="46" spans="2:8" ht="15.75" customHeight="1">
      <c r="B46" s="371" t="s">
        <v>339</v>
      </c>
      <c r="C46" s="372">
        <v>18</v>
      </c>
      <c r="D46" s="372">
        <v>24</v>
      </c>
      <c r="E46" s="372">
        <v>8</v>
      </c>
      <c r="F46" s="372">
        <v>47</v>
      </c>
      <c r="G46" s="372">
        <v>31</v>
      </c>
      <c r="H46" s="372">
        <v>24</v>
      </c>
    </row>
    <row r="47" spans="2:8" ht="15.75" customHeight="1">
      <c r="B47" s="328" t="s">
        <v>846</v>
      </c>
      <c r="C47" s="11">
        <v>13</v>
      </c>
      <c r="D47" s="372">
        <v>47</v>
      </c>
      <c r="E47" s="11">
        <v>6</v>
      </c>
      <c r="F47" s="11">
        <v>36</v>
      </c>
      <c r="G47" s="11">
        <v>38</v>
      </c>
      <c r="H47" s="11">
        <v>12</v>
      </c>
    </row>
    <row r="48" spans="2:8" ht="15.75" customHeight="1">
      <c r="B48" s="328" t="s">
        <v>847</v>
      </c>
      <c r="C48" s="11">
        <v>9</v>
      </c>
      <c r="D48" s="372">
        <v>12</v>
      </c>
      <c r="E48" s="11">
        <v>10</v>
      </c>
      <c r="F48" s="11">
        <v>22</v>
      </c>
      <c r="G48" s="11">
        <v>5</v>
      </c>
      <c r="H48" s="11">
        <v>15</v>
      </c>
    </row>
    <row r="49" spans="2:8" ht="15.75" customHeight="1">
      <c r="B49" s="328" t="s">
        <v>848</v>
      </c>
      <c r="C49" s="11">
        <v>44</v>
      </c>
      <c r="D49" s="372">
        <v>45</v>
      </c>
      <c r="E49" s="11">
        <v>39</v>
      </c>
      <c r="F49" s="11">
        <v>16</v>
      </c>
      <c r="G49" s="11">
        <v>49</v>
      </c>
      <c r="H49" s="11">
        <v>16</v>
      </c>
    </row>
    <row r="50" spans="2:8" ht="15.75" customHeight="1">
      <c r="B50" s="328" t="s">
        <v>849</v>
      </c>
      <c r="C50" s="11">
        <v>25</v>
      </c>
      <c r="D50" s="372">
        <v>14</v>
      </c>
      <c r="E50" s="11">
        <v>35</v>
      </c>
      <c r="F50" s="11">
        <v>11</v>
      </c>
      <c r="G50" s="11">
        <v>32</v>
      </c>
      <c r="H50" s="11">
        <v>41</v>
      </c>
    </row>
    <row r="51" spans="2:8" ht="15.75" customHeight="1">
      <c r="B51" s="328" t="s">
        <v>306</v>
      </c>
      <c r="C51" s="11">
        <v>19</v>
      </c>
      <c r="D51" s="372">
        <v>41</v>
      </c>
      <c r="E51" s="11">
        <v>6</v>
      </c>
      <c r="F51" s="11">
        <v>49</v>
      </c>
      <c r="G51" s="11">
        <v>27</v>
      </c>
      <c r="H51" s="11">
        <v>19</v>
      </c>
    </row>
    <row r="52" spans="2:8" ht="15.75" customHeight="1">
      <c r="B52" s="328" t="s">
        <v>850</v>
      </c>
      <c r="C52" s="11">
        <v>23</v>
      </c>
      <c r="D52" s="372">
        <v>15</v>
      </c>
      <c r="E52" s="11">
        <v>28</v>
      </c>
      <c r="F52" s="11">
        <v>18</v>
      </c>
      <c r="G52" s="11">
        <v>17</v>
      </c>
      <c r="H52" s="11">
        <v>29</v>
      </c>
    </row>
    <row r="53" spans="2:8" ht="15.75" customHeight="1">
      <c r="B53" s="328" t="s">
        <v>851</v>
      </c>
      <c r="C53" s="11">
        <v>26</v>
      </c>
      <c r="D53" s="372">
        <v>30</v>
      </c>
      <c r="E53" s="11">
        <v>37</v>
      </c>
      <c r="F53" s="11">
        <v>7</v>
      </c>
      <c r="G53" s="11">
        <v>23</v>
      </c>
      <c r="H53" s="11">
        <v>37</v>
      </c>
    </row>
    <row r="54" spans="2:8" ht="15.75" customHeight="1">
      <c r="B54" s="328" t="s">
        <v>852</v>
      </c>
      <c r="C54" s="11">
        <v>1</v>
      </c>
      <c r="D54" s="372">
        <v>1</v>
      </c>
      <c r="E54" s="11">
        <v>1</v>
      </c>
      <c r="F54" s="11">
        <v>6</v>
      </c>
      <c r="G54" s="11">
        <v>39</v>
      </c>
      <c r="H54" s="11">
        <v>27</v>
      </c>
    </row>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xr:uid="{00000000-0004-0000-43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104">
    <outlinePr summaryBelow="0" summaryRight="0"/>
  </sheetPr>
  <dimension ref="A1:D1000"/>
  <sheetViews>
    <sheetView workbookViewId="0"/>
  </sheetViews>
  <sheetFormatPr defaultColWidth="14.42578125" defaultRowHeight="15" customHeight="1"/>
  <cols>
    <col min="1" max="6" width="14.42578125" customWidth="1"/>
  </cols>
  <sheetData>
    <row r="1" spans="1:1" ht="15.75" customHeight="1">
      <c r="A1" t="s">
        <v>1165</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4:4" ht="15.75" customHeight="1"/>
    <row r="50" spans="4:4" ht="15.75" customHeight="1"/>
    <row r="51" spans="4:4" ht="15.75" customHeight="1"/>
    <row r="52" spans="4:4" ht="15.75" customHeight="1"/>
    <row r="53" spans="4:4" ht="15.75" customHeight="1"/>
    <row r="54" spans="4:4" ht="15.75" customHeight="1"/>
    <row r="55" spans="4:4" ht="15.75" customHeight="1"/>
    <row r="56" spans="4:4" ht="15.75" customHeight="1">
      <c r="D56" s="687"/>
    </row>
    <row r="57" spans="4:4" ht="15.75" customHeight="1">
      <c r="D57" s="688"/>
    </row>
    <row r="58" spans="4:4" ht="15.75" customHeight="1"/>
    <row r="59" spans="4:4" ht="15.75" customHeight="1"/>
    <row r="60" spans="4:4" ht="15.75" customHeight="1"/>
    <row r="61" spans="4:4" ht="15.75" customHeight="1"/>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56:D57"/>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08">
    <outlinePr summaryBelow="0" summaryRight="0"/>
  </sheetPr>
  <dimension ref="A1:J1000"/>
  <sheetViews>
    <sheetView workbookViewId="0"/>
  </sheetViews>
  <sheetFormatPr defaultColWidth="14.42578125" defaultRowHeight="15" customHeight="1"/>
  <cols>
    <col min="1" max="6" width="14.42578125" customWidth="1"/>
  </cols>
  <sheetData>
    <row r="1" spans="1:1" ht="15.75" customHeight="1">
      <c r="A1" s="1" t="s">
        <v>1166</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10" ht="15.75" customHeight="1"/>
    <row r="34" spans="1:10" ht="15.75" customHeight="1"/>
    <row r="35" spans="1:10" ht="15.75" customHeight="1"/>
    <row r="36" spans="1:10" ht="15.75" customHeight="1"/>
    <row r="37" spans="1:10" ht="15.75" customHeight="1"/>
    <row r="38" spans="1:10" ht="15.75" customHeight="1"/>
    <row r="39" spans="1:10" ht="15.75" customHeight="1"/>
    <row r="40" spans="1:10" ht="15.75" customHeight="1">
      <c r="A40" s="354"/>
      <c r="B40" s="354"/>
      <c r="C40" s="354"/>
      <c r="D40" s="354"/>
      <c r="E40" s="354"/>
      <c r="F40" s="354"/>
      <c r="G40" s="354"/>
      <c r="H40" s="354"/>
      <c r="I40" s="354"/>
      <c r="J40" s="354"/>
    </row>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23">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s="1" t="s">
        <v>1163</v>
      </c>
      <c r="B1" s="5" t="s">
        <v>1168</v>
      </c>
    </row>
    <row r="2" spans="1:4" ht="15.75" customHeight="1"/>
    <row r="3" spans="1:4" ht="15.75" customHeight="1">
      <c r="B3" s="14" t="s">
        <v>804</v>
      </c>
      <c r="C3" s="14" t="s">
        <v>1169</v>
      </c>
      <c r="D3" s="14" t="s">
        <v>801</v>
      </c>
    </row>
    <row r="4" spans="1:4" ht="15.75" customHeight="1">
      <c r="B4" s="328" t="s">
        <v>815</v>
      </c>
      <c r="C4" s="24">
        <v>2.7000000000000001E-3</v>
      </c>
      <c r="D4" s="11">
        <v>1</v>
      </c>
    </row>
    <row r="5" spans="1:4" ht="15.75" customHeight="1">
      <c r="B5" s="328" t="s">
        <v>803</v>
      </c>
      <c r="C5" s="24">
        <v>4.1999999999999997E-3</v>
      </c>
      <c r="D5" s="11">
        <v>2</v>
      </c>
    </row>
    <row r="6" spans="1:4" ht="15.75" customHeight="1">
      <c r="B6" s="328" t="s">
        <v>822</v>
      </c>
      <c r="C6" s="24">
        <v>5.1999999999999998E-3</v>
      </c>
      <c r="D6" s="11">
        <v>3</v>
      </c>
    </row>
    <row r="7" spans="1:4" ht="15.75" customHeight="1">
      <c r="B7" s="328" t="s">
        <v>809</v>
      </c>
      <c r="C7" s="24">
        <v>5.4999999999999997E-3</v>
      </c>
      <c r="D7" s="11">
        <v>4</v>
      </c>
    </row>
    <row r="8" spans="1:4" ht="15.75" customHeight="1">
      <c r="B8" s="328" t="s">
        <v>812</v>
      </c>
      <c r="C8" s="24">
        <v>5.4999999999999997E-3</v>
      </c>
      <c r="D8" s="11">
        <v>4</v>
      </c>
    </row>
    <row r="9" spans="1:4" ht="15.75" customHeight="1">
      <c r="B9" s="328" t="s">
        <v>811</v>
      </c>
      <c r="C9" s="24">
        <v>5.5999999999999999E-3</v>
      </c>
      <c r="D9" s="11">
        <v>6</v>
      </c>
    </row>
    <row r="10" spans="1:4" ht="15.75" customHeight="1">
      <c r="B10" s="328" t="s">
        <v>844</v>
      </c>
      <c r="C10" s="24">
        <v>5.7000000000000002E-3</v>
      </c>
      <c r="D10" s="11">
        <v>7</v>
      </c>
    </row>
    <row r="11" spans="1:4" ht="15.75" customHeight="1">
      <c r="B11" s="328" t="s">
        <v>850</v>
      </c>
      <c r="C11" s="24">
        <v>5.8999999999999999E-3</v>
      </c>
      <c r="D11" s="11">
        <v>8</v>
      </c>
    </row>
    <row r="12" spans="1:4" ht="15.75" customHeight="1">
      <c r="B12" s="328" t="s">
        <v>852</v>
      </c>
      <c r="C12" s="24">
        <v>6.1000000000000004E-3</v>
      </c>
      <c r="D12" s="11">
        <v>9</v>
      </c>
    </row>
    <row r="13" spans="1:4" ht="15.75" customHeight="1">
      <c r="B13" s="328" t="s">
        <v>807</v>
      </c>
      <c r="C13" s="24">
        <v>6.3E-3</v>
      </c>
      <c r="D13" s="11">
        <v>10</v>
      </c>
    </row>
    <row r="14" spans="1:4" ht="15.75" customHeight="1">
      <c r="B14" s="328" t="s">
        <v>847</v>
      </c>
      <c r="C14" s="24">
        <v>6.6E-3</v>
      </c>
      <c r="D14" s="11">
        <v>11</v>
      </c>
    </row>
    <row r="15" spans="1:4" ht="15.75" customHeight="1">
      <c r="B15" s="328" t="s">
        <v>832</v>
      </c>
      <c r="C15" s="24">
        <v>6.8999999999999999E-3</v>
      </c>
      <c r="D15" s="11">
        <v>12</v>
      </c>
    </row>
    <row r="16" spans="1:4" ht="15.75" customHeight="1">
      <c r="B16" s="328" t="s">
        <v>806</v>
      </c>
      <c r="C16" s="24">
        <v>7.1999999999999998E-3</v>
      </c>
      <c r="D16" s="11">
        <v>13</v>
      </c>
    </row>
    <row r="17" spans="2:4" ht="15.75" customHeight="1">
      <c r="B17" s="371" t="s">
        <v>339</v>
      </c>
      <c r="C17" s="373">
        <v>7.4000000000000003E-3</v>
      </c>
      <c r="D17" s="372">
        <v>14</v>
      </c>
    </row>
    <row r="18" spans="2:4" ht="15.75" customHeight="1">
      <c r="B18" s="328" t="s">
        <v>816</v>
      </c>
      <c r="C18" s="24">
        <v>7.4999999999999997E-3</v>
      </c>
      <c r="D18" s="11">
        <v>15</v>
      </c>
    </row>
    <row r="19" spans="2:4" ht="15.75" customHeight="1">
      <c r="B19" s="328" t="s">
        <v>808</v>
      </c>
      <c r="C19" s="24">
        <v>7.7000000000000002E-3</v>
      </c>
      <c r="D19" s="11">
        <v>16</v>
      </c>
    </row>
    <row r="20" spans="2:4" ht="15.75" customHeight="1">
      <c r="B20" s="328" t="s">
        <v>835</v>
      </c>
      <c r="C20" s="24">
        <v>7.7999999999999996E-3</v>
      </c>
      <c r="D20" s="11">
        <v>17</v>
      </c>
    </row>
    <row r="21" spans="2:4" ht="15.75" customHeight="1">
      <c r="B21" s="328" t="s">
        <v>849</v>
      </c>
      <c r="C21" s="24">
        <v>8.0000000000000002E-3</v>
      </c>
      <c r="D21" s="11">
        <v>18</v>
      </c>
    </row>
    <row r="22" spans="2:4" ht="15.75" customHeight="1">
      <c r="B22" s="328" t="s">
        <v>828</v>
      </c>
      <c r="C22" s="24">
        <v>8.0000000000000002E-3</v>
      </c>
      <c r="D22" s="11">
        <v>18</v>
      </c>
    </row>
    <row r="23" spans="2:4" ht="15.75" customHeight="1">
      <c r="B23" s="328" t="s">
        <v>830</v>
      </c>
      <c r="C23" s="24">
        <v>8.3999999999999995E-3</v>
      </c>
      <c r="D23" s="11">
        <v>20</v>
      </c>
    </row>
    <row r="24" spans="2:4" ht="15.75" customHeight="1">
      <c r="B24" s="328" t="s">
        <v>837</v>
      </c>
      <c r="C24" s="24">
        <v>8.6E-3</v>
      </c>
      <c r="D24" s="11">
        <v>21</v>
      </c>
    </row>
    <row r="25" spans="2:4" ht="15.75" customHeight="1">
      <c r="B25" s="328" t="s">
        <v>821</v>
      </c>
      <c r="C25" s="24">
        <v>8.6E-3</v>
      </c>
      <c r="D25" s="11">
        <v>21</v>
      </c>
    </row>
    <row r="26" spans="2:4" ht="15.75" customHeight="1">
      <c r="B26" s="328" t="s">
        <v>818</v>
      </c>
      <c r="C26" s="24">
        <v>8.6999999999999994E-3</v>
      </c>
      <c r="D26" s="11">
        <v>23</v>
      </c>
    </row>
    <row r="27" spans="2:4" ht="15.75" customHeight="1">
      <c r="B27" s="328" t="s">
        <v>840</v>
      </c>
      <c r="C27" s="24">
        <v>8.9999999999999993E-3</v>
      </c>
      <c r="D27" s="11">
        <v>24</v>
      </c>
    </row>
    <row r="28" spans="2:4" ht="15.75" customHeight="1">
      <c r="B28" s="328" t="s">
        <v>814</v>
      </c>
      <c r="C28" s="24">
        <v>9.1000000000000004E-3</v>
      </c>
      <c r="D28" s="11">
        <v>25</v>
      </c>
    </row>
    <row r="29" spans="2:4" ht="15.75" customHeight="1">
      <c r="B29" s="328" t="s">
        <v>813</v>
      </c>
      <c r="C29" s="24">
        <v>9.7999999999999997E-3</v>
      </c>
      <c r="D29" s="11">
        <v>26</v>
      </c>
    </row>
    <row r="30" spans="2:4" ht="15.75" customHeight="1">
      <c r="B30" s="328" t="s">
        <v>829</v>
      </c>
      <c r="C30" s="24">
        <v>9.9000000000000008E-3</v>
      </c>
      <c r="D30" s="11">
        <v>27</v>
      </c>
    </row>
    <row r="31" spans="2:4" ht="15.75" customHeight="1">
      <c r="B31" s="328" t="s">
        <v>838</v>
      </c>
      <c r="C31" s="24">
        <v>1.01E-2</v>
      </c>
      <c r="D31" s="11">
        <v>28</v>
      </c>
    </row>
    <row r="32" spans="2:4" ht="15.75" customHeight="1">
      <c r="B32" s="328" t="s">
        <v>306</v>
      </c>
      <c r="C32" s="24">
        <v>1.03E-2</v>
      </c>
      <c r="D32" s="11">
        <v>29</v>
      </c>
    </row>
    <row r="33" spans="2:4" ht="15.75" customHeight="1">
      <c r="B33" s="328" t="s">
        <v>841</v>
      </c>
      <c r="C33" s="24">
        <v>1.04E-2</v>
      </c>
      <c r="D33" s="11">
        <v>30</v>
      </c>
    </row>
    <row r="34" spans="2:4" ht="15.75" customHeight="1">
      <c r="B34" s="328" t="s">
        <v>824</v>
      </c>
      <c r="C34" s="24">
        <v>1.0999999999999999E-2</v>
      </c>
      <c r="D34" s="11">
        <v>31</v>
      </c>
    </row>
    <row r="35" spans="2:4" ht="15.75" customHeight="1">
      <c r="B35" s="328" t="s">
        <v>827</v>
      </c>
      <c r="C35" s="24">
        <v>1.15E-2</v>
      </c>
      <c r="D35" s="11">
        <v>32</v>
      </c>
    </row>
    <row r="36" spans="2:4" ht="15.75" customHeight="1">
      <c r="B36" s="328" t="s">
        <v>805</v>
      </c>
      <c r="C36" s="24">
        <v>1.1900000000000001E-2</v>
      </c>
      <c r="D36" s="11">
        <v>33</v>
      </c>
    </row>
    <row r="37" spans="2:4" ht="15.75" customHeight="1">
      <c r="B37" s="328" t="s">
        <v>825</v>
      </c>
      <c r="C37" s="24">
        <v>1.2200000000000001E-2</v>
      </c>
      <c r="D37" s="11">
        <v>34</v>
      </c>
    </row>
    <row r="38" spans="2:4" ht="15.75" customHeight="1">
      <c r="B38" s="328" t="s">
        <v>845</v>
      </c>
      <c r="C38" s="24">
        <v>1.32E-2</v>
      </c>
      <c r="D38" s="11">
        <v>35</v>
      </c>
    </row>
    <row r="39" spans="2:4" ht="15.75" customHeight="1">
      <c r="B39" s="328" t="s">
        <v>823</v>
      </c>
      <c r="C39" s="24">
        <v>1.35E-2</v>
      </c>
      <c r="D39" s="11">
        <v>36</v>
      </c>
    </row>
    <row r="40" spans="2:4" ht="15.75" customHeight="1">
      <c r="B40" s="328" t="s">
        <v>820</v>
      </c>
      <c r="C40" s="24">
        <v>1.4E-2</v>
      </c>
      <c r="D40" s="11">
        <v>37</v>
      </c>
    </row>
    <row r="41" spans="2:4" ht="15.75" customHeight="1">
      <c r="B41" s="328" t="s">
        <v>819</v>
      </c>
      <c r="C41" s="24">
        <v>1.5299999999999999E-2</v>
      </c>
      <c r="D41" s="11">
        <v>38</v>
      </c>
    </row>
    <row r="42" spans="2:4" ht="15.75" customHeight="1">
      <c r="B42" s="328" t="s">
        <v>839</v>
      </c>
      <c r="C42" s="24">
        <v>1.5699999999999999E-2</v>
      </c>
      <c r="D42" s="11">
        <v>39</v>
      </c>
    </row>
    <row r="43" spans="2:4" ht="15.75" customHeight="1">
      <c r="B43" s="328" t="s">
        <v>842</v>
      </c>
      <c r="C43" s="24">
        <v>1.5800000000000002E-2</v>
      </c>
      <c r="D43" s="11">
        <v>40</v>
      </c>
    </row>
    <row r="44" spans="2:4" ht="15.75" customHeight="1">
      <c r="B44" s="328" t="s">
        <v>826</v>
      </c>
      <c r="C44" s="24">
        <v>1.6400000000000001E-2</v>
      </c>
      <c r="D44" s="11">
        <v>41</v>
      </c>
    </row>
    <row r="45" spans="2:4" ht="15.75" customHeight="1">
      <c r="B45" s="328" t="s">
        <v>843</v>
      </c>
      <c r="C45" s="24">
        <v>1.66E-2</v>
      </c>
      <c r="D45" s="11">
        <v>42</v>
      </c>
    </row>
    <row r="46" spans="2:4" ht="15.75" customHeight="1">
      <c r="B46" s="328" t="s">
        <v>836</v>
      </c>
      <c r="C46" s="24">
        <v>1.6799999999999999E-2</v>
      </c>
      <c r="D46" s="11">
        <v>43</v>
      </c>
    </row>
    <row r="47" spans="2:4" ht="15.75" customHeight="1">
      <c r="B47" s="328" t="s">
        <v>831</v>
      </c>
      <c r="C47" s="24">
        <v>1.7999999999999999E-2</v>
      </c>
      <c r="D47" s="11">
        <v>44</v>
      </c>
    </row>
    <row r="48" spans="2:4" ht="15.75" customHeight="1">
      <c r="B48" s="328" t="s">
        <v>846</v>
      </c>
      <c r="C48" s="24">
        <v>1.83E-2</v>
      </c>
      <c r="D48" s="11">
        <v>45</v>
      </c>
    </row>
    <row r="49" spans="2:4" ht="15.75" customHeight="1">
      <c r="B49" s="328" t="s">
        <v>848</v>
      </c>
      <c r="C49" s="24">
        <v>1.83E-2</v>
      </c>
      <c r="D49" s="11">
        <v>45</v>
      </c>
    </row>
    <row r="50" spans="2:4" ht="15.75" customHeight="1">
      <c r="B50" s="328" t="s">
        <v>851</v>
      </c>
      <c r="C50" s="24">
        <v>1.9400000000000001E-2</v>
      </c>
      <c r="D50" s="11">
        <v>47</v>
      </c>
    </row>
    <row r="51" spans="2:4" ht="15.75" customHeight="1">
      <c r="B51" s="328" t="s">
        <v>810</v>
      </c>
      <c r="C51" s="24">
        <v>2.07E-2</v>
      </c>
      <c r="D51" s="11">
        <v>48</v>
      </c>
    </row>
    <row r="52" spans="2:4" ht="15.75" customHeight="1">
      <c r="B52" s="328" t="s">
        <v>833</v>
      </c>
      <c r="C52" s="24">
        <v>2.1999999999999999E-2</v>
      </c>
      <c r="D52" s="11">
        <v>49</v>
      </c>
    </row>
    <row r="53" spans="2:4" ht="15.75" customHeight="1">
      <c r="B53" s="328" t="s">
        <v>817</v>
      </c>
      <c r="C53" s="24">
        <v>2.3099999999999999E-2</v>
      </c>
      <c r="D53" s="11">
        <v>50</v>
      </c>
    </row>
    <row r="54" spans="2:4" ht="15.75" customHeight="1">
      <c r="B54" s="328" t="s">
        <v>834</v>
      </c>
      <c r="C54" s="24">
        <v>2.4400000000000002E-2</v>
      </c>
      <c r="D54" s="11">
        <v>51</v>
      </c>
    </row>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location="methodology" xr:uid="{00000000-0004-0000-5E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89">
    <tabColor theme="6"/>
    <outlinePr summaryBelow="0" summaryRight="0"/>
  </sheetPr>
  <dimension ref="A1:R1000"/>
  <sheetViews>
    <sheetView topLeftCell="B1" workbookViewId="0">
      <selection activeCell="Q16" sqref="Q16"/>
    </sheetView>
  </sheetViews>
  <sheetFormatPr defaultColWidth="14.42578125" defaultRowHeight="15" customHeight="1"/>
  <cols>
    <col min="1" max="1" width="20.140625" style="105" customWidth="1"/>
    <col min="2" max="2" width="14.42578125" customWidth="1"/>
    <col min="3" max="3" width="19.140625" customWidth="1"/>
    <col min="4" max="6" width="14.42578125" customWidth="1"/>
  </cols>
  <sheetData>
    <row r="1" spans="1:18" ht="12.75">
      <c r="A1" s="168" t="s">
        <v>189</v>
      </c>
      <c r="B1" s="541" t="s">
        <v>193</v>
      </c>
      <c r="C1" s="542"/>
      <c r="D1" s="543"/>
    </row>
    <row r="2" spans="1:18" ht="12.75">
      <c r="A2" s="168" t="s">
        <v>194</v>
      </c>
      <c r="B2" s="544" t="s">
        <v>36</v>
      </c>
      <c r="C2" s="545"/>
      <c r="D2" s="546"/>
    </row>
    <row r="3" spans="1:18" ht="12.75">
      <c r="A3" s="579" t="s">
        <v>196</v>
      </c>
      <c r="B3" s="514" t="s">
        <v>37</v>
      </c>
      <c r="C3" s="515"/>
      <c r="D3" s="516"/>
    </row>
    <row r="4" spans="1:18" ht="12.75">
      <c r="A4" s="580"/>
      <c r="B4" s="517"/>
      <c r="C4" s="518"/>
      <c r="D4" s="519"/>
      <c r="J4" s="98"/>
    </row>
    <row r="5" spans="1:18" ht="12.75">
      <c r="A5" s="580"/>
      <c r="B5" s="517"/>
      <c r="C5" s="518"/>
      <c r="D5" s="519"/>
    </row>
    <row r="6" spans="1:18" ht="12.75">
      <c r="A6" s="580"/>
      <c r="B6" s="517"/>
      <c r="C6" s="518"/>
      <c r="D6" s="519"/>
    </row>
    <row r="7" spans="1:18" ht="12.75">
      <c r="A7" s="581"/>
      <c r="B7" s="520"/>
      <c r="C7" s="521"/>
      <c r="D7" s="522"/>
    </row>
    <row r="8" spans="1:18" ht="25.5">
      <c r="A8" s="169" t="s">
        <v>198</v>
      </c>
      <c r="B8" s="535" t="s">
        <v>341</v>
      </c>
      <c r="C8" s="536"/>
      <c r="D8" s="537"/>
    </row>
    <row r="9" spans="1:18" ht="12.75">
      <c r="A9" s="323" t="s">
        <v>200</v>
      </c>
      <c r="B9" s="588" t="s">
        <v>342</v>
      </c>
      <c r="C9" s="588"/>
      <c r="D9" s="588"/>
      <c r="E9" s="98" t="s">
        <v>343</v>
      </c>
    </row>
    <row r="10" spans="1:18" ht="12.75">
      <c r="A10" s="511" t="s">
        <v>202</v>
      </c>
      <c r="B10" s="514" t="s">
        <v>344</v>
      </c>
      <c r="C10" s="515"/>
      <c r="D10" s="516"/>
    </row>
    <row r="11" spans="1:18" ht="12.75">
      <c r="A11" s="578"/>
      <c r="B11" s="517"/>
      <c r="C11" s="518"/>
      <c r="D11" s="519"/>
    </row>
    <row r="12" spans="1:18" ht="12.75">
      <c r="A12" s="513"/>
      <c r="B12" s="520"/>
      <c r="C12" s="521"/>
      <c r="D12" s="522"/>
    </row>
    <row r="13" spans="1:18" ht="15.75" customHeight="1"/>
    <row r="14" spans="1:18" ht="15.75" customHeight="1">
      <c r="B14" s="587" t="s">
        <v>345</v>
      </c>
      <c r="C14" s="587"/>
      <c r="D14" s="587"/>
      <c r="E14" s="587"/>
      <c r="F14" s="587"/>
      <c r="G14" s="587"/>
      <c r="H14" s="587"/>
      <c r="I14" s="587"/>
      <c r="J14" s="587" t="s">
        <v>346</v>
      </c>
      <c r="K14" s="587"/>
      <c r="L14" s="587"/>
      <c r="M14" s="587"/>
      <c r="N14" s="587"/>
      <c r="O14" s="587"/>
      <c r="P14" s="587"/>
      <c r="Q14" s="587"/>
      <c r="R14" s="586" t="s">
        <v>1586</v>
      </c>
    </row>
    <row r="15" spans="1:18" ht="15.75" customHeight="1">
      <c r="A15" s="171"/>
      <c r="B15" s="172" t="s">
        <v>114</v>
      </c>
      <c r="C15" s="172" t="s">
        <v>347</v>
      </c>
      <c r="D15" s="172" t="s">
        <v>348</v>
      </c>
      <c r="E15" s="172" t="s">
        <v>349</v>
      </c>
      <c r="F15" s="172" t="s">
        <v>350</v>
      </c>
      <c r="G15" s="172" t="s">
        <v>351</v>
      </c>
      <c r="H15" s="173" t="s">
        <v>352</v>
      </c>
      <c r="I15" s="186" t="s">
        <v>353</v>
      </c>
      <c r="J15" s="172" t="s">
        <v>114</v>
      </c>
      <c r="K15" s="172" t="s">
        <v>347</v>
      </c>
      <c r="L15" s="172" t="s">
        <v>348</v>
      </c>
      <c r="M15" s="172" t="s">
        <v>349</v>
      </c>
      <c r="N15" s="172" t="s">
        <v>350</v>
      </c>
      <c r="O15" s="172" t="s">
        <v>351</v>
      </c>
      <c r="P15" s="173" t="s">
        <v>352</v>
      </c>
      <c r="Q15" s="444" t="s">
        <v>353</v>
      </c>
      <c r="R15" s="586"/>
    </row>
    <row r="16" spans="1:18" ht="15.75" customHeight="1">
      <c r="A16" s="170" t="s">
        <v>216</v>
      </c>
      <c r="B16" s="176">
        <v>788.01678000000004</v>
      </c>
      <c r="C16" s="176">
        <v>794.52679000000001</v>
      </c>
      <c r="D16" s="176">
        <v>1225.0645999999999</v>
      </c>
      <c r="E16" s="176">
        <v>1191.7852</v>
      </c>
      <c r="F16" s="176">
        <v>573.41796999999997</v>
      </c>
      <c r="G16" s="194">
        <v>933.13116000000002</v>
      </c>
      <c r="H16" s="194">
        <v>415.15561000000002</v>
      </c>
      <c r="I16" s="196">
        <v>5921.0981000000002</v>
      </c>
      <c r="J16" s="177">
        <v>9456.2013600000009</v>
      </c>
      <c r="K16" s="177">
        <v>9534.3214800000005</v>
      </c>
      <c r="L16" s="177">
        <v>14700.7752</v>
      </c>
      <c r="M16" s="177">
        <v>14301.422399999999</v>
      </c>
      <c r="N16" s="177">
        <v>6881.0156399999996</v>
      </c>
      <c r="O16" s="195">
        <v>11197.573920000001</v>
      </c>
      <c r="P16" s="178">
        <v>4981.8673200000003</v>
      </c>
      <c r="Q16" s="197">
        <v>71053.177200000006</v>
      </c>
      <c r="R16">
        <f>RANK(Q16,$Q$16:$Q$110,1)</f>
        <v>77</v>
      </c>
    </row>
    <row r="17" spans="1:18" ht="15.75" customHeight="1">
      <c r="A17" s="170" t="s">
        <v>217</v>
      </c>
      <c r="B17" s="176">
        <v>795</v>
      </c>
      <c r="C17" s="176">
        <v>772.04003999999998</v>
      </c>
      <c r="D17" s="176">
        <v>1168.1905999999999</v>
      </c>
      <c r="E17" s="176">
        <v>1374.0804000000001</v>
      </c>
      <c r="F17" s="176">
        <v>567.80042000000003</v>
      </c>
      <c r="G17" s="194">
        <v>791.88715000000002</v>
      </c>
      <c r="H17" s="194">
        <v>407.27280000000002</v>
      </c>
      <c r="I17" s="196">
        <v>5876.2714999999998</v>
      </c>
      <c r="J17" s="177">
        <v>9540</v>
      </c>
      <c r="K17" s="177">
        <v>9264.4804800000002</v>
      </c>
      <c r="L17" s="177">
        <v>14018.287199999999</v>
      </c>
      <c r="M17" s="177">
        <v>16488.964800000002</v>
      </c>
      <c r="N17" s="177">
        <v>6813.6050400000004</v>
      </c>
      <c r="O17" s="195">
        <v>9502.6458000000002</v>
      </c>
      <c r="P17" s="178">
        <v>4887.2736000000004</v>
      </c>
      <c r="Q17" s="197">
        <v>70515.258000000002</v>
      </c>
      <c r="R17">
        <f t="shared" ref="R17:R80" si="0">RANK(Q17,$Q$16:$Q$110,1)</f>
        <v>70</v>
      </c>
    </row>
    <row r="18" spans="1:18" ht="15.75" customHeight="1">
      <c r="A18" s="170" t="s">
        <v>218</v>
      </c>
      <c r="B18" s="176">
        <v>663</v>
      </c>
      <c r="C18" s="176">
        <v>784.53270999999995</v>
      </c>
      <c r="D18" s="176">
        <v>1175.8751</v>
      </c>
      <c r="E18" s="176">
        <v>1230.3809000000001</v>
      </c>
      <c r="F18" s="176">
        <v>524.49816999999996</v>
      </c>
      <c r="G18" s="194">
        <v>733.15326000000005</v>
      </c>
      <c r="H18" s="194">
        <v>330.51497999999998</v>
      </c>
      <c r="I18" s="196">
        <v>5441.9551000000001</v>
      </c>
      <c r="J18" s="177">
        <v>7956</v>
      </c>
      <c r="K18" s="177">
        <v>9414.3925199999994</v>
      </c>
      <c r="L18" s="177">
        <v>14110.501199999999</v>
      </c>
      <c r="M18" s="177">
        <v>14764.570800000001</v>
      </c>
      <c r="N18" s="177">
        <v>6293.97804</v>
      </c>
      <c r="O18" s="195">
        <v>8797.8391200000005</v>
      </c>
      <c r="P18" s="178">
        <v>3966.17976</v>
      </c>
      <c r="Q18" s="197">
        <v>65303.461200000005</v>
      </c>
      <c r="R18">
        <f t="shared" si="0"/>
        <v>14</v>
      </c>
    </row>
    <row r="19" spans="1:18" ht="15.75" customHeight="1">
      <c r="A19" s="170" t="s">
        <v>219</v>
      </c>
      <c r="B19" s="176">
        <v>663</v>
      </c>
      <c r="C19" s="176">
        <v>832.00438999999994</v>
      </c>
      <c r="D19" s="176">
        <v>1217.0349000000001</v>
      </c>
      <c r="E19" s="176">
        <v>1299.2369000000001</v>
      </c>
      <c r="F19" s="176">
        <v>541.69903999999997</v>
      </c>
      <c r="G19" s="194">
        <v>764.01337000000001</v>
      </c>
      <c r="H19" s="194">
        <v>374.74707000000001</v>
      </c>
      <c r="I19" s="196">
        <v>5691.7358000000004</v>
      </c>
      <c r="J19" s="177">
        <v>7956</v>
      </c>
      <c r="K19" s="177">
        <v>9984.0526799999989</v>
      </c>
      <c r="L19" s="177">
        <v>14604.418800000001</v>
      </c>
      <c r="M19" s="177">
        <v>15590.842800000002</v>
      </c>
      <c r="N19" s="177">
        <v>6500.3884799999996</v>
      </c>
      <c r="O19" s="195">
        <v>9168.1604399999997</v>
      </c>
      <c r="P19" s="178">
        <v>4496.9648400000005</v>
      </c>
      <c r="Q19" s="197">
        <v>68300.829599999997</v>
      </c>
      <c r="R19">
        <f t="shared" si="0"/>
        <v>52</v>
      </c>
    </row>
    <row r="20" spans="1:18" ht="15.75" customHeight="1">
      <c r="A20" s="170" t="s">
        <v>220</v>
      </c>
      <c r="B20" s="176">
        <v>827.94299000000001</v>
      </c>
      <c r="C20" s="176">
        <v>819.51189999999997</v>
      </c>
      <c r="D20" s="176">
        <v>1241.0072</v>
      </c>
      <c r="E20" s="176">
        <v>1191.7852</v>
      </c>
      <c r="F20" s="176">
        <v>596.93786999999998</v>
      </c>
      <c r="G20" s="194">
        <v>955.17382999999995</v>
      </c>
      <c r="H20" s="194">
        <v>442.06641000000002</v>
      </c>
      <c r="I20" s="196">
        <v>6074.4252999999999</v>
      </c>
      <c r="J20" s="177">
        <v>9935.3158800000001</v>
      </c>
      <c r="K20" s="177">
        <v>9834.1427999999996</v>
      </c>
      <c r="L20" s="177">
        <v>14892.0864</v>
      </c>
      <c r="M20" s="177">
        <v>14301.422399999999</v>
      </c>
      <c r="N20" s="177">
        <v>7163.2544399999997</v>
      </c>
      <c r="O20" s="195">
        <v>11462.08596</v>
      </c>
      <c r="P20" s="178">
        <v>5304.7969200000007</v>
      </c>
      <c r="Q20" s="197">
        <v>72893.103600000002</v>
      </c>
      <c r="R20">
        <f t="shared" si="0"/>
        <v>82</v>
      </c>
    </row>
    <row r="21" spans="1:18" ht="15.75" customHeight="1">
      <c r="A21" s="170" t="s">
        <v>221</v>
      </c>
      <c r="B21" s="176">
        <v>824.00018</v>
      </c>
      <c r="C21" s="176">
        <v>822.01031</v>
      </c>
      <c r="D21" s="176">
        <v>1135.009</v>
      </c>
      <c r="E21" s="176">
        <v>1290.5786000000001</v>
      </c>
      <c r="F21" s="176">
        <v>596.41449</v>
      </c>
      <c r="G21" s="194">
        <v>941.49689000000001</v>
      </c>
      <c r="H21" s="194">
        <v>437.20898</v>
      </c>
      <c r="I21" s="196">
        <v>6046.7187999999996</v>
      </c>
      <c r="J21" s="177">
        <v>9888.00216</v>
      </c>
      <c r="K21" s="177">
        <v>9864.1237199999996</v>
      </c>
      <c r="L21" s="177">
        <v>13620.108</v>
      </c>
      <c r="M21" s="177">
        <v>15486.943200000002</v>
      </c>
      <c r="N21" s="177">
        <v>7156.9738799999996</v>
      </c>
      <c r="O21" s="195">
        <v>11297.962680000001</v>
      </c>
      <c r="P21" s="178">
        <v>5246.5077600000004</v>
      </c>
      <c r="Q21" s="197">
        <v>72560.625599999999</v>
      </c>
      <c r="R21">
        <f t="shared" si="0"/>
        <v>81</v>
      </c>
    </row>
    <row r="22" spans="1:18" ht="15.75" customHeight="1">
      <c r="A22" s="170" t="s">
        <v>223</v>
      </c>
      <c r="B22" s="176">
        <v>671</v>
      </c>
      <c r="C22" s="176">
        <v>782.03423999999995</v>
      </c>
      <c r="D22" s="176">
        <v>1152.5800999999999</v>
      </c>
      <c r="E22" s="176">
        <v>1191.7852</v>
      </c>
      <c r="F22" s="176">
        <v>526.49158</v>
      </c>
      <c r="G22" s="194">
        <v>869.12012000000004</v>
      </c>
      <c r="H22" s="194">
        <v>348.10547000000003</v>
      </c>
      <c r="I22" s="196">
        <v>5541.1166999999996</v>
      </c>
      <c r="J22" s="177">
        <v>8052</v>
      </c>
      <c r="K22" s="177">
        <v>9384.4108799999995</v>
      </c>
      <c r="L22" s="177">
        <v>13830.961199999998</v>
      </c>
      <c r="M22" s="177">
        <v>14301.422399999999</v>
      </c>
      <c r="N22" s="177">
        <v>6317.8989600000004</v>
      </c>
      <c r="O22" s="195">
        <v>10429.441440000001</v>
      </c>
      <c r="P22" s="178">
        <v>4177.2656400000005</v>
      </c>
      <c r="Q22" s="197">
        <v>66493.400399999999</v>
      </c>
      <c r="R22">
        <f t="shared" si="0"/>
        <v>30</v>
      </c>
    </row>
    <row r="23" spans="1:18" ht="15.75" customHeight="1">
      <c r="A23" s="170" t="s">
        <v>224</v>
      </c>
      <c r="B23" s="176">
        <v>695.68462999999997</v>
      </c>
      <c r="C23" s="176">
        <v>779.53563999999994</v>
      </c>
      <c r="D23" s="176">
        <v>1314.9176</v>
      </c>
      <c r="E23" s="176">
        <v>1239.6850999999999</v>
      </c>
      <c r="F23" s="176">
        <v>534.53045999999995</v>
      </c>
      <c r="G23" s="194">
        <v>881.07056</v>
      </c>
      <c r="H23" s="194">
        <v>402.23764</v>
      </c>
      <c r="I23" s="196">
        <v>5847.6616000000004</v>
      </c>
      <c r="J23" s="177">
        <v>8348.2155600000006</v>
      </c>
      <c r="K23" s="177">
        <v>9354.4276799999989</v>
      </c>
      <c r="L23" s="177">
        <v>15779.011200000001</v>
      </c>
      <c r="M23" s="177">
        <v>14876.2212</v>
      </c>
      <c r="N23" s="177">
        <v>6414.3655199999994</v>
      </c>
      <c r="O23" s="195">
        <v>10572.84672</v>
      </c>
      <c r="P23" s="178">
        <v>4826.8516799999998</v>
      </c>
      <c r="Q23" s="197">
        <v>70171.939200000008</v>
      </c>
      <c r="R23">
        <f t="shared" si="0"/>
        <v>66</v>
      </c>
    </row>
    <row r="24" spans="1:18" ht="15.75" customHeight="1">
      <c r="A24" s="170" t="s">
        <v>225</v>
      </c>
      <c r="B24" s="176">
        <v>663</v>
      </c>
      <c r="C24" s="176">
        <v>752.05200000000002</v>
      </c>
      <c r="D24" s="176">
        <v>1191.8729000000001</v>
      </c>
      <c r="E24" s="176">
        <v>1230.3809000000001</v>
      </c>
      <c r="F24" s="176">
        <v>512.72913000000005</v>
      </c>
      <c r="G24" s="194">
        <v>727.61469</v>
      </c>
      <c r="H24" s="194">
        <v>323.21483999999998</v>
      </c>
      <c r="I24" s="196">
        <v>5400.8643000000002</v>
      </c>
      <c r="J24" s="177">
        <v>7956</v>
      </c>
      <c r="K24" s="177">
        <v>9024.6239999999998</v>
      </c>
      <c r="L24" s="177">
        <v>14302.4748</v>
      </c>
      <c r="M24" s="177">
        <v>14764.570800000001</v>
      </c>
      <c r="N24" s="177">
        <v>6152.7495600000002</v>
      </c>
      <c r="O24" s="195">
        <v>8731.3762800000004</v>
      </c>
      <c r="P24" s="178">
        <v>3878.5780799999998</v>
      </c>
      <c r="Q24" s="197">
        <v>64810.371599999999</v>
      </c>
      <c r="R24">
        <f t="shared" si="0"/>
        <v>8</v>
      </c>
    </row>
    <row r="25" spans="1:18" ht="15.75" customHeight="1">
      <c r="A25" s="170" t="s">
        <v>226</v>
      </c>
      <c r="B25" s="176">
        <v>664.99132999999995</v>
      </c>
      <c r="C25" s="176">
        <v>824.50878999999998</v>
      </c>
      <c r="D25" s="176">
        <v>1155.3181</v>
      </c>
      <c r="E25" s="176">
        <v>1254.6538</v>
      </c>
      <c r="F25" s="176">
        <v>539.70465000000002</v>
      </c>
      <c r="G25" s="194">
        <v>852.64715999999999</v>
      </c>
      <c r="H25" s="194">
        <v>369.34863000000001</v>
      </c>
      <c r="I25" s="196">
        <v>5661.1724000000004</v>
      </c>
      <c r="J25" s="177">
        <v>7979.8959599999998</v>
      </c>
      <c r="K25" s="177">
        <v>9894.1054800000002</v>
      </c>
      <c r="L25" s="177">
        <v>13863.8172</v>
      </c>
      <c r="M25" s="177">
        <v>15055.845600000001</v>
      </c>
      <c r="N25" s="177">
        <v>6476.4557999999997</v>
      </c>
      <c r="O25" s="195">
        <v>10231.76592</v>
      </c>
      <c r="P25" s="178">
        <v>4432.1835600000004</v>
      </c>
      <c r="Q25" s="197">
        <v>67934.068800000008</v>
      </c>
      <c r="R25">
        <f t="shared" si="0"/>
        <v>49</v>
      </c>
    </row>
    <row r="26" spans="1:18" ht="15.75" customHeight="1">
      <c r="A26" s="170" t="s">
        <v>227</v>
      </c>
      <c r="B26" s="176">
        <v>1082.4195999999999</v>
      </c>
      <c r="C26" s="176">
        <v>782.03423999999995</v>
      </c>
      <c r="D26" s="176">
        <v>1296.9636</v>
      </c>
      <c r="E26" s="176">
        <v>1317.5222000000001</v>
      </c>
      <c r="F26" s="176">
        <v>675.56519000000003</v>
      </c>
      <c r="G26" s="194">
        <v>1093.9774</v>
      </c>
      <c r="H26" s="194">
        <v>572.02666999999997</v>
      </c>
      <c r="I26" s="196">
        <v>6820.5087999999996</v>
      </c>
      <c r="J26" s="177">
        <v>12989.035199999998</v>
      </c>
      <c r="K26" s="177">
        <v>9384.4108799999995</v>
      </c>
      <c r="L26" s="177">
        <v>15563.563200000001</v>
      </c>
      <c r="M26" s="177">
        <v>15810.2664</v>
      </c>
      <c r="N26" s="177">
        <v>8106.7822800000004</v>
      </c>
      <c r="O26" s="195">
        <v>13127.728800000001</v>
      </c>
      <c r="P26" s="178">
        <v>6864.3200399999996</v>
      </c>
      <c r="Q26" s="197">
        <v>81846.105599999995</v>
      </c>
      <c r="R26">
        <f t="shared" si="0"/>
        <v>90</v>
      </c>
    </row>
    <row r="27" spans="1:18" ht="15.75" customHeight="1">
      <c r="A27" s="170" t="s">
        <v>228</v>
      </c>
      <c r="B27" s="176">
        <v>660.60242000000005</v>
      </c>
      <c r="C27" s="176">
        <v>727.06695999999999</v>
      </c>
      <c r="D27" s="176">
        <v>1207.7471</v>
      </c>
      <c r="E27" s="176">
        <v>1221.7227</v>
      </c>
      <c r="F27" s="176">
        <v>502.80736999999999</v>
      </c>
      <c r="G27" s="194">
        <v>852.67926</v>
      </c>
      <c r="H27" s="194">
        <v>343.71352999999999</v>
      </c>
      <c r="I27" s="196">
        <v>5516.3393999999998</v>
      </c>
      <c r="J27" s="177">
        <v>7927.2290400000002</v>
      </c>
      <c r="K27" s="177">
        <v>8724.8035199999995</v>
      </c>
      <c r="L27" s="177">
        <v>14492.965200000001</v>
      </c>
      <c r="M27" s="177">
        <v>14660.672399999999</v>
      </c>
      <c r="N27" s="177">
        <v>6033.6884399999999</v>
      </c>
      <c r="O27" s="195">
        <v>10232.15112</v>
      </c>
      <c r="P27" s="178">
        <v>4124.5623599999999</v>
      </c>
      <c r="Q27" s="197">
        <v>66196.072799999994</v>
      </c>
      <c r="R27">
        <f t="shared" si="0"/>
        <v>26</v>
      </c>
    </row>
    <row r="28" spans="1:18" ht="15.75" customHeight="1">
      <c r="A28" s="170" t="s">
        <v>229</v>
      </c>
      <c r="B28" s="176">
        <v>663</v>
      </c>
      <c r="C28" s="176">
        <v>774.53863999999999</v>
      </c>
      <c r="D28" s="176">
        <v>1169.9636</v>
      </c>
      <c r="E28" s="176">
        <v>1200.4435000000001</v>
      </c>
      <c r="F28" s="176">
        <v>520.87689</v>
      </c>
      <c r="G28" s="194">
        <v>724.92724999999996</v>
      </c>
      <c r="H28" s="194">
        <v>318.04459000000003</v>
      </c>
      <c r="I28" s="196">
        <v>5371.7943999999998</v>
      </c>
      <c r="J28" s="177">
        <v>7956</v>
      </c>
      <c r="K28" s="177">
        <v>9294.4636800000007</v>
      </c>
      <c r="L28" s="177">
        <v>14039.563200000001</v>
      </c>
      <c r="M28" s="177">
        <v>14405.322</v>
      </c>
      <c r="N28" s="177">
        <v>6250.52268</v>
      </c>
      <c r="O28" s="195">
        <v>8699.1270000000004</v>
      </c>
      <c r="P28" s="178">
        <v>3816.5350800000006</v>
      </c>
      <c r="Q28" s="197">
        <v>64461.532800000001</v>
      </c>
      <c r="R28">
        <f t="shared" si="0"/>
        <v>6</v>
      </c>
    </row>
    <row r="29" spans="1:18" ht="15.75" customHeight="1">
      <c r="A29" s="170" t="s">
        <v>230</v>
      </c>
      <c r="B29" s="176">
        <v>663</v>
      </c>
      <c r="C29" s="176">
        <v>769.54156</v>
      </c>
      <c r="D29" s="176">
        <v>1210.6202000000001</v>
      </c>
      <c r="E29" s="176">
        <v>1248.3434</v>
      </c>
      <c r="F29" s="176">
        <v>519.06628000000001</v>
      </c>
      <c r="G29" s="194">
        <v>744.73553000000004</v>
      </c>
      <c r="H29" s="194">
        <v>339.98012999999997</v>
      </c>
      <c r="I29" s="196">
        <v>5495.2870999999996</v>
      </c>
      <c r="J29" s="177">
        <v>7956</v>
      </c>
      <c r="K29" s="177">
        <v>9234.4987199999996</v>
      </c>
      <c r="L29" s="177">
        <v>14527.4424</v>
      </c>
      <c r="M29" s="177">
        <v>14980.120800000001</v>
      </c>
      <c r="N29" s="177">
        <v>6228.7953600000001</v>
      </c>
      <c r="O29" s="195">
        <v>8936.8263600000009</v>
      </c>
      <c r="P29" s="178">
        <v>4079.7615599999999</v>
      </c>
      <c r="Q29" s="197">
        <v>65943.445199999987</v>
      </c>
      <c r="R29">
        <f t="shared" si="0"/>
        <v>25</v>
      </c>
    </row>
    <row r="30" spans="1:18" ht="15.75" customHeight="1">
      <c r="A30" s="170" t="s">
        <v>231</v>
      </c>
      <c r="B30" s="176">
        <v>663</v>
      </c>
      <c r="C30" s="176">
        <v>774.53863999999999</v>
      </c>
      <c r="D30" s="176">
        <v>1156.3743999999999</v>
      </c>
      <c r="E30" s="176">
        <v>1200.4435000000001</v>
      </c>
      <c r="F30" s="176">
        <v>520.87689</v>
      </c>
      <c r="G30" s="194">
        <v>764.01337000000001</v>
      </c>
      <c r="H30" s="194">
        <v>323.55991</v>
      </c>
      <c r="I30" s="196">
        <v>5402.8065999999999</v>
      </c>
      <c r="J30" s="177">
        <v>7956</v>
      </c>
      <c r="K30" s="177">
        <v>9294.4636800000007</v>
      </c>
      <c r="L30" s="177">
        <v>13876.4928</v>
      </c>
      <c r="M30" s="177">
        <v>14405.322</v>
      </c>
      <c r="N30" s="177">
        <v>6250.52268</v>
      </c>
      <c r="O30" s="195">
        <v>9168.1604399999997</v>
      </c>
      <c r="P30" s="178">
        <v>3882.7189200000003</v>
      </c>
      <c r="Q30" s="197">
        <v>64833.679199999999</v>
      </c>
      <c r="R30">
        <f t="shared" si="0"/>
        <v>9</v>
      </c>
    </row>
    <row r="31" spans="1:18" ht="15.75" customHeight="1">
      <c r="A31" s="170" t="s">
        <v>232</v>
      </c>
      <c r="B31" s="176">
        <v>715</v>
      </c>
      <c r="C31" s="176">
        <v>757.04900999999995</v>
      </c>
      <c r="D31" s="176">
        <v>1155.9219000000001</v>
      </c>
      <c r="E31" s="176">
        <v>1374.0804000000001</v>
      </c>
      <c r="F31" s="176">
        <v>533.38140999999996</v>
      </c>
      <c r="G31" s="194">
        <v>784.10888999999997</v>
      </c>
      <c r="H31" s="194">
        <v>375.29491999999999</v>
      </c>
      <c r="I31" s="196">
        <v>5694.8364000000001</v>
      </c>
      <c r="J31" s="177">
        <v>8580</v>
      </c>
      <c r="K31" s="177">
        <v>9084.5881200000003</v>
      </c>
      <c r="L31" s="177">
        <v>13871.0628</v>
      </c>
      <c r="M31" s="177">
        <v>16488.964800000002</v>
      </c>
      <c r="N31" s="177">
        <v>6400.5769199999995</v>
      </c>
      <c r="O31" s="195">
        <v>9409.3066799999997</v>
      </c>
      <c r="P31" s="178">
        <v>4503.5390399999997</v>
      </c>
      <c r="Q31" s="197">
        <v>68338.036800000002</v>
      </c>
      <c r="R31">
        <f t="shared" si="0"/>
        <v>53</v>
      </c>
    </row>
    <row r="32" spans="1:18" ht="15.75" customHeight="1">
      <c r="A32" s="170" t="s">
        <v>233</v>
      </c>
      <c r="B32" s="176">
        <v>673</v>
      </c>
      <c r="C32" s="176">
        <v>742.05804000000001</v>
      </c>
      <c r="D32" s="176">
        <v>1200.6322</v>
      </c>
      <c r="E32" s="176">
        <v>1221.7227</v>
      </c>
      <c r="F32" s="176">
        <v>512.73137999999994</v>
      </c>
      <c r="G32" s="194">
        <v>882.75261999999998</v>
      </c>
      <c r="H32" s="194">
        <v>356.68783999999999</v>
      </c>
      <c r="I32" s="196">
        <v>5589.585</v>
      </c>
      <c r="J32" s="177">
        <v>8076</v>
      </c>
      <c r="K32" s="177">
        <v>8904.6964800000005</v>
      </c>
      <c r="L32" s="177">
        <v>14407.5864</v>
      </c>
      <c r="M32" s="177">
        <v>14660.672399999999</v>
      </c>
      <c r="N32" s="177">
        <v>6152.7765599999993</v>
      </c>
      <c r="O32" s="195">
        <v>10593.031439999999</v>
      </c>
      <c r="P32" s="178">
        <v>4280.2540799999997</v>
      </c>
      <c r="Q32" s="197">
        <v>67075.02</v>
      </c>
      <c r="R32">
        <f t="shared" si="0"/>
        <v>37</v>
      </c>
    </row>
    <row r="33" spans="1:18" ht="15.75" customHeight="1">
      <c r="A33" s="170" t="s">
        <v>234</v>
      </c>
      <c r="B33" s="176">
        <v>663</v>
      </c>
      <c r="C33" s="176">
        <v>824.50878999999998</v>
      </c>
      <c r="D33" s="176">
        <v>1195.3987999999999</v>
      </c>
      <c r="E33" s="176">
        <v>1248.3434</v>
      </c>
      <c r="F33" s="176">
        <v>538.98308999999995</v>
      </c>
      <c r="G33" s="194">
        <v>753.28301999999996</v>
      </c>
      <c r="H33" s="194">
        <v>354.67056000000002</v>
      </c>
      <c r="I33" s="196">
        <v>5578.1875</v>
      </c>
      <c r="J33" s="177">
        <v>7956</v>
      </c>
      <c r="K33" s="177">
        <v>9894.1054800000002</v>
      </c>
      <c r="L33" s="177">
        <v>14344.785599999999</v>
      </c>
      <c r="M33" s="177">
        <v>14980.120800000001</v>
      </c>
      <c r="N33" s="177">
        <v>6467.7970799999994</v>
      </c>
      <c r="O33" s="195">
        <v>9039.39624</v>
      </c>
      <c r="P33" s="178">
        <v>4256.0467200000003</v>
      </c>
      <c r="Q33" s="197">
        <v>66938.25</v>
      </c>
      <c r="R33">
        <f t="shared" si="0"/>
        <v>36</v>
      </c>
    </row>
    <row r="34" spans="1:18" ht="15.75" customHeight="1">
      <c r="A34" s="170" t="s">
        <v>235</v>
      </c>
      <c r="B34" s="176">
        <v>1207.3141000000001</v>
      </c>
      <c r="C34" s="176">
        <v>834.50287000000003</v>
      </c>
      <c r="D34" s="176">
        <v>1108.6759999999999</v>
      </c>
      <c r="E34" s="176">
        <v>1317.5222000000001</v>
      </c>
      <c r="F34" s="176">
        <v>739.83081000000004</v>
      </c>
      <c r="G34" s="194">
        <v>1162.7348999999999</v>
      </c>
      <c r="H34" s="194">
        <v>597.57745</v>
      </c>
      <c r="I34" s="196">
        <v>6968.1581999999999</v>
      </c>
      <c r="J34" s="177">
        <v>14487.769200000001</v>
      </c>
      <c r="K34" s="177">
        <v>10014.034439999999</v>
      </c>
      <c r="L34" s="177">
        <v>13304.111999999999</v>
      </c>
      <c r="M34" s="177">
        <v>15810.2664</v>
      </c>
      <c r="N34" s="177">
        <v>8877.969720000001</v>
      </c>
      <c r="O34" s="195">
        <v>13952.818799999999</v>
      </c>
      <c r="P34" s="178">
        <v>7170.9294</v>
      </c>
      <c r="Q34" s="197">
        <v>83617.898400000005</v>
      </c>
      <c r="R34">
        <f t="shared" si="0"/>
        <v>93</v>
      </c>
    </row>
    <row r="35" spans="1:18" ht="15.75" customHeight="1">
      <c r="A35" s="170" t="s">
        <v>236</v>
      </c>
      <c r="B35" s="176">
        <v>663</v>
      </c>
      <c r="C35" s="176">
        <v>772.04003999999998</v>
      </c>
      <c r="D35" s="176">
        <v>1211.394</v>
      </c>
      <c r="E35" s="176">
        <v>1230.3809000000001</v>
      </c>
      <c r="F35" s="176">
        <v>519.97162000000003</v>
      </c>
      <c r="G35" s="194">
        <v>732.19434000000001</v>
      </c>
      <c r="H35" s="194">
        <v>334.30176</v>
      </c>
      <c r="I35" s="196">
        <v>5463.2826999999997</v>
      </c>
      <c r="J35" s="177">
        <v>7956</v>
      </c>
      <c r="K35" s="177">
        <v>9264.4804800000002</v>
      </c>
      <c r="L35" s="177">
        <v>14536.727999999999</v>
      </c>
      <c r="M35" s="177">
        <v>14764.570800000001</v>
      </c>
      <c r="N35" s="177">
        <v>6239.6594400000004</v>
      </c>
      <c r="O35" s="195">
        <v>8786.3320800000001</v>
      </c>
      <c r="P35" s="178">
        <v>4011.6211199999998</v>
      </c>
      <c r="Q35" s="197">
        <v>65559.392399999997</v>
      </c>
      <c r="R35">
        <f t="shared" si="0"/>
        <v>18</v>
      </c>
    </row>
    <row r="36" spans="1:18" ht="15.75" customHeight="1">
      <c r="A36" s="170" t="s">
        <v>237</v>
      </c>
      <c r="B36" s="176">
        <v>663</v>
      </c>
      <c r="C36" s="176">
        <v>787.03125</v>
      </c>
      <c r="D36" s="176">
        <v>1229.1343999999999</v>
      </c>
      <c r="E36" s="176">
        <v>1248.3434</v>
      </c>
      <c r="F36" s="176">
        <v>525.40350000000001</v>
      </c>
      <c r="G36" s="194">
        <v>743.46112000000005</v>
      </c>
      <c r="H36" s="194">
        <v>348.82877000000002</v>
      </c>
      <c r="I36" s="196">
        <v>5545.2025999999996</v>
      </c>
      <c r="J36" s="177">
        <v>7956</v>
      </c>
      <c r="K36" s="177">
        <v>9444.375</v>
      </c>
      <c r="L36" s="177">
        <v>14749.612799999999</v>
      </c>
      <c r="M36" s="177">
        <v>14980.120800000001</v>
      </c>
      <c r="N36" s="177">
        <v>6304.8420000000006</v>
      </c>
      <c r="O36" s="195">
        <v>8921.5334400000011</v>
      </c>
      <c r="P36" s="178">
        <v>4185.94524</v>
      </c>
      <c r="Q36" s="197">
        <v>66542.431199999992</v>
      </c>
      <c r="R36">
        <f t="shared" si="0"/>
        <v>32</v>
      </c>
    </row>
    <row r="37" spans="1:18" ht="15.75" customHeight="1">
      <c r="A37" s="170" t="s">
        <v>238</v>
      </c>
      <c r="B37" s="176">
        <v>856.73290999999995</v>
      </c>
      <c r="C37" s="176">
        <v>719.57135000000005</v>
      </c>
      <c r="D37" s="176">
        <v>1270.2662</v>
      </c>
      <c r="E37" s="176">
        <v>1365.4221</v>
      </c>
      <c r="F37" s="176">
        <v>571.15716999999995</v>
      </c>
      <c r="G37" s="194">
        <v>969.73145</v>
      </c>
      <c r="H37" s="194">
        <v>467.63866999999999</v>
      </c>
      <c r="I37" s="196">
        <v>6220.52</v>
      </c>
      <c r="J37" s="177">
        <v>10280.79492</v>
      </c>
      <c r="K37" s="177">
        <v>8634.8562000000002</v>
      </c>
      <c r="L37" s="177">
        <v>15243.1944</v>
      </c>
      <c r="M37" s="177">
        <v>16385.065200000001</v>
      </c>
      <c r="N37" s="177">
        <v>6853.8860399999994</v>
      </c>
      <c r="O37" s="195">
        <v>11636.777399999999</v>
      </c>
      <c r="P37" s="178">
        <v>5611.6640399999997</v>
      </c>
      <c r="Q37" s="197">
        <v>74646.240000000005</v>
      </c>
      <c r="R37">
        <f t="shared" si="0"/>
        <v>83</v>
      </c>
    </row>
    <row r="38" spans="1:18" ht="15.75" customHeight="1">
      <c r="A38" s="170" t="s">
        <v>239</v>
      </c>
      <c r="B38" s="176">
        <v>671</v>
      </c>
      <c r="C38" s="176">
        <v>774.53863999999999</v>
      </c>
      <c r="D38" s="176">
        <v>1162.5872999999999</v>
      </c>
      <c r="E38" s="176">
        <v>1230.3809000000001</v>
      </c>
      <c r="F38" s="176">
        <v>523.77562999999998</v>
      </c>
      <c r="G38" s="194">
        <v>751.75909000000001</v>
      </c>
      <c r="H38" s="194">
        <v>331.07681000000002</v>
      </c>
      <c r="I38" s="196">
        <v>5445.1181999999999</v>
      </c>
      <c r="J38" s="177">
        <v>8052</v>
      </c>
      <c r="K38" s="177">
        <v>9294.4636800000007</v>
      </c>
      <c r="L38" s="177">
        <v>13951.047599999998</v>
      </c>
      <c r="M38" s="177">
        <v>14764.570800000001</v>
      </c>
      <c r="N38" s="177">
        <v>6285.3075599999993</v>
      </c>
      <c r="O38" s="195">
        <v>9021.1090800000002</v>
      </c>
      <c r="P38" s="178">
        <v>3972.9217200000003</v>
      </c>
      <c r="Q38" s="197">
        <v>65341.418399999995</v>
      </c>
      <c r="R38">
        <f t="shared" si="0"/>
        <v>16</v>
      </c>
    </row>
    <row r="39" spans="1:18" ht="15.75" customHeight="1">
      <c r="A39" s="170" t="s">
        <v>240</v>
      </c>
      <c r="B39" s="176">
        <v>718.64844000000005</v>
      </c>
      <c r="C39" s="176">
        <v>789.52979000000005</v>
      </c>
      <c r="D39" s="176">
        <v>1295.7141999999999</v>
      </c>
      <c r="E39" s="176">
        <v>1116.9417000000001</v>
      </c>
      <c r="F39" s="176">
        <v>546.47247000000004</v>
      </c>
      <c r="G39" s="194">
        <v>894.68065999999999</v>
      </c>
      <c r="H39" s="194">
        <v>384.39096000000001</v>
      </c>
      <c r="I39" s="196">
        <v>5746.3783999999996</v>
      </c>
      <c r="J39" s="177">
        <v>8623.7812800000011</v>
      </c>
      <c r="K39" s="177">
        <v>9474.3574800000006</v>
      </c>
      <c r="L39" s="177">
        <v>15548.570399999999</v>
      </c>
      <c r="M39" s="177">
        <v>13403.3004</v>
      </c>
      <c r="N39" s="177">
        <v>6557.6696400000001</v>
      </c>
      <c r="O39" s="195">
        <v>10736.16792</v>
      </c>
      <c r="P39" s="178">
        <v>4612.6915200000003</v>
      </c>
      <c r="Q39" s="197">
        <v>68956.540799999988</v>
      </c>
      <c r="R39">
        <f t="shared" si="0"/>
        <v>60</v>
      </c>
    </row>
    <row r="40" spans="1:18" ht="15.75" customHeight="1">
      <c r="A40" s="170" t="s">
        <v>241</v>
      </c>
      <c r="B40" s="176">
        <v>663</v>
      </c>
      <c r="C40" s="176">
        <v>782.03423999999995</v>
      </c>
      <c r="D40" s="176">
        <v>1217.6401000000001</v>
      </c>
      <c r="E40" s="176">
        <v>1248.3434</v>
      </c>
      <c r="F40" s="176">
        <v>523.59289999999999</v>
      </c>
      <c r="G40" s="194">
        <v>739.89031999999997</v>
      </c>
      <c r="H40" s="194">
        <v>344.11752000000001</v>
      </c>
      <c r="I40" s="196">
        <v>5518.6187</v>
      </c>
      <c r="J40" s="177">
        <v>7956</v>
      </c>
      <c r="K40" s="177">
        <v>9384.4108799999995</v>
      </c>
      <c r="L40" s="177">
        <v>14611.681200000001</v>
      </c>
      <c r="M40" s="177">
        <v>14980.120800000001</v>
      </c>
      <c r="N40" s="177">
        <v>6283.1147999999994</v>
      </c>
      <c r="O40" s="195">
        <v>8878.6838399999997</v>
      </c>
      <c r="P40" s="178">
        <v>4129.4102400000002</v>
      </c>
      <c r="Q40" s="197">
        <v>66223.424400000004</v>
      </c>
      <c r="R40">
        <f t="shared" si="0"/>
        <v>27</v>
      </c>
    </row>
    <row r="41" spans="1:18" ht="15.75" customHeight="1">
      <c r="A41" s="170" t="s">
        <v>242</v>
      </c>
      <c r="B41" s="176">
        <v>663</v>
      </c>
      <c r="C41" s="176">
        <v>777.03710999999998</v>
      </c>
      <c r="D41" s="176">
        <v>1194.0093999999999</v>
      </c>
      <c r="E41" s="176">
        <v>1299.2369000000001</v>
      </c>
      <c r="F41" s="176">
        <v>521.78223000000003</v>
      </c>
      <c r="G41" s="194">
        <v>758.15923999999995</v>
      </c>
      <c r="H41" s="194">
        <v>352.45605</v>
      </c>
      <c r="I41" s="196">
        <v>5565.6812</v>
      </c>
      <c r="J41" s="177">
        <v>7956</v>
      </c>
      <c r="K41" s="177">
        <v>9324.4453199999989</v>
      </c>
      <c r="L41" s="177">
        <v>14328.112799999999</v>
      </c>
      <c r="M41" s="177">
        <v>15590.842800000002</v>
      </c>
      <c r="N41" s="177">
        <v>6261.3867600000003</v>
      </c>
      <c r="O41" s="195">
        <v>9097.9108799999995</v>
      </c>
      <c r="P41" s="178">
        <v>4229.4726000000001</v>
      </c>
      <c r="Q41" s="197">
        <v>66788.174400000004</v>
      </c>
      <c r="R41">
        <f t="shared" si="0"/>
        <v>34</v>
      </c>
    </row>
    <row r="42" spans="1:18" ht="15.75" customHeight="1">
      <c r="A42" s="170" t="s">
        <v>243</v>
      </c>
      <c r="B42" s="176">
        <v>672</v>
      </c>
      <c r="C42" s="176">
        <v>752.05200000000002</v>
      </c>
      <c r="D42" s="176">
        <v>1179.739</v>
      </c>
      <c r="E42" s="176">
        <v>1230.3809000000001</v>
      </c>
      <c r="F42" s="176">
        <v>515.99017000000003</v>
      </c>
      <c r="G42" s="194">
        <v>763.83307000000002</v>
      </c>
      <c r="H42" s="194">
        <v>331.06673999999998</v>
      </c>
      <c r="I42" s="196">
        <v>5445.0619999999999</v>
      </c>
      <c r="J42" s="177">
        <v>8064</v>
      </c>
      <c r="K42" s="177">
        <v>9024.6239999999998</v>
      </c>
      <c r="L42" s="177">
        <v>14156.868</v>
      </c>
      <c r="M42" s="177">
        <v>14764.570800000001</v>
      </c>
      <c r="N42" s="177">
        <v>6191.8820400000004</v>
      </c>
      <c r="O42" s="195">
        <v>9165.9968399999998</v>
      </c>
      <c r="P42" s="178">
        <v>3972.8008799999998</v>
      </c>
      <c r="Q42" s="197">
        <v>65340.743999999999</v>
      </c>
      <c r="R42">
        <f t="shared" si="0"/>
        <v>15</v>
      </c>
    </row>
    <row r="43" spans="1:18" ht="15.75" customHeight="1">
      <c r="A43" s="170" t="s">
        <v>244</v>
      </c>
      <c r="B43" s="176">
        <v>667</v>
      </c>
      <c r="C43" s="176">
        <v>809.51782000000003</v>
      </c>
      <c r="D43" s="176">
        <v>1193.4347</v>
      </c>
      <c r="E43" s="176">
        <v>1374.0804000000001</v>
      </c>
      <c r="F43" s="176">
        <v>535.00061000000005</v>
      </c>
      <c r="G43" s="194">
        <v>747.52466000000004</v>
      </c>
      <c r="H43" s="194">
        <v>376.79915999999997</v>
      </c>
      <c r="I43" s="196">
        <v>5703.3573999999999</v>
      </c>
      <c r="J43" s="177">
        <v>8004</v>
      </c>
      <c r="K43" s="177">
        <v>9714.2138400000003</v>
      </c>
      <c r="L43" s="177">
        <v>14321.216400000001</v>
      </c>
      <c r="M43" s="177">
        <v>16488.964800000002</v>
      </c>
      <c r="N43" s="177">
        <v>6420.0073200000006</v>
      </c>
      <c r="O43" s="195">
        <v>8970.2959200000005</v>
      </c>
      <c r="P43" s="178">
        <v>4521.5899199999994</v>
      </c>
      <c r="Q43" s="197">
        <v>68440.288799999995</v>
      </c>
      <c r="R43">
        <f t="shared" si="0"/>
        <v>56</v>
      </c>
    </row>
    <row r="44" spans="1:18" ht="15.75" customHeight="1">
      <c r="A44" s="170" t="s">
        <v>245</v>
      </c>
      <c r="B44" s="176">
        <v>689</v>
      </c>
      <c r="C44" s="176">
        <v>744.55646000000002</v>
      </c>
      <c r="D44" s="176">
        <v>1195.0056999999999</v>
      </c>
      <c r="E44" s="176">
        <v>1191.7852</v>
      </c>
      <c r="F44" s="176">
        <v>519.43402000000003</v>
      </c>
      <c r="G44" s="194">
        <v>861.98901000000001</v>
      </c>
      <c r="H44" s="194">
        <v>349.99088</v>
      </c>
      <c r="I44" s="196">
        <v>5551.7611999999999</v>
      </c>
      <c r="J44" s="177">
        <v>8268</v>
      </c>
      <c r="K44" s="177">
        <v>8934.6775200000011</v>
      </c>
      <c r="L44" s="177">
        <v>14340.0684</v>
      </c>
      <c r="M44" s="177">
        <v>14301.422399999999</v>
      </c>
      <c r="N44" s="177">
        <v>6233.2082399999999</v>
      </c>
      <c r="O44" s="195">
        <v>10343.868119999999</v>
      </c>
      <c r="P44" s="178">
        <v>4199.8905599999998</v>
      </c>
      <c r="Q44" s="197">
        <v>66621.134399999995</v>
      </c>
      <c r="R44">
        <f t="shared" si="0"/>
        <v>33</v>
      </c>
    </row>
    <row r="45" spans="1:18" ht="15.75" customHeight="1">
      <c r="A45" s="170" t="s">
        <v>246</v>
      </c>
      <c r="B45" s="176">
        <v>663</v>
      </c>
      <c r="C45" s="176">
        <v>734.56244000000004</v>
      </c>
      <c r="D45" s="176">
        <v>1148.7484999999999</v>
      </c>
      <c r="E45" s="176">
        <v>1263.3119999999999</v>
      </c>
      <c r="F45" s="176">
        <v>506.392</v>
      </c>
      <c r="G45" s="194">
        <v>760.73297000000002</v>
      </c>
      <c r="H45" s="194">
        <v>323.01952999999997</v>
      </c>
      <c r="I45" s="196">
        <v>5399.7676000000001</v>
      </c>
      <c r="J45" s="177">
        <v>7956</v>
      </c>
      <c r="K45" s="177">
        <v>8814.74928</v>
      </c>
      <c r="L45" s="177">
        <v>13784.982</v>
      </c>
      <c r="M45" s="177">
        <v>15159.743999999999</v>
      </c>
      <c r="N45" s="177">
        <v>6076.7039999999997</v>
      </c>
      <c r="O45" s="195">
        <v>9128.7956400000003</v>
      </c>
      <c r="P45" s="178">
        <v>3876.2343599999995</v>
      </c>
      <c r="Q45" s="197">
        <v>64797.211200000005</v>
      </c>
      <c r="R45">
        <f t="shared" si="0"/>
        <v>7</v>
      </c>
    </row>
    <row r="46" spans="1:18" ht="15.75" customHeight="1">
      <c r="A46" s="170" t="s">
        <v>247</v>
      </c>
      <c r="B46" s="176">
        <v>663</v>
      </c>
      <c r="C46" s="176">
        <v>822.01031</v>
      </c>
      <c r="D46" s="176">
        <v>1208.1976</v>
      </c>
      <c r="E46" s="176">
        <v>1299.2369000000001</v>
      </c>
      <c r="F46" s="176">
        <v>538.07776000000001</v>
      </c>
      <c r="G46" s="194">
        <v>739.74541999999997</v>
      </c>
      <c r="H46" s="194">
        <v>364.72005999999999</v>
      </c>
      <c r="I46" s="196">
        <v>5634.9883</v>
      </c>
      <c r="J46" s="177">
        <v>7956</v>
      </c>
      <c r="K46" s="177">
        <v>9864.1237199999996</v>
      </c>
      <c r="L46" s="177">
        <v>14498.3712</v>
      </c>
      <c r="M46" s="177">
        <v>15590.842800000002</v>
      </c>
      <c r="N46" s="177">
        <v>6456.9331199999997</v>
      </c>
      <c r="O46" s="195">
        <v>8876.9450399999987</v>
      </c>
      <c r="P46" s="178">
        <v>4376.6407199999994</v>
      </c>
      <c r="Q46" s="197">
        <v>67619.859599999996</v>
      </c>
      <c r="R46">
        <f t="shared" si="0"/>
        <v>43</v>
      </c>
    </row>
    <row r="47" spans="1:18" ht="15.75" customHeight="1">
      <c r="A47" s="170" t="s">
        <v>248</v>
      </c>
      <c r="B47" s="176">
        <v>774.45916999999997</v>
      </c>
      <c r="C47" s="176">
        <v>729.56542999999999</v>
      </c>
      <c r="D47" s="176">
        <v>1119.1874</v>
      </c>
      <c r="E47" s="176">
        <v>1191.7852</v>
      </c>
      <c r="F47" s="176">
        <v>544.96747000000005</v>
      </c>
      <c r="G47" s="194">
        <v>911.07599000000005</v>
      </c>
      <c r="H47" s="194">
        <v>364.88540999999998</v>
      </c>
      <c r="I47" s="196">
        <v>5635.9258</v>
      </c>
      <c r="J47" s="177">
        <v>9293.5100399999992</v>
      </c>
      <c r="K47" s="177">
        <v>8754.7851599999995</v>
      </c>
      <c r="L47" s="177">
        <v>13430.248800000001</v>
      </c>
      <c r="M47" s="177">
        <v>14301.422399999999</v>
      </c>
      <c r="N47" s="177">
        <v>6539.6096400000006</v>
      </c>
      <c r="O47" s="195">
        <v>10932.91188</v>
      </c>
      <c r="P47" s="178">
        <v>4378.6249200000002</v>
      </c>
      <c r="Q47" s="197">
        <v>67631.109599999996</v>
      </c>
      <c r="R47">
        <f t="shared" si="0"/>
        <v>44</v>
      </c>
    </row>
    <row r="48" spans="1:18" ht="15.75" customHeight="1">
      <c r="A48" s="170" t="s">
        <v>249</v>
      </c>
      <c r="B48" s="176">
        <v>874.69006000000002</v>
      </c>
      <c r="C48" s="176">
        <v>851.99248999999998</v>
      </c>
      <c r="D48" s="176">
        <v>1163.9876999999999</v>
      </c>
      <c r="E48" s="176">
        <v>1290.5786000000001</v>
      </c>
      <c r="F48" s="176">
        <v>625.64520000000005</v>
      </c>
      <c r="G48" s="194">
        <v>976.21502999999996</v>
      </c>
      <c r="H48" s="194">
        <v>474.04037</v>
      </c>
      <c r="I48" s="196">
        <v>6257.1494000000002</v>
      </c>
      <c r="J48" s="177">
        <v>10496.280720000001</v>
      </c>
      <c r="K48" s="177">
        <v>10223.909879999999</v>
      </c>
      <c r="L48" s="177">
        <v>13967.8524</v>
      </c>
      <c r="M48" s="177">
        <v>15486.943200000002</v>
      </c>
      <c r="N48" s="177">
        <v>7507.742400000001</v>
      </c>
      <c r="O48" s="195">
        <v>11714.58036</v>
      </c>
      <c r="P48" s="178">
        <v>5688.4844400000002</v>
      </c>
      <c r="Q48" s="197">
        <v>75085.792799999996</v>
      </c>
      <c r="R48">
        <f t="shared" si="0"/>
        <v>84</v>
      </c>
    </row>
    <row r="49" spans="1:18" ht="15.75" customHeight="1">
      <c r="A49" s="170" t="s">
        <v>250</v>
      </c>
      <c r="B49" s="176">
        <v>663</v>
      </c>
      <c r="C49" s="176">
        <v>747.05498999999998</v>
      </c>
      <c r="D49" s="176">
        <v>1212.2656999999999</v>
      </c>
      <c r="E49" s="176">
        <v>1263.3119999999999</v>
      </c>
      <c r="F49" s="176">
        <v>510.91852</v>
      </c>
      <c r="G49" s="194">
        <v>757.90039000000002</v>
      </c>
      <c r="H49" s="194">
        <v>339.79622999999998</v>
      </c>
      <c r="I49" s="196">
        <v>5494.2479999999996</v>
      </c>
      <c r="J49" s="177">
        <v>7956</v>
      </c>
      <c r="K49" s="177">
        <v>8964.6598799999992</v>
      </c>
      <c r="L49" s="177">
        <v>14547.188399999999</v>
      </c>
      <c r="M49" s="177">
        <v>15159.743999999999</v>
      </c>
      <c r="N49" s="177">
        <v>6131.0222400000002</v>
      </c>
      <c r="O49" s="195">
        <v>9094.8046800000011</v>
      </c>
      <c r="P49" s="178">
        <v>4077.55476</v>
      </c>
      <c r="Q49" s="197">
        <v>65930.975999999995</v>
      </c>
      <c r="R49">
        <f t="shared" si="0"/>
        <v>24</v>
      </c>
    </row>
    <row r="50" spans="1:18" ht="15.75" customHeight="1">
      <c r="A50" s="170" t="s">
        <v>251</v>
      </c>
      <c r="B50" s="176">
        <v>663</v>
      </c>
      <c r="C50" s="176">
        <v>724.56835999999998</v>
      </c>
      <c r="D50" s="176">
        <v>1173.0646999999999</v>
      </c>
      <c r="E50" s="176">
        <v>1230.3809000000001</v>
      </c>
      <c r="F50" s="176">
        <v>502.77075000000002</v>
      </c>
      <c r="G50" s="194">
        <v>731.97997999999995</v>
      </c>
      <c r="H50" s="194">
        <v>311.98599000000002</v>
      </c>
      <c r="I50" s="196">
        <v>5337.7505000000001</v>
      </c>
      <c r="J50" s="177">
        <v>7956</v>
      </c>
      <c r="K50" s="177">
        <v>8694.8203199999989</v>
      </c>
      <c r="L50" s="177">
        <v>14076.776399999999</v>
      </c>
      <c r="M50" s="177">
        <v>14764.570800000001</v>
      </c>
      <c r="N50" s="177">
        <v>6033.2489999999998</v>
      </c>
      <c r="O50" s="195">
        <v>8783.759759999999</v>
      </c>
      <c r="P50" s="178">
        <v>3743.8318800000002</v>
      </c>
      <c r="Q50" s="197">
        <v>64053.006000000001</v>
      </c>
      <c r="R50">
        <f t="shared" si="0"/>
        <v>5</v>
      </c>
    </row>
    <row r="51" spans="1:18" ht="15.75" customHeight="1">
      <c r="A51" s="170" t="s">
        <v>252</v>
      </c>
      <c r="B51" s="176">
        <v>669</v>
      </c>
      <c r="C51" s="176">
        <v>759.54755</v>
      </c>
      <c r="D51" s="176">
        <v>1215.7833000000001</v>
      </c>
      <c r="E51" s="176">
        <v>1230.3809000000001</v>
      </c>
      <c r="F51" s="176">
        <v>517.61914000000002</v>
      </c>
      <c r="G51" s="194">
        <v>737.81682999999998</v>
      </c>
      <c r="H51" s="194">
        <v>334.55338</v>
      </c>
      <c r="I51" s="196">
        <v>5464.7012000000004</v>
      </c>
      <c r="J51" s="177">
        <v>8028</v>
      </c>
      <c r="K51" s="177">
        <v>9114.5705999999991</v>
      </c>
      <c r="L51" s="177">
        <v>14589.399600000001</v>
      </c>
      <c r="M51" s="177">
        <v>14764.570800000001</v>
      </c>
      <c r="N51" s="177">
        <v>6211.4296800000002</v>
      </c>
      <c r="O51" s="195">
        <v>8853.8019600000007</v>
      </c>
      <c r="P51" s="178">
        <v>4014.6405599999998</v>
      </c>
      <c r="Q51" s="197">
        <v>65576.414400000009</v>
      </c>
      <c r="R51">
        <f t="shared" si="0"/>
        <v>20</v>
      </c>
    </row>
    <row r="52" spans="1:18" ht="15.75" customHeight="1">
      <c r="A52" s="170" t="s">
        <v>253</v>
      </c>
      <c r="B52" s="176">
        <v>671.61066000000005</v>
      </c>
      <c r="C52" s="176">
        <v>804.52080999999998</v>
      </c>
      <c r="D52" s="176">
        <v>1185.6922999999999</v>
      </c>
      <c r="E52" s="176">
        <v>1254.6538</v>
      </c>
      <c r="F52" s="176">
        <v>534.86066000000005</v>
      </c>
      <c r="G52" s="194">
        <v>856.06915000000004</v>
      </c>
      <c r="H52" s="194">
        <v>372.69204999999999</v>
      </c>
      <c r="I52" s="196">
        <v>5680.0995999999996</v>
      </c>
      <c r="J52" s="177">
        <v>8059.3279200000006</v>
      </c>
      <c r="K52" s="177">
        <v>9654.2497199999998</v>
      </c>
      <c r="L52" s="177">
        <v>14228.3076</v>
      </c>
      <c r="M52" s="177">
        <v>15055.845600000001</v>
      </c>
      <c r="N52" s="177">
        <v>6418.3279200000006</v>
      </c>
      <c r="O52" s="195">
        <v>10272.8298</v>
      </c>
      <c r="P52" s="178">
        <v>4472.3045999999995</v>
      </c>
      <c r="Q52" s="197">
        <v>68161.195199999987</v>
      </c>
      <c r="R52">
        <f t="shared" si="0"/>
        <v>51</v>
      </c>
    </row>
    <row r="53" spans="1:18" ht="15.75" customHeight="1">
      <c r="A53" s="170" t="s">
        <v>254</v>
      </c>
      <c r="B53" s="176">
        <v>663</v>
      </c>
      <c r="C53" s="176">
        <v>749.55346999999995</v>
      </c>
      <c r="D53" s="176">
        <v>1170.2645</v>
      </c>
      <c r="E53" s="176">
        <v>1125.5999999999999</v>
      </c>
      <c r="F53" s="176">
        <v>511.82382000000001</v>
      </c>
      <c r="G53" s="194">
        <v>741.06395999999995</v>
      </c>
      <c r="H53" s="194">
        <v>298.00716999999997</v>
      </c>
      <c r="I53" s="196">
        <v>5259.3130000000001</v>
      </c>
      <c r="J53" s="177">
        <v>7956</v>
      </c>
      <c r="K53" s="177">
        <v>8994.6416399999998</v>
      </c>
      <c r="L53" s="177">
        <v>14043.173999999999</v>
      </c>
      <c r="M53" s="177">
        <v>13507.199999999999</v>
      </c>
      <c r="N53" s="177">
        <v>6141.8858399999999</v>
      </c>
      <c r="O53" s="195">
        <v>8892.7675199999994</v>
      </c>
      <c r="P53" s="178">
        <v>3576.0860399999997</v>
      </c>
      <c r="Q53" s="197">
        <v>63111.756000000001</v>
      </c>
      <c r="R53">
        <f t="shared" si="0"/>
        <v>2</v>
      </c>
    </row>
    <row r="54" spans="1:18" ht="15.75" customHeight="1">
      <c r="A54" s="170" t="s">
        <v>255</v>
      </c>
      <c r="B54" s="176">
        <v>663</v>
      </c>
      <c r="C54" s="176">
        <v>762.04607999999996</v>
      </c>
      <c r="D54" s="176">
        <v>1176.8134</v>
      </c>
      <c r="E54" s="176">
        <v>1230.3809000000001</v>
      </c>
      <c r="F54" s="176">
        <v>516.35040000000004</v>
      </c>
      <c r="G54" s="194">
        <v>731.57006999999999</v>
      </c>
      <c r="H54" s="194">
        <v>323.75684000000001</v>
      </c>
      <c r="I54" s="196">
        <v>5403.9174999999996</v>
      </c>
      <c r="J54" s="177">
        <v>7956</v>
      </c>
      <c r="K54" s="177">
        <v>9144.5529599999991</v>
      </c>
      <c r="L54" s="177">
        <v>14121.7608</v>
      </c>
      <c r="M54" s="177">
        <v>14764.570800000001</v>
      </c>
      <c r="N54" s="177">
        <v>6196.2048000000004</v>
      </c>
      <c r="O54" s="195">
        <v>8778.8408400000008</v>
      </c>
      <c r="P54" s="178">
        <v>3885.0820800000001</v>
      </c>
      <c r="Q54" s="197">
        <v>64847.009999999995</v>
      </c>
      <c r="R54">
        <f t="shared" si="0"/>
        <v>10</v>
      </c>
    </row>
    <row r="55" spans="1:18" ht="15.75" customHeight="1">
      <c r="A55" s="170" t="s">
        <v>256</v>
      </c>
      <c r="B55" s="176">
        <v>663</v>
      </c>
      <c r="C55" s="176">
        <v>794.52679000000001</v>
      </c>
      <c r="D55" s="176">
        <v>1185.3543999999999</v>
      </c>
      <c r="E55" s="176">
        <v>1230.3809000000001</v>
      </c>
      <c r="F55" s="176">
        <v>528.11945000000003</v>
      </c>
      <c r="G55" s="194">
        <v>727.99950999999999</v>
      </c>
      <c r="H55" s="194">
        <v>334.38866999999999</v>
      </c>
      <c r="I55" s="196">
        <v>5463.7695000000003</v>
      </c>
      <c r="J55" s="177">
        <v>7956</v>
      </c>
      <c r="K55" s="177">
        <v>9534.3214800000005</v>
      </c>
      <c r="L55" s="177">
        <v>14224.252799999998</v>
      </c>
      <c r="M55" s="177">
        <v>14764.570800000001</v>
      </c>
      <c r="N55" s="177">
        <v>6337.4333999999999</v>
      </c>
      <c r="O55" s="195">
        <v>8735.9941199999994</v>
      </c>
      <c r="P55" s="178">
        <v>4012.6640399999997</v>
      </c>
      <c r="Q55" s="197">
        <v>65565.233999999997</v>
      </c>
      <c r="R55">
        <f t="shared" si="0"/>
        <v>19</v>
      </c>
    </row>
    <row r="56" spans="1:18" ht="15.75" customHeight="1">
      <c r="A56" s="170" t="s">
        <v>257</v>
      </c>
      <c r="B56" s="176">
        <v>781</v>
      </c>
      <c r="C56" s="176">
        <v>769.54156</v>
      </c>
      <c r="D56" s="176">
        <v>1184.5510999999999</v>
      </c>
      <c r="E56" s="176">
        <v>1365.4221</v>
      </c>
      <c r="F56" s="176">
        <v>561.82232999999997</v>
      </c>
      <c r="G56" s="194">
        <v>940.12152000000003</v>
      </c>
      <c r="H56" s="194">
        <v>435.70963</v>
      </c>
      <c r="I56" s="196">
        <v>6038.1684999999998</v>
      </c>
      <c r="J56" s="177">
        <v>9372</v>
      </c>
      <c r="K56" s="177">
        <v>9234.4987199999996</v>
      </c>
      <c r="L56" s="177">
        <v>14214.6132</v>
      </c>
      <c r="M56" s="177">
        <v>16385.065200000001</v>
      </c>
      <c r="N56" s="177">
        <v>6741.8679599999996</v>
      </c>
      <c r="O56" s="195">
        <v>11281.45824</v>
      </c>
      <c r="P56" s="178">
        <v>5228.5155599999998</v>
      </c>
      <c r="Q56" s="197">
        <v>72458.021999999997</v>
      </c>
      <c r="R56">
        <f t="shared" si="0"/>
        <v>80</v>
      </c>
    </row>
    <row r="57" spans="1:18" ht="15.75" customHeight="1">
      <c r="A57" s="170" t="s">
        <v>258</v>
      </c>
      <c r="B57" s="176">
        <v>715</v>
      </c>
      <c r="C57" s="176">
        <v>779.53563999999994</v>
      </c>
      <c r="D57" s="176">
        <v>1201.9435000000001</v>
      </c>
      <c r="E57" s="176">
        <v>1374.0804000000001</v>
      </c>
      <c r="F57" s="176">
        <v>541.52917000000002</v>
      </c>
      <c r="G57" s="194">
        <v>747.07317999999998</v>
      </c>
      <c r="H57" s="194">
        <v>383.78548999999998</v>
      </c>
      <c r="I57" s="196">
        <v>5742.9472999999998</v>
      </c>
      <c r="J57" s="177">
        <v>8580</v>
      </c>
      <c r="K57" s="177">
        <v>9354.4276799999989</v>
      </c>
      <c r="L57" s="177">
        <v>14423.322</v>
      </c>
      <c r="M57" s="177">
        <v>16488.964800000002</v>
      </c>
      <c r="N57" s="177">
        <v>6498.3500400000003</v>
      </c>
      <c r="O57" s="195">
        <v>8964.8781600000002</v>
      </c>
      <c r="P57" s="178">
        <v>4605.4258799999998</v>
      </c>
      <c r="Q57" s="197">
        <v>68915.367599999998</v>
      </c>
      <c r="R57">
        <f t="shared" si="0"/>
        <v>59</v>
      </c>
    </row>
    <row r="58" spans="1:18" ht="15.75" customHeight="1">
      <c r="A58" s="170" t="s">
        <v>259</v>
      </c>
      <c r="B58" s="176">
        <v>663</v>
      </c>
      <c r="C58" s="176">
        <v>754.55053999999996</v>
      </c>
      <c r="D58" s="176">
        <v>1275.3457000000001</v>
      </c>
      <c r="E58" s="176">
        <v>1374.0804000000001</v>
      </c>
      <c r="F58" s="176">
        <v>513.63445999999999</v>
      </c>
      <c r="G58" s="194">
        <v>759.93799000000001</v>
      </c>
      <c r="H58" s="194">
        <v>379.79849000000002</v>
      </c>
      <c r="I58" s="196">
        <v>5720.3477000000003</v>
      </c>
      <c r="J58" s="177">
        <v>7956</v>
      </c>
      <c r="K58" s="177">
        <v>9054.6064799999986</v>
      </c>
      <c r="L58" s="177">
        <v>15304.148400000002</v>
      </c>
      <c r="M58" s="177">
        <v>16488.964800000002</v>
      </c>
      <c r="N58" s="177">
        <v>6163.6135199999999</v>
      </c>
      <c r="O58" s="195">
        <v>9119.2558800000006</v>
      </c>
      <c r="P58" s="178">
        <v>4557.5818799999997</v>
      </c>
      <c r="Q58" s="197">
        <v>68644.17240000001</v>
      </c>
      <c r="R58">
        <f t="shared" si="0"/>
        <v>58</v>
      </c>
    </row>
    <row r="59" spans="1:18" ht="15.75" customHeight="1">
      <c r="A59" s="170" t="s">
        <v>260</v>
      </c>
      <c r="B59" s="176">
        <v>663</v>
      </c>
      <c r="C59" s="176">
        <v>777.03710999999998</v>
      </c>
      <c r="D59" s="176">
        <v>1212.1764000000001</v>
      </c>
      <c r="E59" s="176">
        <v>1248.3434</v>
      </c>
      <c r="F59" s="176">
        <v>521.78223000000003</v>
      </c>
      <c r="G59" s="194">
        <v>724.01886000000002</v>
      </c>
      <c r="H59" s="194">
        <v>338.05142000000001</v>
      </c>
      <c r="I59" s="196">
        <v>5484.4092000000001</v>
      </c>
      <c r="J59" s="177">
        <v>7956</v>
      </c>
      <c r="K59" s="177">
        <v>9324.4453199999989</v>
      </c>
      <c r="L59" s="177">
        <v>14546.1168</v>
      </c>
      <c r="M59" s="177">
        <v>14980.120800000001</v>
      </c>
      <c r="N59" s="177">
        <v>6261.3867600000003</v>
      </c>
      <c r="O59" s="195">
        <v>8688.2263199999998</v>
      </c>
      <c r="P59" s="178">
        <v>4056.6170400000001</v>
      </c>
      <c r="Q59" s="197">
        <v>65812.910399999993</v>
      </c>
      <c r="R59">
        <f t="shared" si="0"/>
        <v>22</v>
      </c>
    </row>
    <row r="60" spans="1:18" ht="15.75" customHeight="1">
      <c r="A60" s="170" t="s">
        <v>261</v>
      </c>
      <c r="B60" s="176">
        <v>717.56011999999998</v>
      </c>
      <c r="C60" s="176">
        <v>809.51782000000003</v>
      </c>
      <c r="D60" s="176">
        <v>1171.7482</v>
      </c>
      <c r="E60" s="176">
        <v>1191.7852</v>
      </c>
      <c r="F60" s="176">
        <v>553.32056</v>
      </c>
      <c r="G60" s="194">
        <v>880.73339999999996</v>
      </c>
      <c r="H60" s="194">
        <v>376.39321999999999</v>
      </c>
      <c r="I60" s="196">
        <v>5701.0586000000003</v>
      </c>
      <c r="J60" s="177">
        <v>8610.7214399999993</v>
      </c>
      <c r="K60" s="177">
        <v>9714.2138400000003</v>
      </c>
      <c r="L60" s="177">
        <v>14060.9784</v>
      </c>
      <c r="M60" s="177">
        <v>14301.422399999999</v>
      </c>
      <c r="N60" s="177">
        <v>6639.8467199999996</v>
      </c>
      <c r="O60" s="195">
        <v>10568.800799999999</v>
      </c>
      <c r="P60" s="178">
        <v>4516.7186400000001</v>
      </c>
      <c r="Q60" s="197">
        <v>68412.703200000004</v>
      </c>
      <c r="R60">
        <f t="shared" si="0"/>
        <v>55</v>
      </c>
    </row>
    <row r="61" spans="1:18" ht="15.75" customHeight="1">
      <c r="A61" s="170" t="s">
        <v>262</v>
      </c>
      <c r="B61" s="176">
        <v>664</v>
      </c>
      <c r="C61" s="176">
        <v>797.02521000000002</v>
      </c>
      <c r="D61" s="176">
        <v>1193.6204</v>
      </c>
      <c r="E61" s="176">
        <v>1263.3119999999999</v>
      </c>
      <c r="F61" s="176">
        <v>529.38702000000001</v>
      </c>
      <c r="G61" s="194">
        <v>732.67400999999995</v>
      </c>
      <c r="H61" s="194">
        <v>345.30630000000002</v>
      </c>
      <c r="I61" s="196">
        <v>5525.3247000000001</v>
      </c>
      <c r="J61" s="177">
        <v>7968</v>
      </c>
      <c r="K61" s="177">
        <v>9564.3025200000011</v>
      </c>
      <c r="L61" s="177">
        <v>14323.444800000001</v>
      </c>
      <c r="M61" s="177">
        <v>15159.743999999999</v>
      </c>
      <c r="N61" s="177">
        <v>6352.6442399999996</v>
      </c>
      <c r="O61" s="195">
        <v>8792.0881200000003</v>
      </c>
      <c r="P61" s="178">
        <v>4143.6756000000005</v>
      </c>
      <c r="Q61" s="197">
        <v>66303.896399999998</v>
      </c>
      <c r="R61">
        <f t="shared" si="0"/>
        <v>29</v>
      </c>
    </row>
    <row r="62" spans="1:18" ht="15.75" customHeight="1">
      <c r="A62" s="170" t="s">
        <v>263</v>
      </c>
      <c r="B62" s="176">
        <v>937.21465999999998</v>
      </c>
      <c r="C62" s="176">
        <v>824.50878999999998</v>
      </c>
      <c r="D62" s="176">
        <v>1181.3667</v>
      </c>
      <c r="E62" s="176">
        <v>1191.7852</v>
      </c>
      <c r="F62" s="176">
        <v>638.34186</v>
      </c>
      <c r="G62" s="194">
        <v>1015.501</v>
      </c>
      <c r="H62" s="194">
        <v>475.22656000000001</v>
      </c>
      <c r="I62" s="196">
        <v>6263.9448000000002</v>
      </c>
      <c r="J62" s="177">
        <v>11246.575919999999</v>
      </c>
      <c r="K62" s="177">
        <v>9894.1054800000002</v>
      </c>
      <c r="L62" s="177">
        <v>14176.4004</v>
      </c>
      <c r="M62" s="177">
        <v>14301.422399999999</v>
      </c>
      <c r="N62" s="177">
        <v>7660.10232</v>
      </c>
      <c r="O62" s="195">
        <v>12186.011999999999</v>
      </c>
      <c r="P62" s="178">
        <v>5702.7187199999998</v>
      </c>
      <c r="Q62" s="197">
        <v>75167.337599999999</v>
      </c>
      <c r="R62">
        <f t="shared" si="0"/>
        <v>85</v>
      </c>
    </row>
    <row r="63" spans="1:18" ht="15.75" customHeight="1">
      <c r="A63" s="170" t="s">
        <v>264</v>
      </c>
      <c r="B63" s="176">
        <v>663</v>
      </c>
      <c r="C63" s="176">
        <v>709.57732999999996</v>
      </c>
      <c r="D63" s="176">
        <v>1140.2118</v>
      </c>
      <c r="E63" s="176">
        <v>1230.3809000000001</v>
      </c>
      <c r="F63" s="176">
        <v>497.33893</v>
      </c>
      <c r="G63" s="194">
        <v>730.07470999999998</v>
      </c>
      <c r="H63" s="194">
        <v>300.02114999999998</v>
      </c>
      <c r="I63" s="196">
        <v>5270.6049999999996</v>
      </c>
      <c r="J63" s="177">
        <v>7956</v>
      </c>
      <c r="K63" s="177">
        <v>8514.9279599999991</v>
      </c>
      <c r="L63" s="177">
        <v>13682.5416</v>
      </c>
      <c r="M63" s="177">
        <v>14764.570800000001</v>
      </c>
      <c r="N63" s="177">
        <v>5968.0671600000005</v>
      </c>
      <c r="O63" s="195">
        <v>8760.8965200000002</v>
      </c>
      <c r="P63" s="178">
        <v>3600.2537999999995</v>
      </c>
      <c r="Q63" s="197">
        <v>63247.259999999995</v>
      </c>
      <c r="R63">
        <f t="shared" si="0"/>
        <v>3</v>
      </c>
    </row>
    <row r="64" spans="1:18" ht="15.75" customHeight="1">
      <c r="A64" s="170" t="s">
        <v>265</v>
      </c>
      <c r="B64" s="176">
        <v>663</v>
      </c>
      <c r="C64" s="176">
        <v>722.07001000000002</v>
      </c>
      <c r="D64" s="176">
        <v>1138.5374999999999</v>
      </c>
      <c r="E64" s="176">
        <v>1125.5999999999999</v>
      </c>
      <c r="F64" s="176">
        <v>501.86550999999997</v>
      </c>
      <c r="G64" s="194">
        <v>743.76367000000005</v>
      </c>
      <c r="H64" s="194">
        <v>283.55502000000001</v>
      </c>
      <c r="I64" s="196">
        <v>5178.3915999999999</v>
      </c>
      <c r="J64" s="177">
        <v>7956</v>
      </c>
      <c r="K64" s="177">
        <v>8664.8401200000008</v>
      </c>
      <c r="L64" s="177">
        <v>13662.449999999999</v>
      </c>
      <c r="M64" s="177">
        <v>13507.199999999999</v>
      </c>
      <c r="N64" s="177">
        <v>6022.3861199999992</v>
      </c>
      <c r="O64" s="195">
        <v>8925.1640399999997</v>
      </c>
      <c r="P64" s="178">
        <v>3402.6602400000002</v>
      </c>
      <c r="Q64" s="197">
        <v>62140.699200000003</v>
      </c>
      <c r="R64">
        <f t="shared" si="0"/>
        <v>1</v>
      </c>
    </row>
    <row r="65" spans="1:18" ht="15.75" customHeight="1">
      <c r="A65" s="170" t="s">
        <v>266</v>
      </c>
      <c r="B65" s="176">
        <v>671</v>
      </c>
      <c r="C65" s="176">
        <v>752.05200000000002</v>
      </c>
      <c r="D65" s="176">
        <v>1194.6963000000001</v>
      </c>
      <c r="E65" s="176">
        <v>1374.0804000000001</v>
      </c>
      <c r="F65" s="176">
        <v>515.62787000000003</v>
      </c>
      <c r="G65" s="194">
        <v>746.06866000000002</v>
      </c>
      <c r="H65" s="194">
        <v>361.12304999999998</v>
      </c>
      <c r="I65" s="196">
        <v>5614.6484</v>
      </c>
      <c r="J65" s="177">
        <v>8052</v>
      </c>
      <c r="K65" s="177">
        <v>9024.6239999999998</v>
      </c>
      <c r="L65" s="177">
        <v>14336.355600000001</v>
      </c>
      <c r="M65" s="177">
        <v>16488.964800000002</v>
      </c>
      <c r="N65" s="177">
        <v>6187.5344400000004</v>
      </c>
      <c r="O65" s="195">
        <v>8952.8239200000007</v>
      </c>
      <c r="P65" s="178">
        <v>4333.4766</v>
      </c>
      <c r="Q65" s="197">
        <v>67375.780800000008</v>
      </c>
      <c r="R65">
        <f t="shared" si="0"/>
        <v>39</v>
      </c>
    </row>
    <row r="66" spans="1:18" ht="15.75" customHeight="1">
      <c r="A66" s="170" t="s">
        <v>267</v>
      </c>
      <c r="B66" s="176">
        <v>663</v>
      </c>
      <c r="C66" s="176">
        <v>772.04003999999998</v>
      </c>
      <c r="D66" s="176">
        <v>1211.1539</v>
      </c>
      <c r="E66" s="176">
        <v>1374.0804000000001</v>
      </c>
      <c r="F66" s="176">
        <v>519.97162000000003</v>
      </c>
      <c r="G66" s="194">
        <v>741.30353000000002</v>
      </c>
      <c r="H66" s="194">
        <v>367.14258000000001</v>
      </c>
      <c r="I66" s="196">
        <v>5648.6923999999999</v>
      </c>
      <c r="J66" s="177">
        <v>7956</v>
      </c>
      <c r="K66" s="177">
        <v>9264.4804800000002</v>
      </c>
      <c r="L66" s="177">
        <v>14533.846799999999</v>
      </c>
      <c r="M66" s="177">
        <v>16488.964800000002</v>
      </c>
      <c r="N66" s="177">
        <v>6239.6594400000004</v>
      </c>
      <c r="O66" s="195">
        <v>8895.6423599999998</v>
      </c>
      <c r="P66" s="178">
        <v>4405.7109600000003</v>
      </c>
      <c r="Q66" s="197">
        <v>67784.308799999999</v>
      </c>
      <c r="R66">
        <f t="shared" si="0"/>
        <v>47</v>
      </c>
    </row>
    <row r="67" spans="1:18" ht="15.75" customHeight="1">
      <c r="A67" s="170" t="s">
        <v>268</v>
      </c>
      <c r="B67" s="176">
        <v>668</v>
      </c>
      <c r="C67" s="176">
        <v>809.51782000000003</v>
      </c>
      <c r="D67" s="176">
        <v>1198.6287</v>
      </c>
      <c r="E67" s="176">
        <v>1374.0804000000001</v>
      </c>
      <c r="F67" s="176">
        <v>535.36297999999999</v>
      </c>
      <c r="G67" s="194">
        <v>750.25665000000004</v>
      </c>
      <c r="H67" s="194">
        <v>378.79037</v>
      </c>
      <c r="I67" s="196">
        <v>5714.6367</v>
      </c>
      <c r="J67" s="177">
        <v>8016</v>
      </c>
      <c r="K67" s="177">
        <v>9714.2138400000003</v>
      </c>
      <c r="L67" s="177">
        <v>14383.544399999999</v>
      </c>
      <c r="M67" s="177">
        <v>16488.964800000002</v>
      </c>
      <c r="N67" s="177">
        <v>6424.3557600000004</v>
      </c>
      <c r="O67" s="195">
        <v>9003.0797999999995</v>
      </c>
      <c r="P67" s="178">
        <v>4545.4844400000002</v>
      </c>
      <c r="Q67" s="197">
        <v>68575.640400000004</v>
      </c>
      <c r="R67">
        <f t="shared" si="0"/>
        <v>57</v>
      </c>
    </row>
    <row r="68" spans="1:18" ht="15.75" customHeight="1">
      <c r="A68" s="170" t="s">
        <v>269</v>
      </c>
      <c r="B68" s="176">
        <v>842.65264999999999</v>
      </c>
      <c r="C68" s="176">
        <v>742.05804000000001</v>
      </c>
      <c r="D68" s="176">
        <v>1274.7251000000001</v>
      </c>
      <c r="E68" s="176">
        <v>1191.7852</v>
      </c>
      <c r="F68" s="176">
        <v>574.20318999999995</v>
      </c>
      <c r="G68" s="194">
        <v>963.29474000000005</v>
      </c>
      <c r="H68" s="194">
        <v>432.78647000000001</v>
      </c>
      <c r="I68" s="196">
        <v>6021.5054</v>
      </c>
      <c r="J68" s="177">
        <v>10111.8318</v>
      </c>
      <c r="K68" s="177">
        <v>8904.6964800000005</v>
      </c>
      <c r="L68" s="177">
        <v>15296.701200000001</v>
      </c>
      <c r="M68" s="177">
        <v>14301.422399999999</v>
      </c>
      <c r="N68" s="177">
        <v>6890.4382799999994</v>
      </c>
      <c r="O68" s="195">
        <v>11559.53688</v>
      </c>
      <c r="P68" s="178">
        <v>5193.4376400000001</v>
      </c>
      <c r="Q68" s="197">
        <v>72258.064799999993</v>
      </c>
      <c r="R68">
        <f t="shared" si="0"/>
        <v>79</v>
      </c>
    </row>
    <row r="69" spans="1:18" ht="15.75" customHeight="1">
      <c r="A69" s="170" t="s">
        <v>270</v>
      </c>
      <c r="B69" s="176">
        <v>698</v>
      </c>
      <c r="C69" s="176">
        <v>804.52080999999998</v>
      </c>
      <c r="D69" s="176">
        <v>1178.0297</v>
      </c>
      <c r="E69" s="176">
        <v>1299.2369000000001</v>
      </c>
      <c r="F69" s="176">
        <v>544.42255</v>
      </c>
      <c r="G69" s="194">
        <v>748.53783999999996</v>
      </c>
      <c r="H69" s="194">
        <v>365.25292999999999</v>
      </c>
      <c r="I69" s="196">
        <v>5638.0010000000002</v>
      </c>
      <c r="J69" s="177">
        <v>8376</v>
      </c>
      <c r="K69" s="177">
        <v>9654.2497199999998</v>
      </c>
      <c r="L69" s="177">
        <v>14136.356400000001</v>
      </c>
      <c r="M69" s="177">
        <v>15590.842800000002</v>
      </c>
      <c r="N69" s="177">
        <v>6533.0706</v>
      </c>
      <c r="O69" s="195">
        <v>8982.4540799999995</v>
      </c>
      <c r="P69" s="178">
        <v>4383.0351599999995</v>
      </c>
      <c r="Q69" s="197">
        <v>67656.012000000002</v>
      </c>
      <c r="R69">
        <f t="shared" si="0"/>
        <v>45</v>
      </c>
    </row>
    <row r="70" spans="1:18" ht="15.75" customHeight="1">
      <c r="A70" s="170" t="s">
        <v>271</v>
      </c>
      <c r="B70" s="176">
        <v>663</v>
      </c>
      <c r="C70" s="176">
        <v>739.55951000000005</v>
      </c>
      <c r="D70" s="176">
        <v>1213.1918000000001</v>
      </c>
      <c r="E70" s="176">
        <v>1230.3809000000001</v>
      </c>
      <c r="F70" s="176">
        <v>508.20263999999997</v>
      </c>
      <c r="G70" s="194">
        <v>754.90399000000002</v>
      </c>
      <c r="H70" s="194">
        <v>330.03969999999998</v>
      </c>
      <c r="I70" s="196">
        <v>5439.2782999999999</v>
      </c>
      <c r="J70" s="177">
        <v>7956</v>
      </c>
      <c r="K70" s="177">
        <v>8874.7141200000005</v>
      </c>
      <c r="L70" s="177">
        <v>14558.301600000001</v>
      </c>
      <c r="M70" s="177">
        <v>14764.570800000001</v>
      </c>
      <c r="N70" s="177">
        <v>6098.4316799999997</v>
      </c>
      <c r="O70" s="195">
        <v>9058.8478800000012</v>
      </c>
      <c r="P70" s="178">
        <v>3960.4763999999996</v>
      </c>
      <c r="Q70" s="197">
        <v>65271.339599999999</v>
      </c>
      <c r="R70">
        <f t="shared" si="0"/>
        <v>13</v>
      </c>
    </row>
    <row r="71" spans="1:18" ht="15.75" customHeight="1">
      <c r="A71" s="170" t="s">
        <v>272</v>
      </c>
      <c r="B71" s="176">
        <v>731</v>
      </c>
      <c r="C71" s="176">
        <v>787.03125</v>
      </c>
      <c r="D71" s="176">
        <v>1172.915</v>
      </c>
      <c r="E71" s="176">
        <v>1239.6850999999999</v>
      </c>
      <c r="F71" s="176">
        <v>550.04259999999999</v>
      </c>
      <c r="G71" s="194">
        <v>895.33087</v>
      </c>
      <c r="H71" s="194">
        <v>387.39290999999997</v>
      </c>
      <c r="I71" s="196">
        <v>5763.3978999999999</v>
      </c>
      <c r="J71" s="177">
        <v>8772</v>
      </c>
      <c r="K71" s="177">
        <v>9444.375</v>
      </c>
      <c r="L71" s="177">
        <v>14074.98</v>
      </c>
      <c r="M71" s="177">
        <v>14876.2212</v>
      </c>
      <c r="N71" s="177">
        <v>6600.5111999999999</v>
      </c>
      <c r="O71" s="195">
        <v>10743.970440000001</v>
      </c>
      <c r="P71" s="178">
        <v>4648.7149199999994</v>
      </c>
      <c r="Q71" s="197">
        <v>69160.774799999999</v>
      </c>
      <c r="R71">
        <f t="shared" si="0"/>
        <v>61</v>
      </c>
    </row>
    <row r="72" spans="1:18" ht="15.75" customHeight="1">
      <c r="A72" s="170" t="s">
        <v>273</v>
      </c>
      <c r="B72" s="176">
        <v>849.48431000000005</v>
      </c>
      <c r="C72" s="176">
        <v>734.56244000000004</v>
      </c>
      <c r="D72" s="176">
        <v>1147.6185</v>
      </c>
      <c r="E72" s="176">
        <v>1221.7227</v>
      </c>
      <c r="F72" s="176">
        <v>573.96258999999998</v>
      </c>
      <c r="G72" s="194">
        <v>954.06786999999997</v>
      </c>
      <c r="H72" s="194">
        <v>409.92318999999998</v>
      </c>
      <c r="I72" s="196">
        <v>5891.3418000000001</v>
      </c>
      <c r="J72" s="177">
        <v>10193.811720000002</v>
      </c>
      <c r="K72" s="177">
        <v>8814.74928</v>
      </c>
      <c r="L72" s="177">
        <v>13771.422</v>
      </c>
      <c r="M72" s="177">
        <v>14660.672399999999</v>
      </c>
      <c r="N72" s="177">
        <v>6887.5510799999993</v>
      </c>
      <c r="O72" s="195">
        <v>11448.81444</v>
      </c>
      <c r="P72" s="178">
        <v>4919.0782799999997</v>
      </c>
      <c r="Q72" s="197">
        <v>70696.101599999995</v>
      </c>
      <c r="R72">
        <f t="shared" si="0"/>
        <v>73</v>
      </c>
    </row>
    <row r="73" spans="1:18" ht="15.75" customHeight="1">
      <c r="A73" s="170" t="s">
        <v>274</v>
      </c>
      <c r="B73" s="176">
        <v>701.36437999999998</v>
      </c>
      <c r="C73" s="176">
        <v>802.02221999999995</v>
      </c>
      <c r="D73" s="176">
        <v>1259.3145</v>
      </c>
      <c r="E73" s="176">
        <v>1290.5786000000001</v>
      </c>
      <c r="F73" s="176">
        <v>544.73626999999999</v>
      </c>
      <c r="G73" s="194">
        <v>881.46924000000001</v>
      </c>
      <c r="H73" s="194">
        <v>409.51040999999998</v>
      </c>
      <c r="I73" s="196">
        <v>5888.9956000000002</v>
      </c>
      <c r="J73" s="177">
        <v>8416.3725599999998</v>
      </c>
      <c r="K73" s="177">
        <v>9624.2666399999998</v>
      </c>
      <c r="L73" s="177">
        <v>15111.773999999999</v>
      </c>
      <c r="M73" s="177">
        <v>15486.943200000002</v>
      </c>
      <c r="N73" s="177">
        <v>6536.8352400000003</v>
      </c>
      <c r="O73" s="195">
        <v>10577.630880000001</v>
      </c>
      <c r="P73" s="178">
        <v>4914.1249200000002</v>
      </c>
      <c r="Q73" s="197">
        <v>70667.947199999995</v>
      </c>
      <c r="R73">
        <f t="shared" si="0"/>
        <v>72</v>
      </c>
    </row>
    <row r="74" spans="1:18" ht="15.75" customHeight="1">
      <c r="A74" s="170" t="s">
        <v>275</v>
      </c>
      <c r="B74" s="176">
        <v>757</v>
      </c>
      <c r="C74" s="176">
        <v>764.54462000000001</v>
      </c>
      <c r="D74" s="176">
        <v>1190.6351</v>
      </c>
      <c r="E74" s="176">
        <v>1374.0804000000001</v>
      </c>
      <c r="F74" s="176">
        <v>551.31560999999999</v>
      </c>
      <c r="G74" s="194">
        <v>769.65130999999997</v>
      </c>
      <c r="H74" s="194">
        <v>394.07324</v>
      </c>
      <c r="I74" s="196">
        <v>5801.3002999999999</v>
      </c>
      <c r="J74" s="177">
        <v>9084</v>
      </c>
      <c r="K74" s="177">
        <v>9174.5354399999997</v>
      </c>
      <c r="L74" s="177">
        <v>14287.6212</v>
      </c>
      <c r="M74" s="177">
        <v>16488.964800000002</v>
      </c>
      <c r="N74" s="177">
        <v>6615.7873199999995</v>
      </c>
      <c r="O74" s="195">
        <v>9235.8157199999987</v>
      </c>
      <c r="P74" s="178">
        <v>4728.8788800000002</v>
      </c>
      <c r="Q74" s="197">
        <v>69615.603600000002</v>
      </c>
      <c r="R74">
        <f t="shared" si="0"/>
        <v>65</v>
      </c>
    </row>
    <row r="75" spans="1:18" ht="15.75" customHeight="1">
      <c r="A75" s="170" t="s">
        <v>276</v>
      </c>
      <c r="B75" s="176">
        <v>945</v>
      </c>
      <c r="C75" s="176">
        <v>777.03710999999998</v>
      </c>
      <c r="D75" s="176">
        <v>1210.0333000000001</v>
      </c>
      <c r="E75" s="176">
        <v>1365.4221</v>
      </c>
      <c r="F75" s="176">
        <v>623.96198000000004</v>
      </c>
      <c r="G75" s="194">
        <v>1027.5842</v>
      </c>
      <c r="H75" s="194">
        <v>509.09438999999998</v>
      </c>
      <c r="I75" s="196">
        <v>6458.1333000000004</v>
      </c>
      <c r="J75" s="177">
        <v>11340</v>
      </c>
      <c r="K75" s="177">
        <v>9324.4453199999989</v>
      </c>
      <c r="L75" s="177">
        <v>14520.399600000001</v>
      </c>
      <c r="M75" s="177">
        <v>16385.065200000001</v>
      </c>
      <c r="N75" s="177">
        <v>7487.5437600000005</v>
      </c>
      <c r="O75" s="195">
        <v>12331.010399999999</v>
      </c>
      <c r="P75" s="178">
        <v>6109.1326799999997</v>
      </c>
      <c r="Q75" s="197">
        <v>77497.599600000001</v>
      </c>
      <c r="R75">
        <f t="shared" si="0"/>
        <v>88</v>
      </c>
    </row>
    <row r="76" spans="1:18" ht="15.75" customHeight="1">
      <c r="A76" s="170" t="s">
        <v>277</v>
      </c>
      <c r="B76" s="176">
        <v>663</v>
      </c>
      <c r="C76" s="176">
        <v>824.50878999999998</v>
      </c>
      <c r="D76" s="176">
        <v>1191.5154</v>
      </c>
      <c r="E76" s="176">
        <v>1299.2369000000001</v>
      </c>
      <c r="F76" s="176">
        <v>538.98308999999995</v>
      </c>
      <c r="G76" s="194">
        <v>747.05687999999998</v>
      </c>
      <c r="H76" s="194">
        <v>363.43783999999999</v>
      </c>
      <c r="I76" s="196">
        <v>5627.7388000000001</v>
      </c>
      <c r="J76" s="177">
        <v>7956</v>
      </c>
      <c r="K76" s="177">
        <v>9894.1054800000002</v>
      </c>
      <c r="L76" s="177">
        <v>14298.184799999999</v>
      </c>
      <c r="M76" s="177">
        <v>15590.842800000002</v>
      </c>
      <c r="N76" s="177">
        <v>6467.7970799999994</v>
      </c>
      <c r="O76" s="195">
        <v>8964.6825599999993</v>
      </c>
      <c r="P76" s="178">
        <v>4361.2540799999997</v>
      </c>
      <c r="Q76" s="197">
        <v>67532.865600000005</v>
      </c>
      <c r="R76">
        <f t="shared" si="0"/>
        <v>41</v>
      </c>
    </row>
    <row r="77" spans="1:18" ht="15.75" customHeight="1">
      <c r="A77" s="170" t="s">
        <v>278</v>
      </c>
      <c r="B77" s="176">
        <v>663</v>
      </c>
      <c r="C77" s="176">
        <v>804.52080999999998</v>
      </c>
      <c r="D77" s="176">
        <v>1187.2206000000001</v>
      </c>
      <c r="E77" s="176">
        <v>1200.4435000000001</v>
      </c>
      <c r="F77" s="176">
        <v>531.74066000000005</v>
      </c>
      <c r="G77" s="194">
        <v>732.52886999999998</v>
      </c>
      <c r="H77" s="194">
        <v>332.24642999999998</v>
      </c>
      <c r="I77" s="196">
        <v>5451.7007000000003</v>
      </c>
      <c r="J77" s="177">
        <v>7956</v>
      </c>
      <c r="K77" s="177">
        <v>9654.2497199999998</v>
      </c>
      <c r="L77" s="177">
        <v>14246.647200000001</v>
      </c>
      <c r="M77" s="177">
        <v>14405.322</v>
      </c>
      <c r="N77" s="177">
        <v>6380.887920000001</v>
      </c>
      <c r="O77" s="195">
        <v>8790.3464399999993</v>
      </c>
      <c r="P77" s="178">
        <v>3986.9571599999999</v>
      </c>
      <c r="Q77" s="197">
        <v>65420.4084</v>
      </c>
      <c r="R77">
        <f t="shared" si="0"/>
        <v>17</v>
      </c>
    </row>
    <row r="78" spans="1:18" ht="15.75" customHeight="1">
      <c r="A78" s="170" t="s">
        <v>279</v>
      </c>
      <c r="B78" s="176">
        <v>914.24779999999998</v>
      </c>
      <c r="C78" s="176">
        <v>792.02826000000005</v>
      </c>
      <c r="D78" s="176">
        <v>1183.1555000000001</v>
      </c>
      <c r="E78" s="176">
        <v>1317.5222000000001</v>
      </c>
      <c r="F78" s="176">
        <v>618.25116000000003</v>
      </c>
      <c r="G78" s="194">
        <v>1032.6376</v>
      </c>
      <c r="H78" s="194">
        <v>489.84505999999999</v>
      </c>
      <c r="I78" s="196">
        <v>6347.6875</v>
      </c>
      <c r="J78" s="177">
        <v>10970.973599999999</v>
      </c>
      <c r="K78" s="177">
        <v>9504.3391200000005</v>
      </c>
      <c r="L78" s="177">
        <v>14197.866000000002</v>
      </c>
      <c r="M78" s="177">
        <v>15810.2664</v>
      </c>
      <c r="N78" s="177">
        <v>7419.0139200000003</v>
      </c>
      <c r="O78" s="195">
        <v>12391.6512</v>
      </c>
      <c r="P78" s="178">
        <v>5878.1407199999994</v>
      </c>
      <c r="Q78" s="197">
        <v>76172.25</v>
      </c>
      <c r="R78">
        <f t="shared" si="0"/>
        <v>87</v>
      </c>
    </row>
    <row r="79" spans="1:18" ht="15.75" customHeight="1">
      <c r="A79" s="170" t="s">
        <v>280</v>
      </c>
      <c r="B79" s="176">
        <v>663</v>
      </c>
      <c r="C79" s="176">
        <v>767.04303000000004</v>
      </c>
      <c r="D79" s="176">
        <v>1330.9160999999999</v>
      </c>
      <c r="E79" s="176">
        <v>1374.0804000000001</v>
      </c>
      <c r="F79" s="176">
        <v>518.16094999999996</v>
      </c>
      <c r="G79" s="194">
        <v>745.13915999999995</v>
      </c>
      <c r="H79" s="194">
        <v>392.17252000000002</v>
      </c>
      <c r="I79" s="196">
        <v>5790.5122000000001</v>
      </c>
      <c r="J79" s="177">
        <v>7956</v>
      </c>
      <c r="K79" s="177">
        <v>9204.5163600000014</v>
      </c>
      <c r="L79" s="177">
        <v>15970.993199999999</v>
      </c>
      <c r="M79" s="177">
        <v>16488.964800000002</v>
      </c>
      <c r="N79" s="177">
        <v>6217.9313999999995</v>
      </c>
      <c r="O79" s="195">
        <v>8941.6699200000003</v>
      </c>
      <c r="P79" s="178">
        <v>4706.07024</v>
      </c>
      <c r="Q79" s="197">
        <v>69486.146399999998</v>
      </c>
      <c r="R79">
        <f t="shared" si="0"/>
        <v>64</v>
      </c>
    </row>
    <row r="80" spans="1:18" ht="15.75" customHeight="1">
      <c r="A80" s="170" t="s">
        <v>281</v>
      </c>
      <c r="B80" s="176">
        <v>685</v>
      </c>
      <c r="C80" s="176">
        <v>787.03125</v>
      </c>
      <c r="D80" s="176">
        <v>1214.1947</v>
      </c>
      <c r="E80" s="176">
        <v>1191.7852</v>
      </c>
      <c r="F80" s="176">
        <v>533.375</v>
      </c>
      <c r="G80" s="194">
        <v>893.66132000000005</v>
      </c>
      <c r="H80" s="194">
        <v>372.18619000000001</v>
      </c>
      <c r="I80" s="196">
        <v>5677.2334000000001</v>
      </c>
      <c r="J80" s="177">
        <v>8220</v>
      </c>
      <c r="K80" s="177">
        <v>9444.375</v>
      </c>
      <c r="L80" s="177">
        <v>14570.3364</v>
      </c>
      <c r="M80" s="177">
        <v>14301.422399999999</v>
      </c>
      <c r="N80" s="177">
        <v>6400.5</v>
      </c>
      <c r="O80" s="195">
        <v>10723.93584</v>
      </c>
      <c r="P80" s="178">
        <v>4466.2342800000006</v>
      </c>
      <c r="Q80" s="197">
        <v>68126.800799999997</v>
      </c>
      <c r="R80">
        <f t="shared" si="0"/>
        <v>50</v>
      </c>
    </row>
    <row r="81" spans="1:18" ht="15.75" customHeight="1">
      <c r="A81" s="170" t="s">
        <v>282</v>
      </c>
      <c r="B81" s="176">
        <v>663</v>
      </c>
      <c r="C81" s="176">
        <v>774.53863999999999</v>
      </c>
      <c r="D81" s="176">
        <v>1172.2302999999999</v>
      </c>
      <c r="E81" s="176">
        <v>1230.3809000000001</v>
      </c>
      <c r="F81" s="176">
        <v>520.87689</v>
      </c>
      <c r="G81" s="194">
        <v>730.21991000000003</v>
      </c>
      <c r="H81" s="194">
        <v>326.15332000000001</v>
      </c>
      <c r="I81" s="196">
        <v>5417.3999000000003</v>
      </c>
      <c r="J81" s="177">
        <v>7956</v>
      </c>
      <c r="K81" s="177">
        <v>9294.4636800000007</v>
      </c>
      <c r="L81" s="177">
        <v>14066.763599999998</v>
      </c>
      <c r="M81" s="177">
        <v>14764.570800000001</v>
      </c>
      <c r="N81" s="177">
        <v>6250.52268</v>
      </c>
      <c r="O81" s="195">
        <v>8762.6389200000012</v>
      </c>
      <c r="P81" s="178">
        <v>3913.8398400000001</v>
      </c>
      <c r="Q81" s="197">
        <v>65008.798800000004</v>
      </c>
      <c r="R81">
        <f t="shared" ref="R81:R110" si="1">RANK(Q81,$Q$16:$Q$110,1)</f>
        <v>12</v>
      </c>
    </row>
    <row r="82" spans="1:18" ht="15.75" customHeight="1">
      <c r="A82" s="170" t="s">
        <v>283</v>
      </c>
      <c r="B82" s="176">
        <v>663</v>
      </c>
      <c r="C82" s="176">
        <v>837.00139999999999</v>
      </c>
      <c r="D82" s="176">
        <v>1217.4371000000001</v>
      </c>
      <c r="E82" s="176">
        <v>1248.3434</v>
      </c>
      <c r="F82" s="176">
        <v>543.50969999999995</v>
      </c>
      <c r="G82" s="194">
        <v>743.10155999999995</v>
      </c>
      <c r="H82" s="194">
        <v>360.87954999999999</v>
      </c>
      <c r="I82" s="196">
        <v>5613.2728999999999</v>
      </c>
      <c r="J82" s="177">
        <v>7956</v>
      </c>
      <c r="K82" s="177">
        <v>10044.016799999999</v>
      </c>
      <c r="L82" s="177">
        <v>14609.245200000001</v>
      </c>
      <c r="M82" s="177">
        <v>14980.120800000001</v>
      </c>
      <c r="N82" s="177">
        <v>6522.116399999999</v>
      </c>
      <c r="O82" s="195">
        <v>8917.2187199999989</v>
      </c>
      <c r="P82" s="178">
        <v>4330.5545999999995</v>
      </c>
      <c r="Q82" s="197">
        <v>67359.274799999999</v>
      </c>
      <c r="R82">
        <f t="shared" si="1"/>
        <v>38</v>
      </c>
    </row>
    <row r="83" spans="1:18" ht="15.75" customHeight="1">
      <c r="A83" s="170" t="s">
        <v>284</v>
      </c>
      <c r="B83" s="176">
        <v>663</v>
      </c>
      <c r="C83" s="176">
        <v>782.03423999999995</v>
      </c>
      <c r="D83" s="176">
        <v>1200.1869999999999</v>
      </c>
      <c r="E83" s="176">
        <v>1374.0804000000001</v>
      </c>
      <c r="F83" s="176">
        <v>523.59289999999999</v>
      </c>
      <c r="G83" s="194">
        <v>744.18024000000003</v>
      </c>
      <c r="H83" s="194">
        <v>368.32877000000002</v>
      </c>
      <c r="I83" s="196">
        <v>5655.4038</v>
      </c>
      <c r="J83" s="177">
        <v>7956</v>
      </c>
      <c r="K83" s="177">
        <v>9384.4108799999995</v>
      </c>
      <c r="L83" s="177">
        <v>14402.243999999999</v>
      </c>
      <c r="M83" s="177">
        <v>16488.964800000002</v>
      </c>
      <c r="N83" s="177">
        <v>6283.1147999999994</v>
      </c>
      <c r="O83" s="195">
        <v>8930.1628799999999</v>
      </c>
      <c r="P83" s="178">
        <v>4419.94524</v>
      </c>
      <c r="Q83" s="197">
        <v>67864.845600000001</v>
      </c>
      <c r="R83">
        <f t="shared" si="1"/>
        <v>48</v>
      </c>
    </row>
    <row r="84" spans="1:18" ht="15.75" customHeight="1">
      <c r="A84" s="170" t="s">
        <v>285</v>
      </c>
      <c r="B84" s="176">
        <v>663</v>
      </c>
      <c r="C84" s="176">
        <v>762.04607999999996</v>
      </c>
      <c r="D84" s="176">
        <v>1225.8593000000001</v>
      </c>
      <c r="E84" s="176">
        <v>1248.3434</v>
      </c>
      <c r="F84" s="176">
        <v>516.35040000000004</v>
      </c>
      <c r="G84" s="194">
        <v>732.19434000000001</v>
      </c>
      <c r="H84" s="194">
        <v>338.36068999999998</v>
      </c>
      <c r="I84" s="196">
        <v>5486.1543000000001</v>
      </c>
      <c r="J84" s="177">
        <v>7956</v>
      </c>
      <c r="K84" s="177">
        <v>9144.5529599999991</v>
      </c>
      <c r="L84" s="177">
        <v>14710.311600000001</v>
      </c>
      <c r="M84" s="177">
        <v>14980.120800000001</v>
      </c>
      <c r="N84" s="177">
        <v>6196.2048000000004</v>
      </c>
      <c r="O84" s="195">
        <v>8786.3320800000001</v>
      </c>
      <c r="P84" s="178">
        <v>4060.3282799999997</v>
      </c>
      <c r="Q84" s="197">
        <v>65833.851599999995</v>
      </c>
      <c r="R84">
        <f t="shared" si="1"/>
        <v>23</v>
      </c>
    </row>
    <row r="85" spans="1:18" ht="15.75" customHeight="1">
      <c r="A85" s="170" t="s">
        <v>286</v>
      </c>
      <c r="B85" s="176">
        <v>729.61663999999996</v>
      </c>
      <c r="C85" s="176">
        <v>782.03423999999995</v>
      </c>
      <c r="D85" s="176">
        <v>1234.8514</v>
      </c>
      <c r="E85" s="176">
        <v>1290.5786000000001</v>
      </c>
      <c r="F85" s="176">
        <v>547.73071000000004</v>
      </c>
      <c r="G85" s="194">
        <v>890.70648000000006</v>
      </c>
      <c r="H85" s="194">
        <v>408.66406000000001</v>
      </c>
      <c r="I85" s="196">
        <v>5884.1821</v>
      </c>
      <c r="J85" s="177">
        <v>8755.3996799999986</v>
      </c>
      <c r="K85" s="177">
        <v>9384.4108799999995</v>
      </c>
      <c r="L85" s="177">
        <v>14818.2168</v>
      </c>
      <c r="M85" s="177">
        <v>15486.943200000002</v>
      </c>
      <c r="N85" s="177">
        <v>6572.7685200000005</v>
      </c>
      <c r="O85" s="195">
        <v>10688.477760000002</v>
      </c>
      <c r="P85" s="178">
        <v>4903.9687199999998</v>
      </c>
      <c r="Q85" s="197">
        <v>70610.185200000007</v>
      </c>
      <c r="R85">
        <f t="shared" si="1"/>
        <v>71</v>
      </c>
    </row>
    <row r="86" spans="1:18" ht="15.75" customHeight="1">
      <c r="A86" s="170" t="s">
        <v>287</v>
      </c>
      <c r="B86" s="176">
        <v>717</v>
      </c>
      <c r="C86" s="176">
        <v>772.04003999999998</v>
      </c>
      <c r="D86" s="176">
        <v>1126.2457999999999</v>
      </c>
      <c r="E86" s="176">
        <v>1248.3434</v>
      </c>
      <c r="F86" s="176">
        <v>539.53790000000004</v>
      </c>
      <c r="G86" s="194">
        <v>771.44903999999997</v>
      </c>
      <c r="H86" s="194">
        <v>344.14290999999997</v>
      </c>
      <c r="I86" s="196">
        <v>5518.7592999999997</v>
      </c>
      <c r="J86" s="177">
        <v>8604</v>
      </c>
      <c r="K86" s="177">
        <v>9264.4804800000002</v>
      </c>
      <c r="L86" s="177">
        <v>13514.9496</v>
      </c>
      <c r="M86" s="177">
        <v>14980.120800000001</v>
      </c>
      <c r="N86" s="177">
        <v>6474.4548000000004</v>
      </c>
      <c r="O86" s="195">
        <v>9257.3884799999996</v>
      </c>
      <c r="P86" s="178">
        <v>4129.7149199999994</v>
      </c>
      <c r="Q86" s="197">
        <v>66225.111600000004</v>
      </c>
      <c r="R86">
        <f t="shared" si="1"/>
        <v>28</v>
      </c>
    </row>
    <row r="87" spans="1:18" ht="15.75" customHeight="1">
      <c r="A87" s="170" t="s">
        <v>288</v>
      </c>
      <c r="B87" s="176">
        <v>684</v>
      </c>
      <c r="C87" s="176">
        <v>822.01031</v>
      </c>
      <c r="D87" s="176">
        <v>1159.3320000000001</v>
      </c>
      <c r="E87" s="176">
        <v>1299.2369000000001</v>
      </c>
      <c r="F87" s="176">
        <v>545.68688999999995</v>
      </c>
      <c r="G87" s="194">
        <v>762.53107</v>
      </c>
      <c r="H87" s="194">
        <v>365.26334000000003</v>
      </c>
      <c r="I87" s="196">
        <v>5638.0604999999996</v>
      </c>
      <c r="J87" s="177">
        <v>8208</v>
      </c>
      <c r="K87" s="177">
        <v>9864.1237199999996</v>
      </c>
      <c r="L87" s="177">
        <v>13911.984</v>
      </c>
      <c r="M87" s="177">
        <v>15590.842800000002</v>
      </c>
      <c r="N87" s="177">
        <v>6548.2426799999994</v>
      </c>
      <c r="O87" s="195">
        <v>9150.37284</v>
      </c>
      <c r="P87" s="178">
        <v>4383.1600800000006</v>
      </c>
      <c r="Q87" s="197">
        <v>67656.725999999995</v>
      </c>
      <c r="R87">
        <f t="shared" si="1"/>
        <v>46</v>
      </c>
    </row>
    <row r="88" spans="1:18" ht="15.75" customHeight="1">
      <c r="A88" s="170" t="s">
        <v>289</v>
      </c>
      <c r="B88" s="176">
        <v>776</v>
      </c>
      <c r="C88" s="176">
        <v>812.0163</v>
      </c>
      <c r="D88" s="176">
        <v>1229.5135</v>
      </c>
      <c r="E88" s="176">
        <v>1191.7852</v>
      </c>
      <c r="F88" s="176">
        <v>575.40093999999999</v>
      </c>
      <c r="G88" s="194">
        <v>917.78490999999997</v>
      </c>
      <c r="H88" s="194">
        <v>414.42122999999998</v>
      </c>
      <c r="I88" s="196">
        <v>5916.9219000000003</v>
      </c>
      <c r="J88" s="177">
        <v>9312</v>
      </c>
      <c r="K88" s="177">
        <v>9744.1955999999991</v>
      </c>
      <c r="L88" s="177">
        <v>14754.162</v>
      </c>
      <c r="M88" s="177">
        <v>14301.422399999999</v>
      </c>
      <c r="N88" s="177">
        <v>6904.8112799999999</v>
      </c>
      <c r="O88" s="195">
        <v>11013.41892</v>
      </c>
      <c r="P88" s="178">
        <v>4973.05476</v>
      </c>
      <c r="Q88" s="197">
        <v>71003.0628</v>
      </c>
      <c r="R88">
        <f t="shared" si="1"/>
        <v>75</v>
      </c>
    </row>
    <row r="89" spans="1:18" ht="15.75" customHeight="1">
      <c r="A89" s="170" t="s">
        <v>290</v>
      </c>
      <c r="B89" s="176">
        <v>979.43633999999997</v>
      </c>
      <c r="C89" s="176">
        <v>742.05804000000001</v>
      </c>
      <c r="D89" s="176">
        <v>1284.8887999999999</v>
      </c>
      <c r="E89" s="176">
        <v>1317.5222000000001</v>
      </c>
      <c r="F89" s="176">
        <v>623.76531999999997</v>
      </c>
      <c r="G89" s="194">
        <v>1037.2826</v>
      </c>
      <c r="H89" s="194">
        <v>516.66405999999995</v>
      </c>
      <c r="I89" s="196">
        <v>6501.6171999999997</v>
      </c>
      <c r="J89" s="177">
        <v>11753.236079999999</v>
      </c>
      <c r="K89" s="177">
        <v>8904.6964800000005</v>
      </c>
      <c r="L89" s="177">
        <v>15418.6656</v>
      </c>
      <c r="M89" s="177">
        <v>15810.2664</v>
      </c>
      <c r="N89" s="177">
        <v>7485.1838399999997</v>
      </c>
      <c r="O89" s="195">
        <v>12447.3912</v>
      </c>
      <c r="P89" s="178">
        <v>6199.9687199999989</v>
      </c>
      <c r="Q89" s="197">
        <v>78019.406399999993</v>
      </c>
      <c r="R89">
        <f t="shared" si="1"/>
        <v>89</v>
      </c>
    </row>
    <row r="90" spans="1:18" ht="15.75" customHeight="1">
      <c r="A90" s="170" t="s">
        <v>291</v>
      </c>
      <c r="B90" s="176">
        <v>1164.587</v>
      </c>
      <c r="C90" s="176">
        <v>789.52979000000005</v>
      </c>
      <c r="D90" s="176">
        <v>1213.6686</v>
      </c>
      <c r="E90" s="176">
        <v>1317.5222000000001</v>
      </c>
      <c r="F90" s="176">
        <v>708.05358999999999</v>
      </c>
      <c r="G90" s="194">
        <v>1139.2125000000001</v>
      </c>
      <c r="H90" s="194">
        <v>589.63018999999997</v>
      </c>
      <c r="I90" s="196">
        <v>6922.2040999999999</v>
      </c>
      <c r="J90" s="177">
        <v>13975.044</v>
      </c>
      <c r="K90" s="177">
        <v>9474.3574800000006</v>
      </c>
      <c r="L90" s="177">
        <v>14564.0232</v>
      </c>
      <c r="M90" s="177">
        <v>15810.2664</v>
      </c>
      <c r="N90" s="177">
        <v>8496.6430799999998</v>
      </c>
      <c r="O90" s="195">
        <v>13670.550000000001</v>
      </c>
      <c r="P90" s="178">
        <v>7075.5622800000001</v>
      </c>
      <c r="Q90" s="197">
        <v>83066.449200000003</v>
      </c>
      <c r="R90">
        <f t="shared" si="1"/>
        <v>92</v>
      </c>
    </row>
    <row r="91" spans="1:18" ht="15.75" customHeight="1">
      <c r="A91" s="170" t="s">
        <v>292</v>
      </c>
      <c r="B91" s="176">
        <v>663</v>
      </c>
      <c r="C91" s="176">
        <v>784.53270999999995</v>
      </c>
      <c r="D91" s="176">
        <v>1185.1799000000001</v>
      </c>
      <c r="E91" s="176">
        <v>1200.4435000000001</v>
      </c>
      <c r="F91" s="176">
        <v>524.49816999999996</v>
      </c>
      <c r="G91" s="194">
        <v>732.52886999999998</v>
      </c>
      <c r="H91" s="194">
        <v>325.92318999999998</v>
      </c>
      <c r="I91" s="196">
        <v>5416.1063999999997</v>
      </c>
      <c r="J91" s="177">
        <v>7956</v>
      </c>
      <c r="K91" s="177">
        <v>9414.3925199999994</v>
      </c>
      <c r="L91" s="177">
        <v>14222.158800000001</v>
      </c>
      <c r="M91" s="177">
        <v>14405.322</v>
      </c>
      <c r="N91" s="177">
        <v>6293.97804</v>
      </c>
      <c r="O91" s="195">
        <v>8790.3464399999993</v>
      </c>
      <c r="P91" s="178">
        <v>3911.0782799999997</v>
      </c>
      <c r="Q91" s="197">
        <v>64993.276799999992</v>
      </c>
      <c r="R91">
        <f t="shared" si="1"/>
        <v>11</v>
      </c>
    </row>
    <row r="92" spans="1:18" ht="15.75" customHeight="1">
      <c r="A92" s="170" t="s">
        <v>293</v>
      </c>
      <c r="B92" s="176">
        <v>700.35668999999996</v>
      </c>
      <c r="C92" s="176">
        <v>822.01031</v>
      </c>
      <c r="D92" s="176">
        <v>1257.3844999999999</v>
      </c>
      <c r="E92" s="176">
        <v>1290.5786000000001</v>
      </c>
      <c r="F92" s="176">
        <v>551.61359000000004</v>
      </c>
      <c r="G92" s="194">
        <v>880.91840000000002</v>
      </c>
      <c r="H92" s="194">
        <v>414.49804999999998</v>
      </c>
      <c r="I92" s="196">
        <v>5917.3603999999996</v>
      </c>
      <c r="J92" s="177">
        <v>8404.280279999999</v>
      </c>
      <c r="K92" s="177">
        <v>9864.1237199999996</v>
      </c>
      <c r="L92" s="177">
        <v>15088.613999999998</v>
      </c>
      <c r="M92" s="177">
        <v>15486.943200000002</v>
      </c>
      <c r="N92" s="177">
        <v>6619.363080000001</v>
      </c>
      <c r="O92" s="195">
        <v>10571.0208</v>
      </c>
      <c r="P92" s="178">
        <v>4973.9766</v>
      </c>
      <c r="Q92" s="197">
        <v>71008.324800000002</v>
      </c>
      <c r="R92">
        <f t="shared" si="1"/>
        <v>76</v>
      </c>
    </row>
    <row r="93" spans="1:18" ht="15.75" customHeight="1">
      <c r="A93" s="170" t="s">
        <v>294</v>
      </c>
      <c r="B93" s="176">
        <v>808</v>
      </c>
      <c r="C93" s="176">
        <v>829.50585999999998</v>
      </c>
      <c r="D93" s="176">
        <v>1149.0239999999999</v>
      </c>
      <c r="E93" s="176">
        <v>1200.4435000000001</v>
      </c>
      <c r="F93" s="176">
        <v>593.33294999999998</v>
      </c>
      <c r="G93" s="194">
        <v>806.01568999999995</v>
      </c>
      <c r="H93" s="194">
        <v>389.60091999999997</v>
      </c>
      <c r="I93" s="196">
        <v>5775.9228999999996</v>
      </c>
      <c r="J93" s="177">
        <v>9696</v>
      </c>
      <c r="K93" s="177">
        <v>9954.0703199999989</v>
      </c>
      <c r="L93" s="177">
        <v>13788.287999999999</v>
      </c>
      <c r="M93" s="177">
        <v>14405.322</v>
      </c>
      <c r="N93" s="177">
        <v>7119.9953999999998</v>
      </c>
      <c r="O93" s="195">
        <v>9672.1882799999985</v>
      </c>
      <c r="P93" s="178">
        <v>4675.2110400000001</v>
      </c>
      <c r="Q93" s="197">
        <v>69311.074800000002</v>
      </c>
      <c r="R93">
        <f t="shared" si="1"/>
        <v>62</v>
      </c>
    </row>
    <row r="94" spans="1:18" ht="15.75" customHeight="1">
      <c r="A94" s="170" t="s">
        <v>295</v>
      </c>
      <c r="B94" s="176">
        <v>916.05791999999997</v>
      </c>
      <c r="C94" s="176">
        <v>782.03423999999995</v>
      </c>
      <c r="D94" s="176">
        <v>1113.6542999999999</v>
      </c>
      <c r="E94" s="176">
        <v>1116.9417000000001</v>
      </c>
      <c r="F94" s="176">
        <v>615.28576999999996</v>
      </c>
      <c r="G94" s="194">
        <v>1003.6251999999999</v>
      </c>
      <c r="H94" s="194">
        <v>424.03320000000002</v>
      </c>
      <c r="I94" s="196">
        <v>5971.6323000000002</v>
      </c>
      <c r="J94" s="177">
        <v>10992.695039999999</v>
      </c>
      <c r="K94" s="177">
        <v>9384.4108799999995</v>
      </c>
      <c r="L94" s="177">
        <v>13363.851599999998</v>
      </c>
      <c r="M94" s="177">
        <v>13403.3004</v>
      </c>
      <c r="N94" s="177">
        <v>7383.4292399999995</v>
      </c>
      <c r="O94" s="195">
        <v>12043.502399999999</v>
      </c>
      <c r="P94" s="178">
        <v>5088.3984</v>
      </c>
      <c r="Q94" s="197">
        <v>71659.587599999999</v>
      </c>
      <c r="R94">
        <f t="shared" si="1"/>
        <v>78</v>
      </c>
    </row>
    <row r="95" spans="1:18" ht="15.75" customHeight="1">
      <c r="A95" s="170" t="s">
        <v>296</v>
      </c>
      <c r="B95" s="176">
        <v>720</v>
      </c>
      <c r="C95" s="176">
        <v>792.02826000000005</v>
      </c>
      <c r="D95" s="176">
        <v>1273.4983</v>
      </c>
      <c r="E95" s="176">
        <v>1239.6850999999999</v>
      </c>
      <c r="F95" s="176">
        <v>547.86748999999998</v>
      </c>
      <c r="G95" s="194">
        <v>881.82659999999998</v>
      </c>
      <c r="H95" s="194">
        <v>404.26303000000001</v>
      </c>
      <c r="I95" s="196">
        <v>5859.1688999999997</v>
      </c>
      <c r="J95" s="177">
        <v>8640</v>
      </c>
      <c r="K95" s="177">
        <v>9504.3391200000005</v>
      </c>
      <c r="L95" s="177">
        <v>15281.979599999999</v>
      </c>
      <c r="M95" s="177">
        <v>14876.2212</v>
      </c>
      <c r="N95" s="177">
        <v>6574.4098799999992</v>
      </c>
      <c r="O95" s="195">
        <v>10581.9192</v>
      </c>
      <c r="P95" s="178">
        <v>4851.1563599999999</v>
      </c>
      <c r="Q95" s="197">
        <v>70310.026799999992</v>
      </c>
      <c r="R95">
        <f t="shared" si="1"/>
        <v>69</v>
      </c>
    </row>
    <row r="96" spans="1:18" ht="15.75" customHeight="1">
      <c r="A96" s="170" t="s">
        <v>297</v>
      </c>
      <c r="B96" s="176">
        <v>671</v>
      </c>
      <c r="C96" s="176">
        <v>779.53563999999994</v>
      </c>
      <c r="D96" s="176">
        <v>1291.3199</v>
      </c>
      <c r="E96" s="176">
        <v>1374.0804000000001</v>
      </c>
      <c r="F96" s="176">
        <v>525.58623999999998</v>
      </c>
      <c r="G96" s="194">
        <v>753.02643</v>
      </c>
      <c r="H96" s="194">
        <v>391.36133000000001</v>
      </c>
      <c r="I96" s="196">
        <v>5785.9102000000003</v>
      </c>
      <c r="J96" s="177">
        <v>8052</v>
      </c>
      <c r="K96" s="177">
        <v>9354.4276799999989</v>
      </c>
      <c r="L96" s="177">
        <v>15495.8388</v>
      </c>
      <c r="M96" s="177">
        <v>16488.964800000002</v>
      </c>
      <c r="N96" s="177">
        <v>6307.0348799999992</v>
      </c>
      <c r="O96" s="195">
        <v>9036.3171600000005</v>
      </c>
      <c r="P96" s="178">
        <v>4696.3359600000003</v>
      </c>
      <c r="Q96" s="197">
        <v>69430.92240000001</v>
      </c>
      <c r="R96">
        <f t="shared" si="1"/>
        <v>63</v>
      </c>
    </row>
    <row r="97" spans="1:18" ht="15.75" customHeight="1">
      <c r="A97" s="170" t="s">
        <v>298</v>
      </c>
      <c r="B97" s="176">
        <v>703.19110000000001</v>
      </c>
      <c r="C97" s="176">
        <v>794.52679000000001</v>
      </c>
      <c r="D97" s="176">
        <v>1152.7081000000001</v>
      </c>
      <c r="E97" s="176">
        <v>1254.6538</v>
      </c>
      <c r="F97" s="176">
        <v>542.68224999999995</v>
      </c>
      <c r="G97" s="194">
        <v>872.90259000000003</v>
      </c>
      <c r="H97" s="194">
        <v>375.53579999999999</v>
      </c>
      <c r="I97" s="196">
        <v>5696.2007000000003</v>
      </c>
      <c r="J97" s="177">
        <v>8438.2932000000001</v>
      </c>
      <c r="K97" s="177">
        <v>9534.3214800000005</v>
      </c>
      <c r="L97" s="177">
        <v>13832.497200000002</v>
      </c>
      <c r="M97" s="177">
        <v>15055.845600000001</v>
      </c>
      <c r="N97" s="177">
        <v>6512.1869999999999</v>
      </c>
      <c r="O97" s="195">
        <v>10474.83108</v>
      </c>
      <c r="P97" s="178">
        <v>4506.4295999999995</v>
      </c>
      <c r="Q97" s="197">
        <v>68354.4084</v>
      </c>
      <c r="R97">
        <f t="shared" si="1"/>
        <v>54</v>
      </c>
    </row>
    <row r="98" spans="1:18" ht="15.75" customHeight="1">
      <c r="A98" s="170" t="s">
        <v>299</v>
      </c>
      <c r="B98" s="176">
        <v>1124.0510999999999</v>
      </c>
      <c r="C98" s="176">
        <v>799.52373999999998</v>
      </c>
      <c r="D98" s="176">
        <v>1237.6638</v>
      </c>
      <c r="E98" s="176">
        <v>1317.5222000000001</v>
      </c>
      <c r="F98" s="176">
        <v>696.98706000000004</v>
      </c>
      <c r="G98" s="194">
        <v>1116.8966</v>
      </c>
      <c r="H98" s="194">
        <v>581.27539000000002</v>
      </c>
      <c r="I98" s="196">
        <v>6873.9198999999999</v>
      </c>
      <c r="J98" s="177">
        <v>13488.6132</v>
      </c>
      <c r="K98" s="177">
        <v>9594.2848799999992</v>
      </c>
      <c r="L98" s="177">
        <v>14851.9656</v>
      </c>
      <c r="M98" s="177">
        <v>15810.2664</v>
      </c>
      <c r="N98" s="177">
        <v>8363.844720000001</v>
      </c>
      <c r="O98" s="195">
        <v>13402.7592</v>
      </c>
      <c r="P98" s="178">
        <v>6975.3046800000002</v>
      </c>
      <c r="Q98" s="197">
        <v>82487.038799999995</v>
      </c>
      <c r="R98">
        <f t="shared" si="1"/>
        <v>91</v>
      </c>
    </row>
    <row r="99" spans="1:18" ht="15.75" customHeight="1">
      <c r="A99" s="170" t="s">
        <v>300</v>
      </c>
      <c r="B99" s="176">
        <v>802.28003000000001</v>
      </c>
      <c r="C99" s="176">
        <v>797.02521000000002</v>
      </c>
      <c r="D99" s="176">
        <v>1254.0042000000001</v>
      </c>
      <c r="E99" s="176">
        <v>1116.9417000000001</v>
      </c>
      <c r="F99" s="176">
        <v>579.49132999999995</v>
      </c>
      <c r="G99" s="194">
        <v>940.83447000000001</v>
      </c>
      <c r="H99" s="194">
        <v>411.87759</v>
      </c>
      <c r="I99" s="196">
        <v>5902.4546</v>
      </c>
      <c r="J99" s="177">
        <v>9627.3603600000006</v>
      </c>
      <c r="K99" s="177">
        <v>9564.3025200000011</v>
      </c>
      <c r="L99" s="177">
        <v>15048.0504</v>
      </c>
      <c r="M99" s="177">
        <v>13403.3004</v>
      </c>
      <c r="N99" s="177">
        <v>6953.8959599999998</v>
      </c>
      <c r="O99" s="195">
        <v>11290.013640000001</v>
      </c>
      <c r="P99" s="178">
        <v>4942.5310799999997</v>
      </c>
      <c r="Q99" s="197">
        <v>70829.455199999997</v>
      </c>
      <c r="R99">
        <f t="shared" si="1"/>
        <v>74</v>
      </c>
    </row>
    <row r="100" spans="1:18" ht="15.75" customHeight="1">
      <c r="A100" s="170" t="s">
        <v>301</v>
      </c>
      <c r="B100" s="176">
        <v>862.21074999999996</v>
      </c>
      <c r="C100" s="176">
        <v>799.52373999999998</v>
      </c>
      <c r="D100" s="176">
        <v>1287.2064</v>
      </c>
      <c r="E100" s="176">
        <v>1317.5222000000001</v>
      </c>
      <c r="F100" s="176">
        <v>602.11194</v>
      </c>
      <c r="G100" s="194">
        <v>972.74712999999997</v>
      </c>
      <c r="H100" s="194">
        <v>486.35352</v>
      </c>
      <c r="I100" s="196">
        <v>6327.6758</v>
      </c>
      <c r="J100" s="177">
        <v>10346.528999999999</v>
      </c>
      <c r="K100" s="177">
        <v>9594.2848799999992</v>
      </c>
      <c r="L100" s="177">
        <v>15446.4768</v>
      </c>
      <c r="M100" s="177">
        <v>15810.2664</v>
      </c>
      <c r="N100" s="177">
        <v>7225.34328</v>
      </c>
      <c r="O100" s="195">
        <v>11672.965560000001</v>
      </c>
      <c r="P100" s="178">
        <v>5836.2422399999996</v>
      </c>
      <c r="Q100" s="197">
        <v>75932.109599999996</v>
      </c>
      <c r="R100">
        <f t="shared" si="1"/>
        <v>86</v>
      </c>
    </row>
    <row r="101" spans="1:18" ht="15.75" customHeight="1">
      <c r="A101" s="170" t="s">
        <v>302</v>
      </c>
      <c r="B101" s="176">
        <v>662.88696000000004</v>
      </c>
      <c r="C101" s="176">
        <v>777.03710999999998</v>
      </c>
      <c r="D101" s="176">
        <v>1189.3196</v>
      </c>
      <c r="E101" s="176">
        <v>1254.6538</v>
      </c>
      <c r="F101" s="176">
        <v>521.74126999999999</v>
      </c>
      <c r="G101" s="194">
        <v>851.52508999999998</v>
      </c>
      <c r="H101" s="194">
        <v>361.90463</v>
      </c>
      <c r="I101" s="196">
        <v>5619.0684000000001</v>
      </c>
      <c r="J101" s="177">
        <v>7954.6435200000005</v>
      </c>
      <c r="K101" s="177">
        <v>9324.4453199999989</v>
      </c>
      <c r="L101" s="177">
        <v>14271.835200000001</v>
      </c>
      <c r="M101" s="177">
        <v>15055.845600000001</v>
      </c>
      <c r="N101" s="177">
        <v>6260.8952399999998</v>
      </c>
      <c r="O101" s="195">
        <v>10218.301079999999</v>
      </c>
      <c r="P101" s="178">
        <v>4342.85556</v>
      </c>
      <c r="Q101" s="197">
        <v>67428.820800000001</v>
      </c>
      <c r="R101">
        <f t="shared" si="1"/>
        <v>40</v>
      </c>
    </row>
    <row r="102" spans="1:18" ht="15.75" customHeight="1">
      <c r="A102" s="170" t="s">
        <v>303</v>
      </c>
      <c r="B102" s="176">
        <v>719.72204999999997</v>
      </c>
      <c r="C102" s="176">
        <v>807.01922999999999</v>
      </c>
      <c r="D102" s="176">
        <v>1279.8498999999999</v>
      </c>
      <c r="E102" s="176">
        <v>1191.7852</v>
      </c>
      <c r="F102" s="176">
        <v>553.19854999999995</v>
      </c>
      <c r="G102" s="194">
        <v>895.42669999999998</v>
      </c>
      <c r="H102" s="194">
        <v>402.57486</v>
      </c>
      <c r="I102" s="196">
        <v>5849.5762000000004</v>
      </c>
      <c r="J102" s="177">
        <v>8636.6646000000001</v>
      </c>
      <c r="K102" s="177">
        <v>9684.2307600000004</v>
      </c>
      <c r="L102" s="177">
        <v>15358.198799999998</v>
      </c>
      <c r="M102" s="177">
        <v>14301.422399999999</v>
      </c>
      <c r="N102" s="177">
        <v>6638.382599999999</v>
      </c>
      <c r="O102" s="195">
        <v>10745.1204</v>
      </c>
      <c r="P102" s="178">
        <v>4830.8983200000002</v>
      </c>
      <c r="Q102" s="197">
        <v>70194.914400000009</v>
      </c>
      <c r="R102">
        <f t="shared" si="1"/>
        <v>67</v>
      </c>
    </row>
    <row r="103" spans="1:18" ht="15.75" customHeight="1">
      <c r="A103" s="170" t="s">
        <v>304</v>
      </c>
      <c r="B103" s="176">
        <v>663</v>
      </c>
      <c r="C103" s="176">
        <v>784.53270999999995</v>
      </c>
      <c r="D103" s="176">
        <v>1266.3688</v>
      </c>
      <c r="E103" s="176">
        <v>1248.3434</v>
      </c>
      <c r="F103" s="176">
        <v>524.49816999999996</v>
      </c>
      <c r="G103" s="194">
        <v>736.50922000000003</v>
      </c>
      <c r="H103" s="194">
        <v>354.61295000000001</v>
      </c>
      <c r="I103" s="196">
        <v>5577.8652000000002</v>
      </c>
      <c r="J103" s="177">
        <v>7956</v>
      </c>
      <c r="K103" s="177">
        <v>9414.3925199999994</v>
      </c>
      <c r="L103" s="177">
        <v>15196.425599999999</v>
      </c>
      <c r="M103" s="177">
        <v>14980.120800000001</v>
      </c>
      <c r="N103" s="177">
        <v>6293.97804</v>
      </c>
      <c r="O103" s="195">
        <v>8838.1106400000008</v>
      </c>
      <c r="P103" s="178">
        <v>4255.3554000000004</v>
      </c>
      <c r="Q103" s="197">
        <v>66934.382400000002</v>
      </c>
      <c r="R103">
        <f t="shared" si="1"/>
        <v>35</v>
      </c>
    </row>
    <row r="104" spans="1:18" ht="15.75" customHeight="1">
      <c r="A104" s="170" t="s">
        <v>305</v>
      </c>
      <c r="B104" s="176">
        <v>697</v>
      </c>
      <c r="C104" s="176">
        <v>739.55951000000005</v>
      </c>
      <c r="D104" s="176">
        <v>1190.2431999999999</v>
      </c>
      <c r="E104" s="176">
        <v>1248.3434</v>
      </c>
      <c r="F104" s="176">
        <v>520.52215999999999</v>
      </c>
      <c r="G104" s="194">
        <v>748.85888999999997</v>
      </c>
      <c r="H104" s="194">
        <v>337.65591000000001</v>
      </c>
      <c r="I104" s="196">
        <v>5482.1831000000002</v>
      </c>
      <c r="J104" s="177">
        <v>8364</v>
      </c>
      <c r="K104" s="177">
        <v>8874.7141200000005</v>
      </c>
      <c r="L104" s="177">
        <v>14282.918399999999</v>
      </c>
      <c r="M104" s="177">
        <v>14980.120800000001</v>
      </c>
      <c r="N104" s="177">
        <v>6246.2659199999998</v>
      </c>
      <c r="O104" s="195">
        <v>8986.3066799999997</v>
      </c>
      <c r="P104" s="178">
        <v>4051.8709200000003</v>
      </c>
      <c r="Q104" s="197">
        <v>65786.197199999995</v>
      </c>
      <c r="R104">
        <f t="shared" si="1"/>
        <v>21</v>
      </c>
    </row>
    <row r="105" spans="1:18" ht="15.75" customHeight="1">
      <c r="A105" s="170" t="s">
        <v>306</v>
      </c>
      <c r="B105" s="176">
        <v>796.51653999999996</v>
      </c>
      <c r="C105" s="176">
        <v>784.53270999999995</v>
      </c>
      <c r="D105" s="176">
        <v>1116.4038</v>
      </c>
      <c r="E105" s="176">
        <v>1254.6538</v>
      </c>
      <c r="F105" s="176">
        <v>572.87653</v>
      </c>
      <c r="G105" s="194">
        <v>922.77521000000002</v>
      </c>
      <c r="H105" s="194">
        <v>402.73633000000001</v>
      </c>
      <c r="I105" s="196">
        <v>5850.4951000000001</v>
      </c>
      <c r="J105" s="177">
        <v>9558.1984799999991</v>
      </c>
      <c r="K105" s="177">
        <v>9414.3925199999994</v>
      </c>
      <c r="L105" s="177">
        <v>13396.845600000001</v>
      </c>
      <c r="M105" s="177">
        <v>15055.845600000001</v>
      </c>
      <c r="N105" s="177">
        <v>6874.51836</v>
      </c>
      <c r="O105" s="195">
        <v>11073.302520000001</v>
      </c>
      <c r="P105" s="178">
        <v>4832.8359600000003</v>
      </c>
      <c r="Q105" s="197">
        <v>70205.941200000001</v>
      </c>
      <c r="R105">
        <f t="shared" si="1"/>
        <v>68</v>
      </c>
    </row>
    <row r="106" spans="1:18" ht="15.75" customHeight="1">
      <c r="A106" s="170" t="s">
        <v>307</v>
      </c>
      <c r="B106" s="176">
        <v>663</v>
      </c>
      <c r="C106" s="176">
        <v>747.05498999999998</v>
      </c>
      <c r="D106" s="176">
        <v>1231.2397000000001</v>
      </c>
      <c r="E106" s="176">
        <v>1374.0804000000001</v>
      </c>
      <c r="F106" s="176">
        <v>510.91852</v>
      </c>
      <c r="G106" s="194">
        <v>740.94403</v>
      </c>
      <c r="H106" s="194">
        <v>364.06900000000002</v>
      </c>
      <c r="I106" s="196">
        <v>5631.3065999999999</v>
      </c>
      <c r="J106" s="177">
        <v>7956</v>
      </c>
      <c r="K106" s="177">
        <v>8964.6598799999992</v>
      </c>
      <c r="L106" s="177">
        <v>14774.876400000001</v>
      </c>
      <c r="M106" s="177">
        <v>16488.964800000002</v>
      </c>
      <c r="N106" s="177">
        <v>6131.0222400000002</v>
      </c>
      <c r="O106" s="195">
        <v>8891.3283599999995</v>
      </c>
      <c r="P106" s="178">
        <v>4368.8280000000004</v>
      </c>
      <c r="Q106" s="197">
        <v>67575.679199999999</v>
      </c>
      <c r="R106">
        <f t="shared" si="1"/>
        <v>42</v>
      </c>
    </row>
    <row r="107" spans="1:18" ht="15.75" customHeight="1">
      <c r="A107" s="170" t="s">
        <v>308</v>
      </c>
      <c r="B107" s="176">
        <v>663</v>
      </c>
      <c r="C107" s="176">
        <v>722.07001000000002</v>
      </c>
      <c r="D107" s="176">
        <v>1163.2050999999999</v>
      </c>
      <c r="E107" s="176">
        <v>1230.3809000000001</v>
      </c>
      <c r="F107" s="176">
        <v>501.86550999999997</v>
      </c>
      <c r="G107" s="194">
        <v>734.04889000000003</v>
      </c>
      <c r="H107" s="194">
        <v>309.56088</v>
      </c>
      <c r="I107" s="196">
        <v>5324.1313</v>
      </c>
      <c r="J107" s="177">
        <v>7956</v>
      </c>
      <c r="K107" s="177">
        <v>8664.8401200000008</v>
      </c>
      <c r="L107" s="177">
        <v>13958.461199999998</v>
      </c>
      <c r="M107" s="177">
        <v>14764.570800000001</v>
      </c>
      <c r="N107" s="177">
        <v>6022.3861199999992</v>
      </c>
      <c r="O107" s="195">
        <v>8808.5866800000003</v>
      </c>
      <c r="P107" s="178">
        <v>3714.73056</v>
      </c>
      <c r="Q107" s="197">
        <v>63889.575599999996</v>
      </c>
      <c r="R107">
        <f t="shared" si="1"/>
        <v>4</v>
      </c>
    </row>
    <row r="108" spans="1:18" ht="15.75" customHeight="1">
      <c r="A108" s="170" t="s">
        <v>309</v>
      </c>
      <c r="B108" s="176">
        <v>677</v>
      </c>
      <c r="C108" s="176">
        <v>792.02826000000005</v>
      </c>
      <c r="D108" s="176">
        <v>1214.5223000000001</v>
      </c>
      <c r="E108" s="176">
        <v>1248.3434</v>
      </c>
      <c r="F108" s="176">
        <v>532.28687000000002</v>
      </c>
      <c r="G108" s="194">
        <v>730.18651999999997</v>
      </c>
      <c r="H108" s="194">
        <v>348.39713</v>
      </c>
      <c r="I108" s="196">
        <v>5542.7646000000004</v>
      </c>
      <c r="J108" s="177">
        <v>8124</v>
      </c>
      <c r="K108" s="177">
        <v>9504.3391200000005</v>
      </c>
      <c r="L108" s="177">
        <v>14574.267600000001</v>
      </c>
      <c r="M108" s="177">
        <v>14980.120800000001</v>
      </c>
      <c r="N108" s="177">
        <v>6387.4424400000007</v>
      </c>
      <c r="O108" s="195">
        <v>8762.2382399999988</v>
      </c>
      <c r="P108" s="178">
        <v>4180.7655599999998</v>
      </c>
      <c r="Q108" s="197">
        <v>66513.175199999998</v>
      </c>
      <c r="R108">
        <f t="shared" si="1"/>
        <v>31</v>
      </c>
    </row>
    <row r="109" spans="1:18" ht="15.75" customHeight="1">
      <c r="A109" s="170" t="s">
        <v>310</v>
      </c>
      <c r="B109" s="176">
        <v>1643.3495</v>
      </c>
      <c r="C109" s="176">
        <v>916.9538</v>
      </c>
      <c r="D109" s="176">
        <v>1256.3030000000001</v>
      </c>
      <c r="E109" s="176">
        <v>1317.5222000000001</v>
      </c>
      <c r="F109" s="176">
        <v>927.69884999999999</v>
      </c>
      <c r="G109" s="194">
        <v>1402.7828</v>
      </c>
      <c r="H109" s="194">
        <v>851.18291999999997</v>
      </c>
      <c r="I109" s="196">
        <v>8315.7929999999997</v>
      </c>
      <c r="J109" s="177">
        <v>19720.194</v>
      </c>
      <c r="K109" s="177">
        <v>11003.445599999999</v>
      </c>
      <c r="L109" s="177">
        <v>15075.636000000002</v>
      </c>
      <c r="M109" s="177">
        <v>15810.2664</v>
      </c>
      <c r="N109" s="177">
        <v>11132.386200000001</v>
      </c>
      <c r="O109" s="195">
        <v>16833.393599999999</v>
      </c>
      <c r="P109" s="178">
        <v>10214.195039999999</v>
      </c>
      <c r="Q109" s="197">
        <v>99789.516000000003</v>
      </c>
      <c r="R109">
        <f t="shared" si="1"/>
        <v>95</v>
      </c>
    </row>
    <row r="110" spans="1:18" ht="15.75" customHeight="1">
      <c r="A110" s="170" t="s">
        <v>311</v>
      </c>
      <c r="B110" s="176">
        <v>1166.7782</v>
      </c>
      <c r="C110" s="176">
        <v>802.02221999999995</v>
      </c>
      <c r="D110" s="176">
        <v>1262.0479</v>
      </c>
      <c r="E110" s="176">
        <v>1317.5222000000001</v>
      </c>
      <c r="F110" s="176">
        <v>713.37401999999997</v>
      </c>
      <c r="G110" s="194">
        <v>1140.4187999999999</v>
      </c>
      <c r="H110" s="194">
        <v>604.17705999999998</v>
      </c>
      <c r="I110" s="196">
        <v>7006.3402999999998</v>
      </c>
      <c r="J110" s="177">
        <v>14001.338400000001</v>
      </c>
      <c r="K110" s="177">
        <v>9624.2666399999998</v>
      </c>
      <c r="L110" s="177">
        <v>15144.5748</v>
      </c>
      <c r="M110" s="177">
        <v>15810.2664</v>
      </c>
      <c r="N110" s="177">
        <v>8560.4882399999988</v>
      </c>
      <c r="O110" s="195">
        <v>13685.025599999999</v>
      </c>
      <c r="P110" s="178">
        <v>7250.1247199999998</v>
      </c>
      <c r="Q110" s="197">
        <v>84076.083599999998</v>
      </c>
      <c r="R110">
        <f t="shared" si="1"/>
        <v>94</v>
      </c>
    </row>
    <row r="111" spans="1:18" ht="15.75" customHeight="1">
      <c r="I111" s="187"/>
    </row>
    <row r="112" spans="1:18" ht="15.75" customHeight="1">
      <c r="A112" s="170" t="s">
        <v>3</v>
      </c>
      <c r="B112" s="177">
        <f>AVERAGE(B16:B110)</f>
        <v>748.13345273684195</v>
      </c>
      <c r="C112" s="177">
        <f t="shared" ref="C112:Q112" si="2">AVERAGE(C16:C110)</f>
        <v>781.77116968421115</v>
      </c>
      <c r="D112" s="177">
        <f t="shared" si="2"/>
        <v>1202.9500884210524</v>
      </c>
      <c r="E112" s="177">
        <f t="shared" si="2"/>
        <v>1262.6669789473688</v>
      </c>
      <c r="F112" s="177">
        <f t="shared" si="2"/>
        <v>554.34477778947394</v>
      </c>
      <c r="G112" s="177">
        <f t="shared" si="2"/>
        <v>840.40804778947393</v>
      </c>
      <c r="H112" s="177">
        <f t="shared" si="2"/>
        <v>390.32534126315795</v>
      </c>
      <c r="I112" s="177">
        <f t="shared" si="2"/>
        <v>5780.5998821052608</v>
      </c>
      <c r="J112" s="177">
        <f t="shared" si="2"/>
        <v>8977.6014328421061</v>
      </c>
      <c r="K112" s="177">
        <f t="shared" si="2"/>
        <v>9381.2540362105283</v>
      </c>
      <c r="L112" s="177">
        <f t="shared" si="2"/>
        <v>14435.401061052635</v>
      </c>
      <c r="M112" s="177">
        <f t="shared" si="2"/>
        <v>15152.003747368424</v>
      </c>
      <c r="N112" s="177">
        <f t="shared" si="2"/>
        <v>6652.1373334736854</v>
      </c>
      <c r="O112" s="177">
        <f t="shared" si="2"/>
        <v>10084.896573473687</v>
      </c>
      <c r="P112" s="177">
        <f t="shared" si="2"/>
        <v>4683.9040951578936</v>
      </c>
      <c r="Q112" s="445">
        <f t="shared" si="2"/>
        <v>69367.198585263133</v>
      </c>
    </row>
    <row r="113" spans="9:9" ht="15.75" customHeight="1">
      <c r="I113" s="187"/>
    </row>
    <row r="114" spans="9:9" ht="15.75" customHeight="1"/>
    <row r="115" spans="9:9" ht="15.75" customHeight="1"/>
    <row r="116" spans="9:9" ht="15.75" customHeight="1"/>
    <row r="117" spans="9:9" ht="15.75" customHeight="1"/>
    <row r="118" spans="9:9" ht="15.75" customHeight="1"/>
    <row r="119" spans="9:9" ht="15.75" customHeight="1"/>
    <row r="120" spans="9:9" ht="15.75" customHeight="1"/>
    <row r="121" spans="9:9" ht="15.75" customHeight="1"/>
    <row r="122" spans="9:9" ht="15.75" customHeight="1"/>
    <row r="123" spans="9:9" ht="15.75" customHeight="1"/>
    <row r="124" spans="9:9" ht="15.75" customHeight="1"/>
    <row r="125" spans="9:9" ht="15.75" customHeight="1"/>
    <row r="126" spans="9:9" ht="15.75" customHeight="1"/>
    <row r="127" spans="9:9" ht="15.75" customHeight="1"/>
    <row r="128" spans="9: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R14:R15"/>
    <mergeCell ref="J14:Q14"/>
    <mergeCell ref="B1:D1"/>
    <mergeCell ref="B2:D2"/>
    <mergeCell ref="A3:A7"/>
    <mergeCell ref="B3:D7"/>
    <mergeCell ref="B8:D8"/>
    <mergeCell ref="B9:D9"/>
    <mergeCell ref="A10:A12"/>
    <mergeCell ref="B10:D12"/>
    <mergeCell ref="B14:I14"/>
  </mergeCells>
  <hyperlinks>
    <hyperlink ref="B9:D9" r:id="rId1" display="Economic Policy Institute - Family Budget Calculator" xr:uid="{68D340F5-2027-49B2-BA4D-B115F5924350}"/>
    <hyperlink ref="E9" r:id="rId2" xr:uid="{493C1C78-703E-4EB5-8E03-B57C3568F349}"/>
  </hyperlinks>
  <pageMargins left="0.7" right="0.7" top="0.75" bottom="0.75" header="0" footer="0"/>
  <pageSetup orientation="landscape" r:id="rId3"/>
  <extLst>
    <ext xmlns:mx="http://schemas.microsoft.com/office/mac/excel/2008/main" uri="{64002731-A6B0-56B0-2670-7721B7C09600}">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28">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s="1" t="s">
        <v>1167</v>
      </c>
      <c r="B1" s="1" t="s">
        <v>1170</v>
      </c>
      <c r="D1" s="5" t="s">
        <v>1171</v>
      </c>
    </row>
    <row r="2" spans="1:4" ht="15.75" customHeight="1"/>
    <row r="3" spans="1:4" ht="15.75" customHeight="1"/>
    <row r="4" spans="1:4" ht="15.75" customHeight="1">
      <c r="B4" s="14" t="s">
        <v>804</v>
      </c>
      <c r="C4" s="14" t="s">
        <v>1172</v>
      </c>
      <c r="D4" s="3" t="s">
        <v>801</v>
      </c>
    </row>
    <row r="5" spans="1:4" ht="15.75" customHeight="1">
      <c r="B5" s="328" t="s">
        <v>921</v>
      </c>
      <c r="C5" s="11">
        <v>110800</v>
      </c>
      <c r="D5" s="1">
        <f t="shared" ref="D5:D56" si="0">RANK(C5,C$5:C$56,0)</f>
        <v>52</v>
      </c>
    </row>
    <row r="6" spans="1:4" ht="15.75" customHeight="1">
      <c r="B6" s="328" t="s">
        <v>850</v>
      </c>
      <c r="C6" s="11">
        <v>121300</v>
      </c>
      <c r="D6" s="1">
        <f t="shared" si="0"/>
        <v>51</v>
      </c>
    </row>
    <row r="7" spans="1:4" ht="15.75" customHeight="1">
      <c r="B7" s="328" t="s">
        <v>828</v>
      </c>
      <c r="C7" s="11">
        <v>123300</v>
      </c>
      <c r="D7" s="1">
        <f t="shared" si="0"/>
        <v>50</v>
      </c>
    </row>
    <row r="8" spans="1:4" ht="15.75" customHeight="1">
      <c r="B8" s="328" t="s">
        <v>807</v>
      </c>
      <c r="C8" s="11">
        <v>133100</v>
      </c>
      <c r="D8" s="1">
        <f t="shared" si="0"/>
        <v>49</v>
      </c>
    </row>
    <row r="9" spans="1:4" ht="15.75" customHeight="1">
      <c r="B9" s="328" t="s">
        <v>840</v>
      </c>
      <c r="C9" s="11">
        <v>140000</v>
      </c>
      <c r="D9" s="1">
        <f t="shared" si="0"/>
        <v>48</v>
      </c>
    </row>
    <row r="10" spans="1:4" ht="15.75" customHeight="1">
      <c r="B10" s="328" t="s">
        <v>818</v>
      </c>
      <c r="C10" s="11">
        <v>147300</v>
      </c>
      <c r="D10" s="1">
        <f t="shared" si="0"/>
        <v>47</v>
      </c>
    </row>
    <row r="11" spans="1:4" ht="15.75" customHeight="1">
      <c r="B11" s="328" t="s">
        <v>803</v>
      </c>
      <c r="C11" s="11">
        <v>147900</v>
      </c>
      <c r="D11" s="1">
        <f t="shared" si="0"/>
        <v>46</v>
      </c>
    </row>
    <row r="12" spans="1:4" ht="15.75" customHeight="1">
      <c r="B12" s="328" t="s">
        <v>821</v>
      </c>
      <c r="C12" s="11">
        <v>148100</v>
      </c>
      <c r="D12" s="1">
        <f t="shared" si="0"/>
        <v>45</v>
      </c>
    </row>
    <row r="13" spans="1:4" ht="15.75" customHeight="1">
      <c r="B13" s="328" t="s">
        <v>839</v>
      </c>
      <c r="C13" s="11">
        <v>151100</v>
      </c>
      <c r="D13" s="1">
        <f t="shared" si="0"/>
        <v>44</v>
      </c>
    </row>
    <row r="14" spans="1:4" ht="15.75" customHeight="1">
      <c r="B14" s="328" t="s">
        <v>819</v>
      </c>
      <c r="C14" s="11">
        <v>152000</v>
      </c>
      <c r="D14" s="1">
        <f t="shared" si="0"/>
        <v>43</v>
      </c>
    </row>
    <row r="15" spans="1:4" ht="15.75" customHeight="1">
      <c r="B15" s="328" t="s">
        <v>820</v>
      </c>
      <c r="C15" s="11">
        <v>159400</v>
      </c>
      <c r="D15" s="1">
        <f t="shared" si="0"/>
        <v>42</v>
      </c>
    </row>
    <row r="16" spans="1:4" ht="15.75" customHeight="1">
      <c r="B16" s="328" t="s">
        <v>831</v>
      </c>
      <c r="C16" s="11">
        <v>161800</v>
      </c>
      <c r="D16" s="1">
        <f t="shared" si="0"/>
        <v>41</v>
      </c>
    </row>
    <row r="17" spans="2:4" ht="15.75" customHeight="1">
      <c r="B17" s="328" t="s">
        <v>826</v>
      </c>
      <c r="C17" s="11">
        <v>162500</v>
      </c>
      <c r="D17" s="1">
        <f t="shared" si="0"/>
        <v>40</v>
      </c>
    </row>
    <row r="18" spans="2:4" ht="15.75" customHeight="1">
      <c r="B18" s="328" t="s">
        <v>829</v>
      </c>
      <c r="C18" s="11">
        <v>162600</v>
      </c>
      <c r="D18" s="1">
        <f t="shared" si="0"/>
        <v>39</v>
      </c>
    </row>
    <row r="19" spans="2:4" ht="15.75" customHeight="1">
      <c r="B19" s="328" t="s">
        <v>822</v>
      </c>
      <c r="C19" s="11">
        <v>167300</v>
      </c>
      <c r="D19" s="1">
        <f t="shared" si="0"/>
        <v>38</v>
      </c>
    </row>
    <row r="20" spans="2:4" ht="15.75" customHeight="1">
      <c r="B20" s="328" t="s">
        <v>844</v>
      </c>
      <c r="C20" s="11">
        <v>170800</v>
      </c>
      <c r="D20" s="1">
        <f t="shared" si="0"/>
        <v>37</v>
      </c>
    </row>
    <row r="21" spans="2:4" ht="15.75" customHeight="1">
      <c r="B21" s="328" t="s">
        <v>845</v>
      </c>
      <c r="C21" s="11">
        <v>171500</v>
      </c>
      <c r="D21" s="1">
        <f t="shared" si="0"/>
        <v>36</v>
      </c>
    </row>
    <row r="22" spans="2:4" ht="15.75" customHeight="1">
      <c r="B22" s="328" t="s">
        <v>835</v>
      </c>
      <c r="C22" s="11">
        <v>174700</v>
      </c>
      <c r="D22" s="1">
        <f t="shared" si="0"/>
        <v>35</v>
      </c>
    </row>
    <row r="23" spans="2:4" ht="15.75" customHeight="1">
      <c r="B23" s="371" t="s">
        <v>339</v>
      </c>
      <c r="C23" s="372">
        <v>177500</v>
      </c>
      <c r="D23" s="4">
        <f t="shared" si="0"/>
        <v>34</v>
      </c>
    </row>
    <row r="24" spans="2:4" ht="15.75" customHeight="1">
      <c r="B24" s="328" t="s">
        <v>837</v>
      </c>
      <c r="C24" s="11">
        <v>180600</v>
      </c>
      <c r="D24" s="1">
        <f t="shared" si="0"/>
        <v>33</v>
      </c>
    </row>
    <row r="25" spans="2:4" ht="15.75" customHeight="1">
      <c r="B25" s="328" t="s">
        <v>842</v>
      </c>
      <c r="C25" s="11">
        <v>186000</v>
      </c>
      <c r="D25" s="1">
        <f t="shared" si="0"/>
        <v>31</v>
      </c>
    </row>
    <row r="26" spans="2:4" ht="15.75" customHeight="1">
      <c r="B26" s="328" t="s">
        <v>846</v>
      </c>
      <c r="C26" s="11">
        <v>186000</v>
      </c>
      <c r="D26" s="1">
        <f t="shared" si="0"/>
        <v>31</v>
      </c>
    </row>
    <row r="27" spans="2:4" ht="15.75" customHeight="1">
      <c r="B27" s="328" t="s">
        <v>851</v>
      </c>
      <c r="C27" s="11">
        <v>188500</v>
      </c>
      <c r="D27" s="1">
        <f t="shared" si="0"/>
        <v>30</v>
      </c>
    </row>
    <row r="28" spans="2:4" ht="15.75" customHeight="1">
      <c r="B28" s="328" t="s">
        <v>814</v>
      </c>
      <c r="C28" s="11">
        <v>189900</v>
      </c>
      <c r="D28" s="1">
        <f t="shared" si="0"/>
        <v>29</v>
      </c>
    </row>
    <row r="29" spans="2:4" ht="15.75" customHeight="1">
      <c r="B29" s="328" t="s">
        <v>823</v>
      </c>
      <c r="C29" s="11">
        <v>197500</v>
      </c>
      <c r="D29" s="1">
        <f t="shared" si="0"/>
        <v>28</v>
      </c>
    </row>
    <row r="30" spans="2:4" ht="15.75" customHeight="1">
      <c r="B30" s="328" t="s">
        <v>838</v>
      </c>
      <c r="C30" s="11">
        <v>198700</v>
      </c>
      <c r="D30" s="1">
        <f t="shared" si="0"/>
        <v>27</v>
      </c>
    </row>
    <row r="31" spans="2:4" ht="15.75" customHeight="1">
      <c r="B31" s="328" t="s">
        <v>817</v>
      </c>
      <c r="C31" s="11">
        <v>203400</v>
      </c>
      <c r="D31" s="1">
        <f t="shared" si="0"/>
        <v>26</v>
      </c>
    </row>
    <row r="32" spans="2:4" ht="15.75" customHeight="1">
      <c r="B32" s="328" t="s">
        <v>852</v>
      </c>
      <c r="C32" s="11">
        <v>230500</v>
      </c>
      <c r="D32" s="1">
        <f t="shared" si="0"/>
        <v>25</v>
      </c>
    </row>
    <row r="33" spans="2:4" ht="15.75" customHeight="1">
      <c r="B33" s="328" t="s">
        <v>813</v>
      </c>
      <c r="C33" s="11">
        <v>230600</v>
      </c>
      <c r="D33" s="1">
        <f t="shared" si="0"/>
        <v>24</v>
      </c>
    </row>
    <row r="34" spans="2:4" ht="15.75" customHeight="1">
      <c r="B34" s="328" t="s">
        <v>816</v>
      </c>
      <c r="C34" s="11">
        <v>233100</v>
      </c>
      <c r="D34" s="1">
        <f t="shared" si="0"/>
        <v>22</v>
      </c>
    </row>
    <row r="35" spans="2:4" ht="15.75" customHeight="1">
      <c r="B35" s="328" t="s">
        <v>848</v>
      </c>
      <c r="C35" s="11">
        <v>233100</v>
      </c>
      <c r="D35" s="1">
        <f t="shared" si="0"/>
        <v>22</v>
      </c>
    </row>
    <row r="36" spans="2:4" ht="15.75" customHeight="1">
      <c r="B36" s="328" t="s">
        <v>827</v>
      </c>
      <c r="C36" s="11">
        <v>235400</v>
      </c>
      <c r="D36" s="1">
        <f t="shared" si="0"/>
        <v>21</v>
      </c>
    </row>
    <row r="37" spans="2:4" ht="15.75" customHeight="1">
      <c r="B37" s="328" t="s">
        <v>806</v>
      </c>
      <c r="C37" s="11">
        <v>241100</v>
      </c>
      <c r="D37" s="1">
        <f t="shared" si="0"/>
        <v>20</v>
      </c>
    </row>
    <row r="38" spans="2:4" ht="15.75" customHeight="1">
      <c r="B38" s="328" t="s">
        <v>830</v>
      </c>
      <c r="C38" s="11">
        <v>249200</v>
      </c>
      <c r="D38" s="1">
        <f t="shared" si="0"/>
        <v>19</v>
      </c>
    </row>
    <row r="39" spans="2:4" ht="15.75" customHeight="1">
      <c r="B39" s="328" t="s">
        <v>811</v>
      </c>
      <c r="C39" s="11">
        <v>255300</v>
      </c>
      <c r="D39" s="1">
        <f t="shared" si="0"/>
        <v>18</v>
      </c>
    </row>
    <row r="40" spans="2:4" ht="15.75" customHeight="1">
      <c r="B40" s="328" t="s">
        <v>833</v>
      </c>
      <c r="C40" s="11">
        <v>270000</v>
      </c>
      <c r="D40" s="1">
        <f t="shared" si="0"/>
        <v>17</v>
      </c>
    </row>
    <row r="41" spans="2:4" ht="15.75" customHeight="1">
      <c r="B41" s="328" t="s">
        <v>843</v>
      </c>
      <c r="C41" s="11">
        <v>273800</v>
      </c>
      <c r="D41" s="1">
        <f t="shared" si="0"/>
        <v>16</v>
      </c>
    </row>
    <row r="42" spans="2:4" ht="15.75" customHeight="1">
      <c r="B42" s="328" t="s">
        <v>805</v>
      </c>
      <c r="C42" s="11">
        <v>276100</v>
      </c>
      <c r="D42" s="1">
        <f t="shared" si="0"/>
        <v>15</v>
      </c>
    </row>
    <row r="43" spans="2:4" ht="15.75" customHeight="1">
      <c r="B43" s="328" t="s">
        <v>810</v>
      </c>
      <c r="C43" s="11">
        <v>277400</v>
      </c>
      <c r="D43" s="1">
        <f t="shared" si="0"/>
        <v>14</v>
      </c>
    </row>
    <row r="44" spans="2:4" ht="15.75" customHeight="1">
      <c r="B44" s="328" t="s">
        <v>849</v>
      </c>
      <c r="C44" s="11">
        <v>281700</v>
      </c>
      <c r="D44" s="1">
        <f t="shared" si="0"/>
        <v>13</v>
      </c>
    </row>
    <row r="45" spans="2:4" ht="15.75" customHeight="1">
      <c r="B45" s="328" t="s">
        <v>832</v>
      </c>
      <c r="C45" s="11">
        <v>292200</v>
      </c>
      <c r="D45" s="1">
        <f t="shared" si="0"/>
        <v>12</v>
      </c>
    </row>
    <row r="46" spans="2:4" ht="15.75" customHeight="1">
      <c r="B46" s="328" t="s">
        <v>847</v>
      </c>
      <c r="C46" s="11">
        <v>303300</v>
      </c>
      <c r="D46" s="1">
        <f t="shared" si="0"/>
        <v>11</v>
      </c>
    </row>
    <row r="47" spans="2:4" ht="15.75" customHeight="1">
      <c r="B47" s="328" t="s">
        <v>824</v>
      </c>
      <c r="C47" s="11">
        <v>324800</v>
      </c>
      <c r="D47" s="1">
        <f t="shared" si="0"/>
        <v>10</v>
      </c>
    </row>
    <row r="48" spans="2:4" ht="15.75" customHeight="1">
      <c r="B48" s="328" t="s">
        <v>836</v>
      </c>
      <c r="C48" s="11">
        <v>325500</v>
      </c>
      <c r="D48" s="1">
        <f t="shared" si="0"/>
        <v>9</v>
      </c>
    </row>
    <row r="49" spans="2:4" ht="15.75" customHeight="1">
      <c r="B49" s="328" t="s">
        <v>841</v>
      </c>
      <c r="C49" s="11">
        <v>341800</v>
      </c>
      <c r="D49" s="1">
        <f t="shared" si="0"/>
        <v>8</v>
      </c>
    </row>
    <row r="50" spans="2:4" ht="15.75" customHeight="1">
      <c r="B50" s="328" t="s">
        <v>834</v>
      </c>
      <c r="C50" s="11">
        <v>344000</v>
      </c>
      <c r="D50" s="1">
        <f t="shared" si="0"/>
        <v>7</v>
      </c>
    </row>
    <row r="51" spans="2:4" ht="15.75" customHeight="1">
      <c r="B51" s="328" t="s">
        <v>306</v>
      </c>
      <c r="C51" s="11">
        <v>373100</v>
      </c>
      <c r="D51" s="1">
        <f t="shared" si="0"/>
        <v>6</v>
      </c>
    </row>
    <row r="52" spans="2:4" ht="15.75" customHeight="1">
      <c r="B52" s="328" t="s">
        <v>809</v>
      </c>
      <c r="C52" s="11">
        <v>373300</v>
      </c>
      <c r="D52" s="1">
        <f t="shared" si="0"/>
        <v>5</v>
      </c>
    </row>
    <row r="53" spans="2:4" ht="15.75" customHeight="1">
      <c r="B53" s="328" t="s">
        <v>825</v>
      </c>
      <c r="C53" s="11">
        <v>400700</v>
      </c>
      <c r="D53" s="1">
        <f t="shared" si="0"/>
        <v>4</v>
      </c>
    </row>
    <row r="54" spans="2:4" ht="15.75" customHeight="1">
      <c r="B54" s="328" t="s">
        <v>808</v>
      </c>
      <c r="C54" s="11">
        <v>546800</v>
      </c>
      <c r="D54" s="1">
        <f t="shared" si="0"/>
        <v>3</v>
      </c>
    </row>
    <row r="55" spans="2:4" ht="15.75" customHeight="1">
      <c r="B55" s="328" t="s">
        <v>812</v>
      </c>
      <c r="C55" s="11">
        <v>617900</v>
      </c>
      <c r="D55" s="1">
        <f t="shared" si="0"/>
        <v>2</v>
      </c>
    </row>
    <row r="56" spans="2:4" ht="15.75" customHeight="1">
      <c r="B56" s="328" t="s">
        <v>815</v>
      </c>
      <c r="C56" s="11">
        <v>631700</v>
      </c>
      <c r="D56" s="1">
        <f t="shared" si="0"/>
        <v>1</v>
      </c>
    </row>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1" r:id="rId1" xr:uid="{00000000-0004-0000-62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34">
    <outlinePr summaryBelow="0" summaryRight="0"/>
  </sheetPr>
  <dimension ref="A1:D1000"/>
  <sheetViews>
    <sheetView workbookViewId="0"/>
  </sheetViews>
  <sheetFormatPr defaultColWidth="14.42578125" defaultRowHeight="15" customHeight="1"/>
  <cols>
    <col min="1" max="6" width="14.42578125" customWidth="1"/>
  </cols>
  <sheetData>
    <row r="1" spans="1:4" ht="15.75" customHeight="1">
      <c r="A1" t="s">
        <v>1173</v>
      </c>
      <c r="B1" s="5" t="s">
        <v>1174</v>
      </c>
    </row>
    <row r="2" spans="1:4" ht="15.75" customHeight="1"/>
    <row r="3" spans="1:4" ht="15.75" customHeight="1">
      <c r="B3" s="14" t="s">
        <v>804</v>
      </c>
      <c r="C3" s="15" t="s">
        <v>1175</v>
      </c>
      <c r="D3" s="3" t="s">
        <v>801</v>
      </c>
    </row>
    <row r="4" spans="1:4" ht="15.75" customHeight="1">
      <c r="B4" s="328" t="s">
        <v>805</v>
      </c>
      <c r="C4" s="11">
        <v>32.72</v>
      </c>
      <c r="D4" s="1">
        <f t="shared" ref="D4:D54" si="0">RANK(C4,C$4:C$54,1)</f>
        <v>1</v>
      </c>
    </row>
    <row r="5" spans="1:4" ht="15.75" customHeight="1">
      <c r="B5" s="328" t="s">
        <v>829</v>
      </c>
      <c r="C5" s="11">
        <v>35.82</v>
      </c>
      <c r="D5" s="1">
        <f t="shared" si="0"/>
        <v>2</v>
      </c>
    </row>
    <row r="6" spans="1:4" ht="15.75" customHeight="1">
      <c r="B6" s="328" t="s">
        <v>828</v>
      </c>
      <c r="C6" s="11">
        <v>37.19</v>
      </c>
      <c r="D6" s="1">
        <f t="shared" si="0"/>
        <v>3</v>
      </c>
    </row>
    <row r="7" spans="1:4" ht="15.75" customHeight="1">
      <c r="B7" s="328" t="s">
        <v>835</v>
      </c>
      <c r="C7" s="11">
        <v>37.28</v>
      </c>
      <c r="D7" s="1">
        <f t="shared" si="0"/>
        <v>4</v>
      </c>
    </row>
    <row r="8" spans="1:4" ht="15.75" customHeight="1">
      <c r="B8" s="328" t="s">
        <v>806</v>
      </c>
      <c r="C8" s="11">
        <v>37.4</v>
      </c>
      <c r="D8" s="1">
        <f t="shared" si="0"/>
        <v>5</v>
      </c>
    </row>
    <row r="9" spans="1:4" ht="15.75" customHeight="1">
      <c r="B9" s="328" t="s">
        <v>840</v>
      </c>
      <c r="C9" s="11">
        <v>38.4</v>
      </c>
      <c r="D9" s="1">
        <f t="shared" si="0"/>
        <v>6</v>
      </c>
    </row>
    <row r="10" spans="1:4" ht="15.75" customHeight="1">
      <c r="B10" s="328" t="s">
        <v>846</v>
      </c>
      <c r="C10" s="11">
        <v>38.4</v>
      </c>
      <c r="D10" s="1">
        <f t="shared" si="0"/>
        <v>6</v>
      </c>
    </row>
    <row r="11" spans="1:4" ht="15.75" customHeight="1">
      <c r="B11" s="328" t="s">
        <v>822</v>
      </c>
      <c r="C11" s="11">
        <v>38.409999999999997</v>
      </c>
      <c r="D11" s="1">
        <f t="shared" si="0"/>
        <v>8</v>
      </c>
    </row>
    <row r="12" spans="1:4" ht="15.75" customHeight="1">
      <c r="B12" s="328" t="s">
        <v>849</v>
      </c>
      <c r="C12" s="11">
        <v>40.35</v>
      </c>
      <c r="D12" s="1">
        <f t="shared" si="0"/>
        <v>9</v>
      </c>
    </row>
    <row r="13" spans="1:4" ht="15.75" customHeight="1">
      <c r="B13" s="328" t="s">
        <v>809</v>
      </c>
      <c r="C13" s="11">
        <v>40.4</v>
      </c>
      <c r="D13" s="1">
        <f t="shared" si="0"/>
        <v>10</v>
      </c>
    </row>
    <row r="14" spans="1:4" ht="15.75" customHeight="1">
      <c r="B14" s="328" t="s">
        <v>844</v>
      </c>
      <c r="C14" s="11">
        <v>41.15</v>
      </c>
      <c r="D14" s="1">
        <f t="shared" si="0"/>
        <v>11</v>
      </c>
    </row>
    <row r="15" spans="1:4" ht="15.75" customHeight="1">
      <c r="B15" s="328" t="s">
        <v>838</v>
      </c>
      <c r="C15" s="11">
        <v>41.4</v>
      </c>
      <c r="D15" s="1">
        <f t="shared" si="0"/>
        <v>12</v>
      </c>
    </row>
    <row r="16" spans="1:4" ht="15.75" customHeight="1">
      <c r="B16" s="328" t="s">
        <v>811</v>
      </c>
      <c r="C16" s="11">
        <v>41.4</v>
      </c>
      <c r="D16" s="1">
        <f t="shared" si="0"/>
        <v>12</v>
      </c>
    </row>
    <row r="17" spans="2:4" ht="15.75" customHeight="1">
      <c r="B17" s="328" t="s">
        <v>1164</v>
      </c>
      <c r="C17" s="11">
        <v>41.9</v>
      </c>
      <c r="D17" s="1">
        <f t="shared" si="0"/>
        <v>14</v>
      </c>
    </row>
    <row r="18" spans="2:4" ht="15.75" customHeight="1">
      <c r="B18" s="328" t="s">
        <v>833</v>
      </c>
      <c r="C18" s="1">
        <v>42.23</v>
      </c>
      <c r="D18" s="1">
        <f t="shared" si="0"/>
        <v>15</v>
      </c>
    </row>
    <row r="19" spans="2:4" ht="15.75" customHeight="1">
      <c r="B19" s="328" t="s">
        <v>852</v>
      </c>
      <c r="C19" s="11">
        <v>42.4</v>
      </c>
      <c r="D19" s="1">
        <f t="shared" si="0"/>
        <v>16</v>
      </c>
    </row>
    <row r="20" spans="2:4" ht="15.75" customHeight="1">
      <c r="B20" s="328" t="s">
        <v>820</v>
      </c>
      <c r="C20" s="11">
        <v>42.43</v>
      </c>
      <c r="D20" s="1">
        <f t="shared" si="0"/>
        <v>17</v>
      </c>
    </row>
    <row r="21" spans="2:4" ht="15.75" customHeight="1">
      <c r="B21" s="328" t="s">
        <v>807</v>
      </c>
      <c r="C21" s="11">
        <v>43.2</v>
      </c>
      <c r="D21" s="1">
        <f t="shared" si="0"/>
        <v>18</v>
      </c>
    </row>
    <row r="22" spans="2:4" ht="15.75" customHeight="1">
      <c r="B22" s="328" t="s">
        <v>821</v>
      </c>
      <c r="C22" s="11">
        <v>44.4</v>
      </c>
      <c r="D22" s="1">
        <f t="shared" si="0"/>
        <v>19</v>
      </c>
    </row>
    <row r="23" spans="2:4" ht="15.75" customHeight="1">
      <c r="B23" s="328" t="s">
        <v>825</v>
      </c>
      <c r="C23" s="11">
        <v>44.94</v>
      </c>
      <c r="D23" s="1">
        <f t="shared" si="0"/>
        <v>20</v>
      </c>
    </row>
    <row r="24" spans="2:4" ht="15.75" customHeight="1">
      <c r="B24" s="328" t="s">
        <v>803</v>
      </c>
      <c r="C24" s="11">
        <v>45.61</v>
      </c>
      <c r="D24" s="1">
        <f t="shared" si="0"/>
        <v>21</v>
      </c>
    </row>
    <row r="25" spans="2:4" ht="15.75" customHeight="1">
      <c r="B25" s="371" t="s">
        <v>339</v>
      </c>
      <c r="C25" s="372">
        <v>45.8</v>
      </c>
      <c r="D25" s="354">
        <f t="shared" si="0"/>
        <v>22</v>
      </c>
    </row>
    <row r="26" spans="2:4" ht="15.75" customHeight="1">
      <c r="B26" s="328" t="s">
        <v>827</v>
      </c>
      <c r="C26" s="11">
        <v>47</v>
      </c>
      <c r="D26" s="1">
        <f t="shared" si="0"/>
        <v>23</v>
      </c>
    </row>
    <row r="27" spans="2:4" ht="15.75" customHeight="1">
      <c r="B27" s="328" t="s">
        <v>845</v>
      </c>
      <c r="C27" s="11">
        <v>48.4</v>
      </c>
      <c r="D27" s="1">
        <f t="shared" si="0"/>
        <v>24</v>
      </c>
    </row>
    <row r="28" spans="2:4" ht="15.75" customHeight="1">
      <c r="B28" s="328" t="s">
        <v>823</v>
      </c>
      <c r="C28" s="11">
        <v>48.41</v>
      </c>
      <c r="D28" s="1">
        <f t="shared" si="0"/>
        <v>25</v>
      </c>
    </row>
    <row r="29" spans="2:4" ht="15.75" customHeight="1">
      <c r="B29" s="328" t="s">
        <v>847</v>
      </c>
      <c r="C29" s="11">
        <v>49.51</v>
      </c>
      <c r="D29" s="1">
        <f t="shared" si="0"/>
        <v>29</v>
      </c>
    </row>
    <row r="30" spans="2:4" ht="15.75" customHeight="1">
      <c r="B30" s="328" t="s">
        <v>819</v>
      </c>
      <c r="C30" s="11">
        <v>48.9</v>
      </c>
      <c r="D30" s="1">
        <f t="shared" si="0"/>
        <v>27</v>
      </c>
    </row>
    <row r="31" spans="2:4" ht="15.75" customHeight="1">
      <c r="B31" s="328" t="s">
        <v>831</v>
      </c>
      <c r="C31" s="11">
        <v>48.6</v>
      </c>
      <c r="D31" s="1">
        <f t="shared" si="0"/>
        <v>26</v>
      </c>
    </row>
    <row r="32" spans="2:4" ht="15.75" customHeight="1">
      <c r="B32" s="328" t="s">
        <v>848</v>
      </c>
      <c r="C32" s="11">
        <v>49.21</v>
      </c>
      <c r="D32" s="1">
        <f t="shared" si="0"/>
        <v>28</v>
      </c>
    </row>
    <row r="33" spans="2:4" ht="15.75" customHeight="1">
      <c r="B33" s="328" t="s">
        <v>830</v>
      </c>
      <c r="C33" s="11">
        <v>51.15</v>
      </c>
      <c r="D33" s="1">
        <f t="shared" si="0"/>
        <v>30</v>
      </c>
    </row>
    <row r="34" spans="2:4" ht="15.75" customHeight="1">
      <c r="B34" s="328" t="s">
        <v>851</v>
      </c>
      <c r="C34" s="11">
        <v>51.3</v>
      </c>
      <c r="D34" s="1">
        <f t="shared" si="0"/>
        <v>31</v>
      </c>
    </row>
    <row r="35" spans="2:4" ht="15.75" customHeight="1">
      <c r="B35" s="328" t="s">
        <v>816</v>
      </c>
      <c r="C35" s="11">
        <v>51.4</v>
      </c>
      <c r="D35" s="1">
        <f t="shared" si="0"/>
        <v>32</v>
      </c>
    </row>
    <row r="36" spans="2:4" ht="15.75" customHeight="1">
      <c r="B36" s="328" t="s">
        <v>832</v>
      </c>
      <c r="C36" s="11">
        <v>52.18</v>
      </c>
      <c r="D36" s="1">
        <f t="shared" si="0"/>
        <v>33</v>
      </c>
    </row>
    <row r="37" spans="2:4" ht="15.75" customHeight="1">
      <c r="B37" s="328" t="s">
        <v>843</v>
      </c>
      <c r="C37" s="11">
        <v>53.55</v>
      </c>
      <c r="D37" s="1">
        <f t="shared" si="0"/>
        <v>35</v>
      </c>
    </row>
    <row r="38" spans="2:4" ht="15.75" customHeight="1">
      <c r="B38" s="328" t="s">
        <v>814</v>
      </c>
      <c r="C38" s="11">
        <v>52.87</v>
      </c>
      <c r="D38" s="1">
        <f t="shared" si="0"/>
        <v>34</v>
      </c>
    </row>
    <row r="39" spans="2:4" ht="15.75" customHeight="1">
      <c r="B39" s="328" t="s">
        <v>850</v>
      </c>
      <c r="C39" s="11">
        <v>54.1</v>
      </c>
      <c r="D39" s="1">
        <f t="shared" si="0"/>
        <v>36</v>
      </c>
    </row>
    <row r="40" spans="2:4" ht="15.75" customHeight="1">
      <c r="B40" s="328" t="s">
        <v>837</v>
      </c>
      <c r="C40" s="11">
        <v>54.75</v>
      </c>
      <c r="D40" s="1">
        <f t="shared" si="0"/>
        <v>37</v>
      </c>
    </row>
    <row r="41" spans="2:4" ht="15.75" customHeight="1">
      <c r="B41" s="328" t="s">
        <v>824</v>
      </c>
      <c r="C41" s="11">
        <v>55.1</v>
      </c>
      <c r="D41" s="1">
        <f t="shared" si="0"/>
        <v>38</v>
      </c>
    </row>
    <row r="42" spans="2:4" ht="15.75" customHeight="1">
      <c r="B42" s="328" t="s">
        <v>841</v>
      </c>
      <c r="C42" s="11">
        <v>55.22</v>
      </c>
      <c r="D42" s="1">
        <f t="shared" si="0"/>
        <v>39</v>
      </c>
    </row>
    <row r="43" spans="2:4" ht="15.75" customHeight="1">
      <c r="B43" s="328" t="s">
        <v>839</v>
      </c>
      <c r="C43" s="11">
        <v>56.91</v>
      </c>
      <c r="D43" s="1">
        <f t="shared" si="0"/>
        <v>40</v>
      </c>
    </row>
    <row r="44" spans="2:4" ht="15.75" customHeight="1">
      <c r="B44" s="328" t="s">
        <v>810</v>
      </c>
      <c r="C44" s="11">
        <v>58.53</v>
      </c>
      <c r="D44" s="1">
        <f t="shared" si="0"/>
        <v>41</v>
      </c>
    </row>
    <row r="45" spans="2:4" ht="15.75" customHeight="1">
      <c r="B45" s="328" t="s">
        <v>834</v>
      </c>
      <c r="C45" s="11">
        <v>59.8</v>
      </c>
      <c r="D45" s="1">
        <f t="shared" si="0"/>
        <v>42</v>
      </c>
    </row>
    <row r="46" spans="2:4" ht="15.75" customHeight="1">
      <c r="B46" s="328" t="s">
        <v>826</v>
      </c>
      <c r="C46" s="11">
        <v>60.38</v>
      </c>
      <c r="D46" s="1">
        <f t="shared" si="0"/>
        <v>43</v>
      </c>
    </row>
    <row r="47" spans="2:4" ht="15.75" customHeight="1">
      <c r="B47" s="328" t="s">
        <v>813</v>
      </c>
      <c r="C47" s="11">
        <v>60.69</v>
      </c>
      <c r="D47" s="1">
        <f t="shared" si="0"/>
        <v>44</v>
      </c>
    </row>
    <row r="48" spans="2:4" ht="15.75" customHeight="1">
      <c r="B48" s="328" t="s">
        <v>836</v>
      </c>
      <c r="C48" s="11">
        <v>63.43</v>
      </c>
      <c r="D48" s="1">
        <f t="shared" si="0"/>
        <v>45</v>
      </c>
    </row>
    <row r="49" spans="2:4" ht="15.75" customHeight="1">
      <c r="B49" s="328" t="s">
        <v>818</v>
      </c>
      <c r="C49" s="11">
        <v>65.02</v>
      </c>
      <c r="D49" s="1">
        <f t="shared" si="0"/>
        <v>46</v>
      </c>
    </row>
    <row r="50" spans="2:4" ht="15.75" customHeight="1">
      <c r="B50" s="328" t="s">
        <v>815</v>
      </c>
      <c r="C50" s="11">
        <v>66.77</v>
      </c>
      <c r="D50" s="1">
        <f t="shared" si="0"/>
        <v>47</v>
      </c>
    </row>
    <row r="51" spans="2:4" ht="15.75" customHeight="1">
      <c r="B51" s="328" t="s">
        <v>306</v>
      </c>
      <c r="C51" s="11">
        <v>67.8</v>
      </c>
      <c r="D51" s="1">
        <f t="shared" si="0"/>
        <v>48</v>
      </c>
    </row>
    <row r="52" spans="2:4" ht="15.75" customHeight="1">
      <c r="B52" s="328" t="s">
        <v>817</v>
      </c>
      <c r="C52" s="11">
        <v>72.05</v>
      </c>
      <c r="D52" s="1">
        <f t="shared" si="0"/>
        <v>49</v>
      </c>
    </row>
    <row r="53" spans="2:4" ht="15.75" customHeight="1">
      <c r="B53" s="328" t="s">
        <v>842</v>
      </c>
      <c r="C53" s="11">
        <v>77.099999999999994</v>
      </c>
      <c r="D53" s="1">
        <f t="shared" si="0"/>
        <v>50</v>
      </c>
    </row>
    <row r="54" spans="2:4" ht="15.75" customHeight="1">
      <c r="B54" s="328" t="s">
        <v>808</v>
      </c>
      <c r="C54" s="11">
        <v>79</v>
      </c>
      <c r="D54" s="1">
        <f t="shared" si="0"/>
        <v>51</v>
      </c>
    </row>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xr:uid="{00000000-0004-0000-6800-000000000000}"/>
  </hyperlinks>
  <pageMargins left="0.7" right="0.7" top="0.75" bottom="0.75" header="0" footer="0"/>
  <pageSetup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K A A B Q S w M E F A A C A A g A I I Y 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I Y 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C G M l g V a r s e O Q c A A P c u A A A T A B w A R m 9 y b X V s Y X M v U 2 V j d G l v b j E u b S C i G A A o o B Q A A A A A A A A A A A A A A A A A A A A A A A A A A A D t W l F v 2 z Y Q f g / Q / 0 C 4 y O Y A k U R K l m x v y w b X b d Y U a 2 E k 6 f b Q d A Y t U R Z b W R R I K o 4 R 9 L / v J N m J E 0 t r H L v F k i U P U X I 8 n X j 3 f U c e T 1 L M 1 1 w k 6 K S 8 k p 9 3 d l R E J Q v Q 8 8 Y p H c U M 4 y 5 q D u i Y o f Z e A x 2 g m O l n O w h + T k Q m f Q a S Q R C a h a p q / s V G Z l 8 k m i V a N R u R 1 q n 6 y b K m 0 6 m p W C 7 1 e T J O p f g E D z O F H F v T 1 P B L d S t L Y 0 E D Z d m Y e B b 2 r N O I G X 0 R C 2 m I 0 H i T K c 1 9 Z h x T n 9 P Y o E l g v N J R w n 3 j J V c p l V z P D J 4 Y J 5 p q Z g w k V y J R Z h q E j b 1 9 9 O F o k s Z s A s + g u Y c H D W I 6 j Y 9 7 + 6 U X V z 4 e z B 2 6 / H A U H F y 5 3 v j 4 5 c N L q u n H u f r z x k C K i d A Q n 9 e M B k y q P C a F t j k f m c u b C x M w g / l I L 4 5 P f B p T q Q 6 0 z N j V H J 4 3 + h F N x m D z d J a y a 4 O n k i Y q F H I C c c g m S T 6 o m h U z 2 L + 8 b B S u N / a R B i W k 2 Y X + s o 8 u G y 9 i 6 n 8 G 6 V G i v Z a Z G y j E f 0 W 8 U L 4 l / g M C l F y s G C l M D 8 m K / B j E S I Q I 4 l t E P A / x D a U v e 8 9 2 e F L p 4 y r N b H t O M + I a x L s v 1 U a f l C k + p e Z Y n F s L Z q X Z y A I u W K m N l V 6 H F T C l K l b Y 9 i o r 1 g B w Y S R H r Z S v h r a U 2 z V y p 0 b e q p G 7 N X K v R t 6 u k X d q 5 N 2 t o Y 6 a 9 h P y / w / k H W + O v N s 2 v D u g f s g h r N e w 9 3 8 6 e 6 9 g 8 T v 7 z J J k d v Z S T J N i / z g 7 7 P c N m x i k 0 y P r I A 7 T q U L c 8 b a A u O M 9 X s S v o g L 4 a J Y D f C y m S 5 v i C Y t h s 8 9 l z V u R 2 0 e M + h F q f p g H 5 i P 6 5 V f U 6 E 2 Y 5 D 6 F g o R O B G 0 g 2 O r R T Y 1 3 J n o L O z 5 N K D p S s V m l M s i Y 1 A I d c 1 9 U D R 9 n k s a o J x l V V c P v z R M T / c n l m C e 1 T 3 g v R z D H 0 s T e d R C O 2 U S c g 4 O l 7 l I Y y o G 5 u H k 7 W v v L 6 C 0 B t o T R E i x L S C y R 5 I p H N 7 P w 9 o y + m o h 3 W o K f k v E p G Z + S 8 R s k 4 9 V h q 7 t p E g 6 4 r z P J 1 B k c p F B R w u e 1 + g l L u J D o d Q b Q S w Q x t b G N h 4 d Z H K N j l g q p 0 R R m d 8 7 k N z o 9 r Z 2 u c H 6 6 e 7 o m 2 W T E Z F X C r o x 8 N W V X 7 v B u j a x V 7 R C 8 q H P x A w I W Z l 0 F L M F b A J b g R w H s U s J u Y e d 8 S t r / F L a L y o g 4 B m l t 0 v 0 K A + 4 X J 1 P Y K O O Z 4 s q K R K Z Y J O L A U J k 8 Z z M L M C U 0 T V k S 8 I u 1 c K y u l f A 2 a i W 8 j V q p H s W V k c 3 q p f U W 5 I 2 7 m n 6 Q 2 G a U j V Q q t J k w b c H f o b K c r t v u 4 G 7 e x + z u 2 n g A B R S D q w j h V x + m A J c i s f N r x J h W 1 i E H U h i Q 8 e 9 P o L b R E X v N x 1 F x n w j 7 E Y + D / D a j V 3 L D Z 0 V j 8 7 f h M F L a P y C 2 j d u e 3 W q Z v h c y 4 j D m U R b i g H Z d l z H M H B x 2 M O v Y h J j E a 7 v d N v Z c p 0 P w v / / 3 Q 2 5 d L V u / d X u h E K Y H r V b X 6 d g Y 2 z 9 E q q 8 p U M n / z J P x w a j T Y h 4 e d Y y A u i 2 j 1 W 0 T o + t 4 L a M d u J 7 X Z o S S U X u 3 3 c c j 5 o b M t g 1 3 x E K j x U C 3 i z v U C L s u h Q c F 9 o i 0 7 r x X V a 9 n Z P M W L v l O L d x j m l T 0 a q s b u 7 0 k y a B s L l h i H C U h T X S + M V D U z / v s 8 u / L v 7 / A P f 1 M S p b 4 s 9 L a e o 0 5 8 p Q f j y o / A N D K l i b Z O D 9 s 8 n 3 y 4 y 0 L 4 K D 5 v B m H e 0 e J L y Y M W F 5 B 8 z w 9 d v O y a U U f V A c M / I c w j d l 9 c s K Z 5 0 T n K S c e R 0 4 4 1 T n h b K P N 7 2 y r z 7 Q e R 9 0 n j j 4 u j r r V H H U 3 X 7 f d h 7 N u 3 z M b 8 K K K I c a 9 X y z q R A W + m e n P J g u y q i 8 W F N d M W d 1 W f o S z L e x a p + + G f Z E l e j Y c i H R 4 S H 0 9 L F J i r W N d 9 X a N N 9 + u 8 X f a r s s Q r K x w s H 7 g A t t m L 5 U m I n u r J W / e 3 v i K S j m 9 Q u l H g p E W 6 E c b V z z L t t E r p f k E F q b S 4 p s s n v 2 L R T B D S m v 2 b f 3 N K b h R C 0 E n N 1 5 t B 3 Q C z L S A k n 5 B I i t m V C a w R h n U 9 1 n M Z C k 9 7 f c G Q w i D M / z d e f V H b / i S K w 0 r s O 6 d g 8 a Y r f e R z I O n 5 M J 7 9 I 5 O V s 9 U u w X i L 1 g s p h U d i n I U d i s p q B 9 B o G t 1 3 u a 7 X + 3 o q w u f s a B q / F R o G h c 6 M P m Q + z x f G 9 H u G h 2 s Z z v P V v o c V z 2 s e x c E 9 e x T N G R 6 Z g X C z 3 L q K M u X V E V D B S T K P + S y H a t c B P q 5 O D / e Q t g U L A A d I 8 / M t T r R 1 V 0 u s o 0 u F 3 n w b w T X 5 U R 7 w Y k 7 v G X 6 D 3 O i X c 2 J 9 j Y 4 0 f 5 / c Q K R a i L k 6 O d U q T s r S D 5 h P F F Q 2 G t T j / i C E 2 k 2 i r l v / c n Z 1 A q 4 S s / h D 5 O q 9 O K 3 8 o U F o A X b 9 d W 7 2 h y s p c 2 F b A B f Y a q s O q n K X 6 W g N 5 n k C g 4 Y x W e u o x n 6 n Y m x p G m 0 W p r 0 c 2 9 Q 8 V l j M 2 U S k X 2 M 8 V 7 F S r 0 o K Q I E B V 4 W F x R d r S j e F T f k F W 1 h W N 3 U W D N n v f b 1 V x r u N 0 h b X 0 A t X s R o K X X z A x 3 P v 7 y l c W 8 E W y d U s u s m q V e d p N 4 2 k t R 7 8 E l a 9 y n H t Z y s V r X z g T q P S Z 3 L p M 5 n U u c 0 q f O a 1 L l N 6 v w m d Y 6 T O s 8 r 6 v n 5 Q C 3 W 9 p 1 X w H 8 A U E s B A i 0 A F A A C A A g A I I Y y W P R 0 D 3 a k A A A A 9 g A A A B I A A A A A A A A A A A A A A A A A A A A A A E N v b m Z p Z y 9 Q Y W N r Y W d l L n h t b F B L A Q I t A B Q A A g A I A C C G M l h T c j g s m w A A A O E A A A A T A A A A A A A A A A A A A A A A A P A A A A B b Q 2 9 u d G V u d F 9 U e X B l c 1 0 u e G 1 s U E s B A i 0 A F A A C A A g A I I Y y W B V q u x 4 5 B w A A 9 y 4 A A B M A A A A A A A A A A A A A A A A A 2 A E A A E Z v c m 1 1 b G F z L 1 N l Y 3 R p b 2 4 x L m 1 Q S w U G A A A A A A M A A w D C A A A A X g 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9 k A A A A A A A C V 2 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w M D k l M j A o U G F n Z S U y M D c p P C 9 J d G V t U G F 0 a D 4 8 L 0 l 0 Z W 1 M b 2 N h d G l v b j 4 8 U 3 R h Y m x l R W 5 0 c m l l c z 4 8 R W 5 0 c n k g V H l w Z T 0 i Q W R k Z W R U b 0 R h d G F N b 2 R l b C I g V m F s d W U 9 I m w w I i A v P j x F b n R y e S B U e X B l P S J C d W Z m Z X J O Z X h 0 U m V m c m V z a C I g V m F s d W U 9 I m w x I i A v P j x F b n R y e S B U e X B l P S J G a W x s Q 2 9 1 b n Q i I F Z h b H V l P S J s N T E i I C 8 + P E V u d H J 5 I F R 5 c G U 9 I k Z p b G x F b m F i b G V k I i B W Y W x 1 Z T 0 i b D A i I C 8 + P E V u d H J 5 I F R 5 c G U 9 I k Z p b G x F c n J v c k N v Z G U i I F Z h b H V l P S J z V W 5 r b m 9 3 b i I g L z 4 8 R W 5 0 c n k g V H l w Z T 0 i R m l s b E V y c m 9 y Q 2 9 1 b n Q i I F Z h b H V l P S J s M C I g L z 4 8 R W 5 0 c n k g V H l w Z T 0 i R m l s b E x h c 3 R V c G R h d G V k I i B W Y W x 1 Z T 0 i Z D I w M j I t M T A t M D V U M T k 6 M D g 6 M z c u O T Q w N T E x M 1 o i I C 8 + P E V u d H J 5 I F R 5 c G U 9 I k Z p b G x D b 2 x 1 b W 5 U e X B l c y I g V m F s d W U 9 I n N C Z 0 1 E Q m d Z R y I g L z 4 8 R W 5 0 c n k g V H l w Z T 0 i R m l s b E N v b H V t b k 5 h b W V z I i B W Y W x 1 Z T 0 i c 1 s m c X V v d D t T d G F 0 Z S Z x d W 9 0 O y w m c X V v d D t C b G F j a y Z x d W 9 0 O y w m c X V v d D t X a G l 0 Z S Z x d W 9 0 O y w m c X V v d D t M Y X R p b n g m c X V v d D s s J n F 1 b 3 Q 7 U 3 R h d G V f M S Z x d W 9 0 O y w m c X V v d D t S Y X R l I G 9 m I E l t c H J p c 2 9 u b W 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Y j Q 5 Y W N i Y i 1 l Y j E y L T Q z Y m M t O D d i O S 1 i Y j Q x Y T k w Y z I 5 M j Y i I C 8 + P E V u d H J 5 I F R 5 c G U 9 I l J l Y 2 9 2 Z X J 5 V G F y Z 2 V 0 Q 2 9 s d W 1 u I i B W Y W x 1 Z T 0 i b D g i I C 8 + P E V u d H J 5 I F R 5 c G U 9 I l J l Y 2 9 2 Z X J 5 V G F y Z 2 V 0 U m 9 3 I i B W Y W x 1 Z T 0 i b D Q i I C 8 + P E V u d H J 5 I F R 5 c G U 9 I l J l Y 2 9 2 Z X J 5 V G F y Z 2 V 0 U 2 h l Z X Q i I F Z h b H V l P S J z Q m x h Y 2 s g J m F t c D s g S G l z c C 5 J b m N h c m N l c m F 0 a W 9 u I F J h d G U i I C 8 + P E V u d H J 5 I F R 5 c G U 9 I l J l b G F 0 a W 9 u c 2 h p c E l u Z m 9 D b 2 5 0 Y W l u Z X I i I F Z h b H V l P S J z e y Z x d W 9 0 O 2 N v b H V t b k N v d W 5 0 J n F 1 b 3 Q 7 O j Y s J n F 1 b 3 Q 7 a 2 V 5 Q 2 9 s d W 1 u T m F t Z X M m c X V v d D s 6 W 1 0 s J n F 1 b 3 Q 7 c X V l c n l S Z W x h d G l v b n N o a X B z J n F 1 b 3 Q 7 O l t d L C Z x d W 9 0 O 2 N v b H V t b k l k Z W 5 0 a X R p Z X M m c X V v d D s 6 W y Z x d W 9 0 O 1 N l Y 3 R p b 2 4 x L 1 R h Y m x l M D A 5 I C h Q Y W d l I D c p L 0 F 1 d G 9 S Z W 1 v d m V k Q 2 9 s d W 1 u c z E u e 1 N 0 Y X R l L D B 9 J n F 1 b 3 Q 7 L C Z x d W 9 0 O 1 N l Y 3 R p b 2 4 x L 1 R h Y m x l M D A 5 I C h Q Y W d l I D c p L 0 F 1 d G 9 S Z W 1 v d m V k Q 2 9 s d W 1 u c z E u e 0 J s Y W N r L D F 9 J n F 1 b 3 Q 7 L C Z x d W 9 0 O 1 N l Y 3 R p b 2 4 x L 1 R h Y m x l M D A 5 I C h Q Y W d l I D c p L 0 F 1 d G 9 S Z W 1 v d m V k Q 2 9 s d W 1 u c z E u e 1 d o a X R l L D J 9 J n F 1 b 3 Q 7 L C Z x d W 9 0 O 1 N l Y 3 R p b 2 4 x L 1 R h Y m x l M D A 5 I C h Q Y W d l I D c p L 0 F 1 d G 9 S Z W 1 v d m V k Q 2 9 s d W 1 u c z E u e 0 x h d G l u e C w z f S Z x d W 9 0 O y w m c X V v d D t T Z W N 0 a W 9 u M S 9 U Y W J s Z T A w O S A o U G F n Z S A 3 K S 9 B d X R v U m V t b 3 Z l Z E N v b H V t b n M x L n t T d G F 0 Z V 8 x L D R 9 J n F 1 b 3 Q 7 L C Z x d W 9 0 O 1 N l Y 3 R p b 2 4 x L 1 R h Y m x l M D A 5 I C h Q Y W d l I D c p L 0 F 1 d G 9 S Z W 1 v d m V k Q 2 9 s d W 1 u c z E u e 1 J h d G U g b 2 Y g S W 1 w c m l z b 2 5 t Z W 5 0 L D V 9 J n F 1 b 3 Q 7 X S w m c X V v d D t D b 2 x 1 b W 5 D b 3 V u d C Z x d W 9 0 O z o 2 L C Z x d W 9 0 O 0 t l e U N v b H V t b k 5 h b W V z J n F 1 b 3 Q 7 O l t d L C Z x d W 9 0 O 0 N v b H V t b k l k Z W 5 0 a X R p Z X M m c X V v d D s 6 W y Z x d W 9 0 O 1 N l Y 3 R p b 2 4 x L 1 R h Y m x l M D A 5 I C h Q Y W d l I D c p L 0 F 1 d G 9 S Z W 1 v d m V k Q 2 9 s d W 1 u c z E u e 1 N 0 Y X R l L D B 9 J n F 1 b 3 Q 7 L C Z x d W 9 0 O 1 N l Y 3 R p b 2 4 x L 1 R h Y m x l M D A 5 I C h Q Y W d l I D c p L 0 F 1 d G 9 S Z W 1 v d m V k Q 2 9 s d W 1 u c z E u e 0 J s Y W N r L D F 9 J n F 1 b 3 Q 7 L C Z x d W 9 0 O 1 N l Y 3 R p b 2 4 x L 1 R h Y m x l M D A 5 I C h Q Y W d l I D c p L 0 F 1 d G 9 S Z W 1 v d m V k Q 2 9 s d W 1 u c z E u e 1 d o a X R l L D J 9 J n F 1 b 3 Q 7 L C Z x d W 9 0 O 1 N l Y 3 R p b 2 4 x L 1 R h Y m x l M D A 5 I C h Q Y W d l I D c p L 0 F 1 d G 9 S Z W 1 v d m V k Q 2 9 s d W 1 u c z E u e 0 x h d G l u e C w z f S Z x d W 9 0 O y w m c X V v d D t T Z W N 0 a W 9 u M S 9 U Y W J s Z T A w O S A o U G F n Z S A 3 K S 9 B d X R v U m V t b 3 Z l Z E N v b H V t b n M x L n t T d G F 0 Z V 8 x L D R 9 J n F 1 b 3 Q 7 L C Z x d W 9 0 O 1 N l Y 3 R p b 2 4 x L 1 R h Y m x l M D A 5 I C h Q Y W d l I D c p L 0 F 1 d G 9 S Z W 1 v d m V k Q 2 9 s d W 1 u c z E u e 1 J h d G U g b 2 Y g S W 1 w c m l z b 2 5 t Z W 5 0 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D I y J T I w K F B h Z 2 U l M j A x N S 0 x N 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A t M D V U M T k 6 N D c 6 M z c u N j Q 4 M j Y 0 M V 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W J l Y T c 4 N W U t M D h h Y S 0 0 Z j U 2 L W F m Y T M t O T Z j M z Q 0 O W M 4 Z D U 1 I i A v P j x F b n R y e S B U e X B l P S J S Z W N v d m V y e V R h c m d l d E N v b H V t b i I g V m F s d W U 9 I m w x I i A v P j x F b n R y e S B U e X B l P S J S Z W N v d m V y e V R h c m d l d F J v d y I g V m F s d W U 9 I m w 1 I i A v P j x F b n R y e S B U e X B l P S J S Z W N v d m V y e V R h c m d l d F N o Z W V 0 I i B W Y W x 1 Z T 0 i c 1 d v b W V u J 3 M g S W 5 j Y X J j Z X J h d G l v b i B S Y X R l I i A v P j x F b n R y e S B U e X B l P S J S Z W x h d G l v b n N o a X B J b m Z v Q 2 9 u d G F p b m V y I i B W Y W x 1 Z T 0 i c 3 s m c X V v d D t j b 2 x 1 b W 5 D b 3 V u d C Z x d W 9 0 O z o 5 L C Z x d W 9 0 O 2 t l e U N v b H V t b k 5 h b W V z J n F 1 b 3 Q 7 O l t d L C Z x d W 9 0 O 3 F 1 Z X J 5 U m V s Y X R p b 2 5 z a G l w c y Z x d W 9 0 O z p b X S w m c X V v d D t j b 2 x 1 b W 5 J Z G V u d G l 0 a W V z J n F 1 b 3 Q 7 O l s m c X V v d D t T Z W N 0 a W 9 u M S 9 U Y W J s Z T A y M i A o U G F n Z S A x N S 0 x N i k v Q X V 0 b 1 J l b W 9 2 Z W R D b 2 x 1 b W 5 z M S 5 7 Q 2 9 s d W 1 u M S w w f S Z x d W 9 0 O y w m c X V v d D t T Z W N 0 a W 9 u M S 9 U Y W J s Z T A y M i A o U G F n Z S A x N S 0 x N i k v Q X V 0 b 1 J l b W 9 2 Z W R D b 2 x 1 b W 5 z M S 5 7 Q 2 9 s d W 1 u M i w x f S Z x d W 9 0 O y w m c X V v d D t T Z W N 0 a W 9 u M S 9 U Y W J s Z T A y M i A o U G F n Z S A x N S 0 x N i k v Q X V 0 b 1 J l b W 9 2 Z W R D b 2 x 1 b W 5 z M S 5 7 Q 2 9 s d W 1 u M y w y f S Z x d W 9 0 O y w m c X V v d D t T Z W N 0 a W 9 u M S 9 U Y W J s Z T A y M i A o U G F n Z S A x N S 0 x N i k v Q X V 0 b 1 J l b W 9 2 Z W R D b 2 x 1 b W 5 z M S 5 7 Q 2 9 s d W 1 u N C w z f S Z x d W 9 0 O y w m c X V v d D t T Z W N 0 a W 9 u M S 9 U Y W J s Z T A y M i A o U G F n Z S A x N S 0 x N i k v Q X V 0 b 1 J l b W 9 2 Z W R D b 2 x 1 b W 5 z M S 5 7 Q 2 9 s d W 1 u N S w 0 f S Z x d W 9 0 O y w m c X V v d D t T Z W N 0 a W 9 u M S 9 U Y W J s Z T A y M i A o U G F n Z S A x N S 0 x N i k v Q X V 0 b 1 J l b W 9 2 Z W R D b 2 x 1 b W 5 z M S 5 7 Q 2 9 s d W 1 u N i w 1 f S Z x d W 9 0 O y w m c X V v d D t T Z W N 0 a W 9 u M S 9 U Y W J s Z T A y M i A o U G F n Z S A x N S 0 x N i k v Q X V 0 b 1 J l b W 9 2 Z W R D b 2 x 1 b W 5 z M S 5 7 Q 2 9 s d W 1 u N y w 2 f S Z x d W 9 0 O y w m c X V v d D t T Z W N 0 a W 9 u M S 9 U Y W J s Z T A y M i A o U G F n Z S A x N S 0 x N i k v Q X V 0 b 1 J l b W 9 2 Z W R D b 2 x 1 b W 5 z M S 5 7 Q 2 9 s d W 1 u O C w 3 f S Z x d W 9 0 O y w m c X V v d D t T Z W N 0 a W 9 u M S 9 U Y W J s Z T A y M i A o U G F n Z S A x N S 0 x N i k v Q X V 0 b 1 J l b W 9 2 Z W R D b 2 x 1 b W 5 z M S 5 7 Q 2 9 s d W 1 u O S w 4 f S Z x d W 9 0 O 1 0 s J n F 1 b 3 Q 7 Q 2 9 s d W 1 u Q 2 9 1 b n Q m c X V v d D s 6 O S w m c X V v d D t L Z X l D b 2 x 1 b W 5 O Y W 1 l c y Z x d W 9 0 O z p b X S w m c X V v d D t D b 2 x 1 b W 5 J Z G V u d G l 0 a W V z J n F 1 b 3 Q 7 O l s m c X V v d D t T Z W N 0 a W 9 u M S 9 U Y W J s Z T A y M i A o U G F n Z S A x N S 0 x N i k v Q X V 0 b 1 J l b W 9 2 Z W R D b 2 x 1 b W 5 z M S 5 7 Q 2 9 s d W 1 u M S w w f S Z x d W 9 0 O y w m c X V v d D t T Z W N 0 a W 9 u M S 9 U Y W J s Z T A y M i A o U G F n Z S A x N S 0 x N i k v Q X V 0 b 1 J l b W 9 2 Z W R D b 2 x 1 b W 5 z M S 5 7 Q 2 9 s d W 1 u M i w x f S Z x d W 9 0 O y w m c X V v d D t T Z W N 0 a W 9 u M S 9 U Y W J s Z T A y M i A o U G F n Z S A x N S 0 x N i k v Q X V 0 b 1 J l b W 9 2 Z W R D b 2 x 1 b W 5 z M S 5 7 Q 2 9 s d W 1 u M y w y f S Z x d W 9 0 O y w m c X V v d D t T Z W N 0 a W 9 u M S 9 U Y W J s Z T A y M i A o U G F n Z S A x N S 0 x N i k v Q X V 0 b 1 J l b W 9 2 Z W R D b 2 x 1 b W 5 z M S 5 7 Q 2 9 s d W 1 u N C w z f S Z x d W 9 0 O y w m c X V v d D t T Z W N 0 a W 9 u M S 9 U Y W J s Z T A y M i A o U G F n Z S A x N S 0 x N i k v Q X V 0 b 1 J l b W 9 2 Z W R D b 2 x 1 b W 5 z M S 5 7 Q 2 9 s d W 1 u N S w 0 f S Z x d W 9 0 O y w m c X V v d D t T Z W N 0 a W 9 u M S 9 U Y W J s Z T A y M i A o U G F n Z S A x N S 0 x N i k v Q X V 0 b 1 J l b W 9 2 Z W R D b 2 x 1 b W 5 z M S 5 7 Q 2 9 s d W 1 u N i w 1 f S Z x d W 9 0 O y w m c X V v d D t T Z W N 0 a W 9 u M S 9 U Y W J s Z T A y M i A o U G F n Z S A x N S 0 x N i k v Q X V 0 b 1 J l b W 9 2 Z W R D b 2 x 1 b W 5 z M S 5 7 Q 2 9 s d W 1 u N y w 2 f S Z x d W 9 0 O y w m c X V v d D t T Z W N 0 a W 9 u M S 9 U Y W J s Z T A y M i A o U G F n Z S A x N S 0 x N i k v Q X V 0 b 1 J l b W 9 2 Z W R D b 2 x 1 b W 5 z M S 5 7 Q 2 9 s d W 1 u O C w 3 f S Z x d W 9 0 O y w m c X V v d D t T Z W N 0 a W 9 u M S 9 U Y W J s Z T A y M i A o U G F n Z S A x N S 0 x N i k v Q X V 0 b 1 J l b W 9 2 Z W R D b 2 x 1 b W 5 z M S 5 7 Q 2 9 s d W 1 u O S 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U Y W J s Z T A y M i U y M C h Q Y W d l J T I w M T U t M T Y p 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w L T A 1 V D I w O j U 1 O j U 3 L j U 0 M D Q x N j R 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U 3 O W Z k M 2 Z i L T U 3 O D I t N D F i Z C 0 5 M W U x L T c 0 Z m N m N T k 1 M m R j Y S I g L z 4 8 R W 5 0 c n k g V H l w Z T 0 i U m V s Y X R p b 2 5 z a G l w S W 5 m b 0 N v b n R h a W 5 l c i I g V m F s d W U 9 I n N 7 J n F 1 b 3 Q 7 Y 2 9 s d W 1 u Q 2 9 1 b n Q m c X V v d D s 6 O S w m c X V v d D t r Z X l D b 2 x 1 b W 5 O Y W 1 l c y Z x d W 9 0 O z p b X S w m c X V v d D t x d W V y e V J l b G F 0 a W 9 u c 2 h p c H M m c X V v d D s 6 W 1 0 s J n F 1 b 3 Q 7 Y 2 9 s d W 1 u S W R l b n R p d G l l c y Z x d W 9 0 O z p b J n F 1 b 3 Q 7 U 2 V j d G l v b j E v V G F i b G U w M j I g K F B h Z 2 U g M T U t M T Y p I C g y K S 9 B d X R v U m V t b 3 Z l Z E N v b H V t b n M x L n t D b 2 x 1 b W 4 x L D B 9 J n F 1 b 3 Q 7 L C Z x d W 9 0 O 1 N l Y 3 R p b 2 4 x L 1 R h Y m x l M D I y I C h Q Y W d l I D E 1 L T E 2 K S A o M i k v Q X V 0 b 1 J l b W 9 2 Z W R D b 2 x 1 b W 5 z M S 5 7 Q 2 9 s d W 1 u M i w x f S Z x d W 9 0 O y w m c X V v d D t T Z W N 0 a W 9 u M S 9 U Y W J s Z T A y M i A o U G F n Z S A x N S 0 x N i k g K D I p L 0 F 1 d G 9 S Z W 1 v d m V k Q 2 9 s d W 1 u c z E u e 0 N v b H V t b j M s M n 0 m c X V v d D s s J n F 1 b 3 Q 7 U 2 V j d G l v b j E v V G F i b G U w M j I g K F B h Z 2 U g M T U t M T Y p I C g y K S 9 B d X R v U m V t b 3 Z l Z E N v b H V t b n M x L n t D b 2 x 1 b W 4 0 L D N 9 J n F 1 b 3 Q 7 L C Z x d W 9 0 O 1 N l Y 3 R p b 2 4 x L 1 R h Y m x l M D I y I C h Q Y W d l I D E 1 L T E 2 K S A o M i k v Q X V 0 b 1 J l b W 9 2 Z W R D b 2 x 1 b W 5 z M S 5 7 Q 2 9 s d W 1 u N S w 0 f S Z x d W 9 0 O y w m c X V v d D t T Z W N 0 a W 9 u M S 9 U Y W J s Z T A y M i A o U G F n Z S A x N S 0 x N i k g K D I p L 0 F 1 d G 9 S Z W 1 v d m V k Q 2 9 s d W 1 u c z E u e 0 N v b H V t b j Y s N X 0 m c X V v d D s s J n F 1 b 3 Q 7 U 2 V j d G l v b j E v V G F i b G U w M j I g K F B h Z 2 U g M T U t M T Y p I C g y K S 9 B d X R v U m V t b 3 Z l Z E N v b H V t b n M x L n t D b 2 x 1 b W 4 3 L D Z 9 J n F 1 b 3 Q 7 L C Z x d W 9 0 O 1 N l Y 3 R p b 2 4 x L 1 R h Y m x l M D I y I C h Q Y W d l I D E 1 L T E 2 K S A o M i k v Q X V 0 b 1 J l b W 9 2 Z W R D b 2 x 1 b W 5 z M S 5 7 Q 2 9 s d W 1 u O C w 3 f S Z x d W 9 0 O y w m c X V v d D t T Z W N 0 a W 9 u M S 9 U Y W J s Z T A y M i A o U G F n Z S A x N S 0 x N i k g K D I p L 0 F 1 d G 9 S Z W 1 v d m V k Q 2 9 s d W 1 u c z E u e 0 N v b H V t b j k s O H 0 m c X V v d D t d L C Z x d W 9 0 O 0 N v b H V t b k N v d W 5 0 J n F 1 b 3 Q 7 O j k s J n F 1 b 3 Q 7 S 2 V 5 Q 2 9 s d W 1 u T m F t Z X M m c X V v d D s 6 W 1 0 s J n F 1 b 3 Q 7 Q 2 9 s d W 1 u S W R l b n R p d G l l c y Z x d W 9 0 O z p b J n F 1 b 3 Q 7 U 2 V j d G l v b j E v V G F i b G U w M j I g K F B h Z 2 U g M T U t M T Y p I C g y K S 9 B d X R v U m V t b 3 Z l Z E N v b H V t b n M x L n t D b 2 x 1 b W 4 x L D B 9 J n F 1 b 3 Q 7 L C Z x d W 9 0 O 1 N l Y 3 R p b 2 4 x L 1 R h Y m x l M D I y I C h Q Y W d l I D E 1 L T E 2 K S A o M i k v Q X V 0 b 1 J l b W 9 2 Z W R D b 2 x 1 b W 5 z M S 5 7 Q 2 9 s d W 1 u M i w x f S Z x d W 9 0 O y w m c X V v d D t T Z W N 0 a W 9 u M S 9 U Y W J s Z T A y M i A o U G F n Z S A x N S 0 x N i k g K D I p L 0 F 1 d G 9 S Z W 1 v d m V k Q 2 9 s d W 1 u c z E u e 0 N v b H V t b j M s M n 0 m c X V v d D s s J n F 1 b 3 Q 7 U 2 V j d G l v b j E v V G F i b G U w M j I g K F B h Z 2 U g M T U t M T Y p I C g y K S 9 B d X R v U m V t b 3 Z l Z E N v b H V t b n M x L n t D b 2 x 1 b W 4 0 L D N 9 J n F 1 b 3 Q 7 L C Z x d W 9 0 O 1 N l Y 3 R p b 2 4 x L 1 R h Y m x l M D I y I C h Q Y W d l I D E 1 L T E 2 K S A o M i k v Q X V 0 b 1 J l b W 9 2 Z W R D b 2 x 1 b W 5 z M S 5 7 Q 2 9 s d W 1 u N S w 0 f S Z x d W 9 0 O y w m c X V v d D t T Z W N 0 a W 9 u M S 9 U Y W J s Z T A y M i A o U G F n Z S A x N S 0 x N i k g K D I p L 0 F 1 d G 9 S Z W 1 v d m V k Q 2 9 s d W 1 u c z E u e 0 N v b H V t b j Y s N X 0 m c X V v d D s s J n F 1 b 3 Q 7 U 2 V j d G l v b j E v V G F i b G U w M j I g K F B h Z 2 U g M T U t M T Y p I C g y K S 9 B d X R v U m V t b 3 Z l Z E N v b H V t b n M x L n t D b 2 x 1 b W 4 3 L D Z 9 J n F 1 b 3 Q 7 L C Z x d W 9 0 O 1 N l Y 3 R p b 2 4 x L 1 R h Y m x l M D I y I C h Q Y W d l I D E 1 L T E 2 K S A o M i k v Q X V 0 b 1 J l b W 9 2 Z W R D b 2 x 1 b W 5 z M S 5 7 Q 2 9 s d W 1 u O C w 3 f S Z x d W 9 0 O y w m c X V v d D t T Z W N 0 a W 9 u M S 9 U Y W J s Z T A y M i A o U G F n Z S A x N S 0 x N i k g K D I p L 0 F 1 d G 9 S Z W 1 v d m V k Q 2 9 s d W 1 u c z E u e 0 N v b H V t b j k 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w M z Y l M j A o U G F n Z S U y M D U 3 L T Y y K T w v S X R l b V B h d G g + P C 9 J d G V t T G 9 j Y X R p b 2 4 + P F N 0 Y W J s Z U V u d H J p Z X M + P E V u d H J 5 I F R 5 c G U 9 I k F k Z G V k V G 9 E Y X R h T W 9 k Z W w i I F Z h b H V l P S J s M C I g L z 4 8 R W 5 0 c n k g V H l w Z T 0 i Q n V m Z m V y T m V 4 d F J l Z n J l c 2 g i I F Z h b H V l P S J s M S I g L z 4 8 R W 5 0 c n k g V H l w Z T 0 i R m l s b E N v d W 5 0 I i B W Y W x 1 Z T 0 i b D U 1 I i A v P j x F b n R y e S B U e X B l P S J G a W x s R W 5 h Y m x l Z C I g V m F s d W U 9 I m w w I i A v P j x F b n R y e S B U e X B l P S J G a W x s R X J y b 3 J D b 2 R l I i B W Y W x 1 Z T 0 i c 1 V u a 2 5 v d 2 4 i I C 8 + P E V u d H J 5 I F R 5 c G U 9 I k Z p b G x F c n J v c k N v d W 5 0 I i B W Y W x 1 Z T 0 i b D A i I C 8 + P E V u d H J 5 I F R 5 c G U 9 I k Z p b G x M Y X N 0 V X B k Y X R l Z C I g V m F s d W U 9 I m Q y M D I y L T E w L T E 3 V D E 0 O j Q z O j E 1 L j A 4 N T E 3 N j R a I i A v P j x F b n R y e S B U e X B l P S J G a W x s Q 2 9 s d W 1 u V H l w Z X M i I F Z h b H V l P S J z Q m d Z P S I g L z 4 8 R W 5 0 c n k g V H l w Z T 0 i R m l s b E N v b H V t b k 5 h b W V z I i B W Y W x 1 Z T 0 i c 1 s m c X V v d D t D b 2 x 1 b W 4 x J n F 1 b 3 Q 7 L C Z x d W 9 0 O 0 N v b H V t b j 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N k Z m Z l N T I t Y j c 3 M C 0 0 N W R h L T g 3 M W Q t Z D R k M j Q 4 M z U x M m N l I i A v P j x F b n R y e S B U e X B l P S J S Z W x h d G l v b n N o a X B J b m Z v Q 2 9 u d G F p b m V y I i B W Y W x 1 Z T 0 i c 3 s m c X V v d D t j b 2 x 1 b W 5 D b 3 V u d C Z x d W 9 0 O z o y L C Z x d W 9 0 O 2 t l e U N v b H V t b k 5 h b W V z J n F 1 b 3 Q 7 O l t d L C Z x d W 9 0 O 3 F 1 Z X J 5 U m V s Y X R p b 2 5 z a G l w c y Z x d W 9 0 O z p b X S w m c X V v d D t j b 2 x 1 b W 5 J Z G V u d G l 0 a W V z J n F 1 b 3 Q 7 O l s m c X V v d D t T Z W N 0 a W 9 u M S 9 U Y W J s Z T A z N i A o U G F n Z S A 1 N y 0 2 M i k v Q X V 0 b 1 J l b W 9 2 Z W R D b 2 x 1 b W 5 z M S 5 7 Q 2 9 s d W 1 u M S w w f S Z x d W 9 0 O y w m c X V v d D t T Z W N 0 a W 9 u M S 9 U Y W J s Z T A z N i A o U G F n Z S A 1 N y 0 2 M i k v Q X V 0 b 1 J l b W 9 2 Z W R D b 2 x 1 b W 5 z M S 5 7 Q 2 9 s d W 1 u N C w x f S Z x d W 9 0 O 1 0 s J n F 1 b 3 Q 7 Q 2 9 s d W 1 u Q 2 9 1 b n Q m c X V v d D s 6 M i w m c X V v d D t L Z X l D b 2 x 1 b W 5 O Y W 1 l c y Z x d W 9 0 O z p b X S w m c X V v d D t D b 2 x 1 b W 5 J Z G V u d G l 0 a W V z J n F 1 b 3 Q 7 O l s m c X V v d D t T Z W N 0 a W 9 u M S 9 U Y W J s Z T A z N i A o U G F n Z S A 1 N y 0 2 M i k v Q X V 0 b 1 J l b W 9 2 Z W R D b 2 x 1 b W 5 z M S 5 7 Q 2 9 s d W 1 u M S w w f S Z x d W 9 0 O y w m c X V v d D t T Z W N 0 a W 9 u M S 9 U Y W J s Z T A z N i A o U G F n Z S A 1 N y 0 2 M i k v Q X V 0 b 1 J l b W 9 2 Z W R D b 2 x 1 b W 5 z M S 5 7 Q 2 9 s d W 1 u N C w x 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w M z Y l M j A o U G F n Z S U y M D U 3 L T Y y K S U y M C g y K T w v S X R l b V B h d G g + P C 9 J d G V t T G 9 j Y X R p b 2 4 + P F N 0 Y W J s Z U V u d H J p Z X M + P E V u d H J 5 I F R 5 c G U 9 I k F k Z G V k V G 9 E Y X R h T W 9 k Z W w i I F Z h b H V l P S J s M C I g L z 4 8 R W 5 0 c n k g V H l w Z T 0 i Q n V m Z m V y T m V 4 d F J l Z n J l c 2 g i I F Z h b H V l P S J s M S I g L z 4 8 R W 5 0 c n k g V H l w Z T 0 i R m l s b E N v d W 5 0 I i B W Y W x 1 Z T 0 i b D U 1 I i A v P j x F b n R y e S B U e X B l P S J G a W x s R W 5 h Y m x l Z C I g V m F s d W U 9 I m w w I i A v P j x F b n R y e S B U e X B l P S J G a W x s R X J y b 3 J D b 2 R l I i B W Y W x 1 Z T 0 i c 1 V u a 2 5 v d 2 4 i I C 8 + P E V u d H J 5 I F R 5 c G U 9 I k Z p b G x F c n J v c k N v d W 5 0 I i B W Y W x 1 Z T 0 i b D A i I C 8 + P E V u d H J 5 I F R 5 c G U 9 I k Z p b G x M Y X N 0 V X B k Y X R l Z C I g V m F s d W U 9 I m Q y M D I y L T E w L T E 3 V D E 0 O j Q z O j E 1 L j A 4 N T E 3 N j R a I i A v P j x F b n R y e S B U e X B l P S J G a W x s Q 2 9 s d W 1 u V H l w Z X M i I F Z h b H V l P S J z Q m d Z P S I g L z 4 8 R W 5 0 c n k g V H l w Z T 0 i R m l s b E N v b H V t b k 5 h b W V z I i B W Y W x 1 Z T 0 i c 1 s m c X V v d D t D b 2 x 1 b W 4 x J n F 1 b 3 Q 7 L C Z x d W 9 0 O 0 N v b H V t b j 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A 5 Y j R i N D g t Z W R h Z S 0 0 M j d j L T k 4 M 2 Y t M j B k Z W I 2 Z D F j Z D I x I i A v P j x F b n R y e S B U e X B l P S J S Z W x h d G l v b n N o a X B J b m Z v Q 2 9 u d G F p b m V y I i B W Y W x 1 Z T 0 i c 3 s m c X V v d D t j b 2 x 1 b W 5 D b 3 V u d C Z x d W 9 0 O z o y L C Z x d W 9 0 O 2 t l e U N v b H V t b k 5 h b W V z J n F 1 b 3 Q 7 O l t d L C Z x d W 9 0 O 3 F 1 Z X J 5 U m V s Y X R p b 2 5 z a G l w c y Z x d W 9 0 O z p b X S w m c X V v d D t j b 2 x 1 b W 5 J Z G V u d G l 0 a W V z J n F 1 b 3 Q 7 O l s m c X V v d D t T Z W N 0 a W 9 u M S 9 U Y W J s Z T A z N i A o U G F n Z S A 1 N y 0 2 M i k v Q X V 0 b 1 J l b W 9 2 Z W R D b 2 x 1 b W 5 z M S 5 7 Q 2 9 s d W 1 u M S w w f S Z x d W 9 0 O y w m c X V v d D t T Z W N 0 a W 9 u M S 9 U Y W J s Z T A z N i A o U G F n Z S A 1 N y 0 2 M i k v Q X V 0 b 1 J l b W 9 2 Z W R D b 2 x 1 b W 5 z M S 5 7 Q 2 9 s d W 1 u N C w x f S Z x d W 9 0 O 1 0 s J n F 1 b 3 Q 7 Q 2 9 s d W 1 u Q 2 9 1 b n Q m c X V v d D s 6 M i w m c X V v d D t L Z X l D b 2 x 1 b W 5 O Y W 1 l c y Z x d W 9 0 O z p b X S w m c X V v d D t D b 2 x 1 b W 5 J Z G V u d G l 0 a W V z J n F 1 b 3 Q 7 O l s m c X V v d D t T Z W N 0 a W 9 u M S 9 U Y W J s Z T A z N i A o U G F n Z S A 1 N y 0 2 M i k v Q X V 0 b 1 J l b W 9 2 Z W R D b 2 x 1 b W 5 z M S 5 7 Q 2 9 s d W 1 u M S w w f S Z x d W 9 0 O y w m c X V v d D t T Z W N 0 a W 9 u M S 9 U Y W J s Z T A z N i A o U G F n Z S A 1 N y 0 2 M i k v Q X V 0 b 1 J l b W 9 2 Z W R D b 2 x 1 b W 5 z M S 5 7 Q 2 9 s d W 1 u N C w x 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x v Y W R l Z F R v Q W 5 h b H l z a X N T Z X J 2 a W N l c y I g V m F s d W U 9 I m w w I i A v P j w v U 3 R h Y m x l R W 5 0 c m l l c z 4 8 L 0 l 0 Z W 0 + P E l 0 Z W 0 + P E l 0 Z W 1 M b 2 N h d G l v b j 4 8 S X R l b V R 5 c G U + R m 9 y b X V s Y T w v S X R l b V R 5 c G U + P E l 0 Z W 1 Q Y X R o P l N l Y 3 R p b 2 4 x L 1 R h Y m x l M D A 5 J T I w K F B h Z 2 U l M j A 5 K 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I t M T A t M T d U M T Y 6 M D g 6 M z k u O D Y y N D g z N l o i I C 8 + P E V u d H J 5 I F R 5 c G U 9 I k Z p b G x D b 2 x 1 b W 5 U e X B l c y I g V m F s d W U 9 I n N C Z 1 V G Q m d V R i I g L z 4 8 R W 5 0 c n k g V H l w Z T 0 i R m l s b E N v b H V t b k 5 h b W V z I i B W Y W x 1 Z T 0 i c 1 s m c X V v d D t D b 2 x 1 b W 4 x J n F 1 b 3 Q 7 L C Z x d W 9 0 O 0 N v b H V t b j I m c X V v d D s s J n F 1 b 3 Q 7 Q 2 9 s d W 1 u M y Z x d W 9 0 O y w m c X V v d D t D b 2 x 1 b W 4 0 J n F 1 b 3 Q 7 L C Z x d W 9 0 O 0 N v b H V t b j U m c X V v d D s s J n F 1 b 3 Q 7 Q 2 9 s d W 1 u 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Z m Y 3 O D J l M S 0 5 N T E 3 L T Q 4 Y z Y t Y j V l N i 0 5 Y j F m Z T R j M z h m Z j M i I C 8 + P E V u d H J 5 I F R 5 c G U 9 I l J l b G F 0 a W 9 u c 2 h p c E l u Z m 9 D b 2 5 0 Y W l u Z X I i I F Z h b H V l P S J z e y Z x d W 9 0 O 2 N v b H V t b k N v d W 5 0 J n F 1 b 3 Q 7 O j Y s J n F 1 b 3 Q 7 a 2 V 5 Q 2 9 s d W 1 u T m F t Z X M m c X V v d D s 6 W 1 0 s J n F 1 b 3 Q 7 c X V l c n l S Z W x h d G l v b n N o a X B z J n F 1 b 3 Q 7 O l t d L C Z x d W 9 0 O 2 N v b H V t b k l k Z W 5 0 a X R p Z X M m c X V v d D s 6 W y Z x d W 9 0 O 1 N l Y 3 R p b 2 4 x L 1 R h Y m x l M D A 5 I C h Q Y W d l I D k p L 0 F 1 d G 9 S Z W 1 v d m V k Q 2 9 s d W 1 u c z E u e 0 N v b H V t b j E s M H 0 m c X V v d D s s J n F 1 b 3 Q 7 U 2 V j d G l v b j E v V G F i b G U w M D k g K F B h Z 2 U g O S k v Q X V 0 b 1 J l b W 9 2 Z W R D b 2 x 1 b W 5 z M S 5 7 Q 2 9 s d W 1 u M i w x f S Z x d W 9 0 O y w m c X V v d D t T Z W N 0 a W 9 u M S 9 U Y W J s Z T A w O S A o U G F n Z S A 5 K S 9 B d X R v U m V t b 3 Z l Z E N v b H V t b n M x L n t D b 2 x 1 b W 4 z L D J 9 J n F 1 b 3 Q 7 L C Z x d W 9 0 O 1 N l Y 3 R p b 2 4 x L 1 R h Y m x l M D A 5 I C h Q Y W d l I D k p L 0 F 1 d G 9 S Z W 1 v d m V k Q 2 9 s d W 1 u c z E u e 0 N v b H V t b j Q s M 3 0 m c X V v d D s s J n F 1 b 3 Q 7 U 2 V j d G l v b j E v V G F i b G U w M D k g K F B h Z 2 U g O S k v Q X V 0 b 1 J l b W 9 2 Z W R D b 2 x 1 b W 5 z M S 5 7 Q 2 9 s d W 1 u N S w 0 f S Z x d W 9 0 O y w m c X V v d D t T Z W N 0 a W 9 u M S 9 U Y W J s Z T A w O S A o U G F n Z S A 5 K S 9 B d X R v U m V t b 3 Z l Z E N v b H V t b n M x L n t D b 2 x 1 b W 4 2 L D V 9 J n F 1 b 3 Q 7 X S w m c X V v d D t D b 2 x 1 b W 5 D b 3 V u d C Z x d W 9 0 O z o 2 L C Z x d W 9 0 O 0 t l e U N v b H V t b k 5 h b W V z J n F 1 b 3 Q 7 O l t d L C Z x d W 9 0 O 0 N v b H V t b k l k Z W 5 0 a X R p Z X M m c X V v d D s 6 W y Z x d W 9 0 O 1 N l Y 3 R p b 2 4 x L 1 R h Y m x l M D A 5 I C h Q Y W d l I D k p L 0 F 1 d G 9 S Z W 1 v d m V k Q 2 9 s d W 1 u c z E u e 0 N v b H V t b j E s M H 0 m c X V v d D s s J n F 1 b 3 Q 7 U 2 V j d G l v b j E v V G F i b G U w M D k g K F B h Z 2 U g O S k v Q X V 0 b 1 J l b W 9 2 Z W R D b 2 x 1 b W 5 z M S 5 7 Q 2 9 s d W 1 u M i w x f S Z x d W 9 0 O y w m c X V v d D t T Z W N 0 a W 9 u M S 9 U Y W J s Z T A w O S A o U G F n Z S A 5 K S 9 B d X R v U m V t b 3 Z l Z E N v b H V t b n M x L n t D b 2 x 1 b W 4 z L D J 9 J n F 1 b 3 Q 7 L C Z x d W 9 0 O 1 N l Y 3 R p b 2 4 x L 1 R h Y m x l M D A 5 I C h Q Y W d l I D k p L 0 F 1 d G 9 S Z W 1 v d m V k Q 2 9 s d W 1 u c z E u e 0 N v b H V t b j Q s M 3 0 m c X V v d D s s J n F 1 b 3 Q 7 U 2 V j d G l v b j E v V G F i b G U w M D k g K F B h Z 2 U g O S k v Q X V 0 b 1 J l b W 9 2 Z W R D b 2 x 1 b W 5 z M S 5 7 Q 2 9 s d W 1 u N S w 0 f S Z x d W 9 0 O y w m c X V v d D t T Z W N 0 a W 9 u M S 9 U Y W J s Z T A w O S A o U G F n Z S A 5 K S 9 B d X R v U m V t b 3 Z l Z E N v b H V t b n M x L n t D b 2 x 1 b W 4 2 L D V 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1 R h Y m x l M D E w J T I w K F B h Z 2 U l M j A x M C k 8 L 0 l 0 Z W 1 Q Y X R o P j w v S X R l b U x v Y 2 F 0 a W 9 u P j x T d G F i b G V F b n R y a W V z P j x F b n R y e S B U e X B l P S J B Z G R l Z F R v R G F 0 Y U 1 v Z G V s I i B W Y W x 1 Z T 0 i b D A i I C 8 + P E V u d H J 5 I F R 5 c G U 9 I k J 1 Z m Z l c k 5 l e H R S Z W Z y Z X N o I i B W Y W x 1 Z T 0 i b D E i I C 8 + P E V u d H J 5 I F R 5 c G U 9 I k Z p b G x D b 3 V u d C I g V m F s d W U 9 I m w y M S I g L z 4 8 R W 5 0 c n k g V H l w Z T 0 i R m l s b E V u Y W J s Z W Q i I F Z h b H V l P S J s M C I g L z 4 8 R W 5 0 c n k g V H l w Z T 0 i R m l s b E V y c m 9 y Q 2 9 k Z S I g V m F s d W U 9 I n N V b m t u b 3 d u I i A v P j x F b n R y e S B U e X B l P S J G a W x s R X J y b 3 J D b 3 V u d C I g V m F s d W U 9 I m w w I i A v P j x F b n R y e S B U e X B l P S J G a W x s T G F z d F V w Z G F 0 Z W Q i I F Z h b H V l P S J k M j A y M i 0 x M C 0 x N 1 Q x N j o w O T o z O C 4 0 M D Y 1 N z k x W i I g L z 4 8 R W 5 0 c n k g V H l w Z T 0 i R m l s b E N v b H V t b l R 5 c G V z I i B W Y W x 1 Z T 0 i c 0 J n V U Z C Z 1 V G I i A v P j x F b n R y e S B U e X B l P S J G a W x s Q 2 9 s d W 1 u T m F t Z X M i I F Z h b H V l P S J z W y Z x d W 9 0 O 0 N v b H V t b j E 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l N z Q y Z D J k L T l k M W Q t N G R i O S 0 5 O D E 0 L T Y z O D R j Y z B k M z l j Y y I g L z 4 8 R W 5 0 c n k g V H l w Z T 0 i U m V s Y X R p b 2 5 z a G l w S W 5 m b 0 N v b n R h a W 5 l c i I g V m F s d W U 9 I n N 7 J n F 1 b 3 Q 7 Y 2 9 s d W 1 u Q 2 9 1 b n Q m c X V v d D s 6 N i w m c X V v d D t r Z X l D b 2 x 1 b W 5 O Y W 1 l c y Z x d W 9 0 O z p b X S w m c X V v d D t x d W V y e V J l b G F 0 a W 9 u c 2 h p c H M m c X V v d D s 6 W 1 0 s J n F 1 b 3 Q 7 Y 2 9 s d W 1 u S W R l b n R p d G l l c y Z x d W 9 0 O z p b J n F 1 b 3 Q 7 U 2 V j d G l v b j E v V G F i b G U w M T A g K F B h Z 2 U g M T A p L 0 F 1 d G 9 S Z W 1 v d m V k Q 2 9 s d W 1 u c z E u e 0 N v b H V t b j E s M H 0 m c X V v d D s s J n F 1 b 3 Q 7 U 2 V j d G l v b j E v V G F i b G U w M T A g K F B h Z 2 U g M T A p L 0 F 1 d G 9 S Z W 1 v d m V k Q 2 9 s d W 1 u c z E u e 0 N v b H V t b j I s M X 0 m c X V v d D s s J n F 1 b 3 Q 7 U 2 V j d G l v b j E v V G F i b G U w M T A g K F B h Z 2 U g M T A p L 0 F 1 d G 9 S Z W 1 v d m V k Q 2 9 s d W 1 u c z E u e 0 N v b H V t b j M s M n 0 m c X V v d D s s J n F 1 b 3 Q 7 U 2 V j d G l v b j E v V G F i b G U w M T A g K F B h Z 2 U g M T A p L 0 F 1 d G 9 S Z W 1 v d m V k Q 2 9 s d W 1 u c z E u e 0 N v b H V t b j Q s M 3 0 m c X V v d D s s J n F 1 b 3 Q 7 U 2 V j d G l v b j E v V G F i b G U w M T A g K F B h Z 2 U g M T A p L 0 F 1 d G 9 S Z W 1 v d m V k Q 2 9 s d W 1 u c z E u e 0 N v b H V t b j U s N H 0 m c X V v d D s s J n F 1 b 3 Q 7 U 2 V j d G l v b j E v V G F i b G U w M T A g K F B h Z 2 U g M T A p L 0 F 1 d G 9 S Z W 1 v d m V k Q 2 9 s d W 1 u c z E u e 0 N v b H V t b j Y s N X 0 m c X V v d D t d L C Z x d W 9 0 O 0 N v b H V t b k N v d W 5 0 J n F 1 b 3 Q 7 O j Y s J n F 1 b 3 Q 7 S 2 V 5 Q 2 9 s d W 1 u T m F t Z X M m c X V v d D s 6 W 1 0 s J n F 1 b 3 Q 7 Q 2 9 s d W 1 u S W R l b n R p d G l l c y Z x d W 9 0 O z p b J n F 1 b 3 Q 7 U 2 V j d G l v b j E v V G F i b G U w M T A g K F B h Z 2 U g M T A p L 0 F 1 d G 9 S Z W 1 v d m V k Q 2 9 s d W 1 u c z E u e 0 N v b H V t b j E s M H 0 m c X V v d D s s J n F 1 b 3 Q 7 U 2 V j d G l v b j E v V G F i b G U w M T A g K F B h Z 2 U g M T A p L 0 F 1 d G 9 S Z W 1 v d m V k Q 2 9 s d W 1 u c z E u e 0 N v b H V t b j I s M X 0 m c X V v d D s s J n F 1 b 3 Q 7 U 2 V j d G l v b j E v V G F i b G U w M T A g K F B h Z 2 U g M T A p L 0 F 1 d G 9 S Z W 1 v d m V k Q 2 9 s d W 1 u c z E u e 0 N v b H V t b j M s M n 0 m c X V v d D s s J n F 1 b 3 Q 7 U 2 V j d G l v b j E v V G F i b G U w M T A g K F B h Z 2 U g M T A p L 0 F 1 d G 9 S Z W 1 v d m V k Q 2 9 s d W 1 u c z E u e 0 N v b H V t b j Q s M 3 0 m c X V v d D s s J n F 1 b 3 Q 7 U 2 V j d G l v b j E v V G F i b G U w M T A g K F B h Z 2 U g M T A p L 0 F 1 d G 9 S Z W 1 v d m V k Q 2 9 s d W 1 u c z E u e 0 N v b H V t b j U s N H 0 m c X V v d D s s J n F 1 b 3 Q 7 U 2 V j d G l v b j E v V G F i b G U w M T A g K F B h Z 2 U g M T A p L 0 F 1 d G 9 S Z W 1 v d m V k Q 2 9 s d W 1 u c z E u e 0 N v b H V t b j Y s 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V G F i b G U w M D k l M j A o U G F n Z S U y M D k p J T I w K D I p P C 9 J d G V t U G F 0 a D 4 8 L 0 l 0 Z W 1 M b 2 N h d G l v b j 4 8 U 3 R h Y m x l R W 5 0 c m l l c z 4 8 R W 5 0 c n k g V H l w Z T 0 i Q W R k Z W R U b 0 R h d G F N b 2 R l b C I g V m F s d W U 9 I m w w I i A v P j x F b n R y e S B U e X B l P S J C d W Z m Z X J O Z X h 0 U m V m c m V z a C I g V m F s d W U 9 I m w x I i A v P j x F b n R y e S B U e X B l P S J G a W x s Q 2 9 1 b n Q i I F Z h b H V l P S J s N S I g L z 4 8 R W 5 0 c n k g V H l w Z T 0 i R m l s b E V u Y W J s Z W Q i I F Z h b H V l P S J s M S I g L z 4 8 R W 5 0 c n k g V H l w Z T 0 i R m l s b E V y c m 9 y Q 2 9 k Z S I g V m F s d W U 9 I n N V b m t u b 3 d u I i A v P j x F b n R y e S B U e X B l P S J G a W x s R X J y b 3 J D b 3 V u d C I g V m F s d W U 9 I m w w I i A v P j x F b n R y e S B U e X B l P S J G a W x s T G F z d F V w Z G F 0 Z W Q i I F Z h b H V l P S J k M j A y M i 0 x M C 0 x N 1 Q x N j o w O D o z O S 4 4 N j I 0 O D M 2 W i I g L z 4 8 R W 5 0 c n k g V H l w Z T 0 i R m l s b E N v b H V t b l R 5 c G V z I i B W Y W x 1 Z T 0 i c 0 J n V U Z C Z 1 V G I i A v P j x F b n R y e S B U e X B l P S J G a W x s Q 2 9 s d W 1 u T m F t Z X M i I F Z h b H V l P S J z W y Z x d W 9 0 O 0 N v b H V t b j E 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3 Y T B m Z W F k L T E w Y j A t N G V l Z C 1 i Y T F i L T A w Y j c 5 Z m R i M j k z Y S I g L z 4 8 R W 5 0 c n k g V H l w Z T 0 i U m V s Y X R p b 2 5 z a G l w S W 5 m b 0 N v b n R h a W 5 l c i I g V m F s d W U 9 I n N 7 J n F 1 b 3 Q 7 Y 2 9 s d W 1 u Q 2 9 1 b n Q m c X V v d D s 6 N i w m c X V v d D t r Z X l D b 2 x 1 b W 5 O Y W 1 l c y Z x d W 9 0 O z p b X S w m c X V v d D t x d W V y e V J l b G F 0 a W 9 u c 2 h p c H M m c X V v d D s 6 W 1 0 s J n F 1 b 3 Q 7 Y 2 9 s d W 1 u S W R l b n R p d G l l c y Z x d W 9 0 O z p b J n F 1 b 3 Q 7 U 2 V j d G l v b j E v V G F i b G U w M D k g K F B h Z 2 U g O S k v Q X V 0 b 1 J l b W 9 2 Z W R D b 2 x 1 b W 5 z M S 5 7 Q 2 9 s d W 1 u M S w w f S Z x d W 9 0 O y w m c X V v d D t T Z W N 0 a W 9 u M S 9 U Y W J s Z T A w O S A o U G F n Z S A 5 K S 9 B d X R v U m V t b 3 Z l Z E N v b H V t b n M x L n t D b 2 x 1 b W 4 y L D F 9 J n F 1 b 3 Q 7 L C Z x d W 9 0 O 1 N l Y 3 R p b 2 4 x L 1 R h Y m x l M D A 5 I C h Q Y W d l I D k p L 0 F 1 d G 9 S Z W 1 v d m V k Q 2 9 s d W 1 u c z E u e 0 N v b H V t b j M s M n 0 m c X V v d D s s J n F 1 b 3 Q 7 U 2 V j d G l v b j E v V G F i b G U w M D k g K F B h Z 2 U g O S k v Q X V 0 b 1 J l b W 9 2 Z W R D b 2 x 1 b W 5 z M S 5 7 Q 2 9 s d W 1 u N C w z f S Z x d W 9 0 O y w m c X V v d D t T Z W N 0 a W 9 u M S 9 U Y W J s Z T A w O S A o U G F n Z S A 5 K S 9 B d X R v U m V t b 3 Z l Z E N v b H V t b n M x L n t D b 2 x 1 b W 4 1 L D R 9 J n F 1 b 3 Q 7 L C Z x d W 9 0 O 1 N l Y 3 R p b 2 4 x L 1 R h Y m x l M D A 5 I C h Q Y W d l I D k p L 0 F 1 d G 9 S Z W 1 v d m V k Q 2 9 s d W 1 u c z E u e 0 N v b H V t b j Y s N X 0 m c X V v d D t d L C Z x d W 9 0 O 0 N v b H V t b k N v d W 5 0 J n F 1 b 3 Q 7 O j Y s J n F 1 b 3 Q 7 S 2 V 5 Q 2 9 s d W 1 u T m F t Z X M m c X V v d D s 6 W 1 0 s J n F 1 b 3 Q 7 Q 2 9 s d W 1 u S W R l b n R p d G l l c y Z x d W 9 0 O z p b J n F 1 b 3 Q 7 U 2 V j d G l v b j E v V G F i b G U w M D k g K F B h Z 2 U g O S k v Q X V 0 b 1 J l b W 9 2 Z W R D b 2 x 1 b W 5 z M S 5 7 Q 2 9 s d W 1 u M S w w f S Z x d W 9 0 O y w m c X V v d D t T Z W N 0 a W 9 u M S 9 U Y W J s Z T A w O S A o U G F n Z S A 5 K S 9 B d X R v U m V t b 3 Z l Z E N v b H V t b n M x L n t D b 2 x 1 b W 4 y L D F 9 J n F 1 b 3 Q 7 L C Z x d W 9 0 O 1 N l Y 3 R p b 2 4 x L 1 R h Y m x l M D A 5 I C h Q Y W d l I D k p L 0 F 1 d G 9 S Z W 1 v d m V k Q 2 9 s d W 1 u c z E u e 0 N v b H V t b j M s M n 0 m c X V v d D s s J n F 1 b 3 Q 7 U 2 V j d G l v b j E v V G F i b G U w M D k g K F B h Z 2 U g O S k v Q X V 0 b 1 J l b W 9 2 Z W R D b 2 x 1 b W 5 z M S 5 7 Q 2 9 s d W 1 u N C w z f S Z x d W 9 0 O y w m c X V v d D t T Z W N 0 a W 9 u M S 9 U Y W J s Z T A w O S A o U G F n Z S A 5 K S 9 B d X R v U m V t b 3 Z l Z E N v b H V t b n M x L n t D b 2 x 1 b W 4 1 L D R 9 J n F 1 b 3 Q 7 L C Z x d W 9 0 O 1 N l Y 3 R p b 2 4 x L 1 R h Y m x l M D A 5 I C h Q Y W d l I D k p L 0 F 1 d G 9 S Z W 1 v d m V k Q 2 9 s d W 1 u c z E u e 0 N v b H V t b j Y s N X 0 m c X V v d D t d L C Z x d W 9 0 O 1 J l b G F 0 a W 9 u c 2 h p c E l u Z m 8 m c X V v d D s 6 W 1 1 9 I i A v P j x F b n R y e S B U e X B l P S J S Z X N 1 b H R U e X B l I i B W Y W x 1 Z T 0 i c 0 V 4 Y 2 V w d G l v b i I g L z 4 8 R W 5 0 c n k g V H l w Z T 0 i R m l s b E 9 i a m V j d F R 5 c G U i I F Z h b H V l P S J z V G F i b G U i I C 8 + P E V u d H J 5 I F R 5 c G U 9 I k Z p b G x U Y X J n Z X Q i I F Z h b H V l P S J z V G F i b G U w M D l f X 1 B h Z 2 V f O T E y I i A v P j x F b n R y e S B U e X B l P S J M b 2 F k Z W R U b 0 F u Y W x 5 c 2 l z U 2 V y d m l j Z X M i I F Z h b H V l P S J s M C I g L z 4 8 L 1 N 0 Y W J s Z U V u d H J p Z X M + P C 9 J d G V t P j x J d G V t P j x J d G V t T G 9 j Y X R p b 2 4 + P E l 0 Z W 1 U e X B l P k Z v c m 1 1 b G E 8 L 0 l 0 Z W 1 U e X B l P j x J d G V t U G F 0 a D 5 T Z W N 0 a W 9 u M S 9 U Y W J s Z T A w N i U y M C h Q Y W d l J T I w M T M t M T Q p P C 9 J d G V t U G F 0 a D 4 8 L 0 l 0 Z W 1 M b 2 N h d G l v b j 4 8 U 3 R h Y m x l R W 5 0 c m l l c z 4 8 R W 5 0 c n k g V H l w Z T 0 i Q W R k Z W R U b 0 R h d G F N b 2 R l b C I g V m F s d W U 9 I m w w I i A v P j x F b n R y e S B U e X B l P S J C d W Z m Z X J O Z X h 0 U m V m c m V z a C I g V m F s d W U 9 I m w x I i A v P j x F b n R y e S B U e X B l P S J G a W x s Q 2 9 1 b n Q i I F Z h b H V l P S J s N T U i I C 8 + P E V u d H J 5 I F R 5 c G U 9 I k Z p b G x F b m F i b G V k I i B W Y W x 1 Z T 0 i b D A i I C 8 + P E V u d H J 5 I F R 5 c G U 9 I k Z p b G x F c n J v c k N v Z G U i I F Z h b H V l P S J z V W 5 r b m 9 3 b i I g L z 4 8 R W 5 0 c n k g V H l w Z T 0 i R m l s b E V y c m 9 y Q 2 9 1 b n Q i I F Z h b H V l P S J s M C I g L z 4 8 R W 5 0 c n k g V H l w Z T 0 i R m l s b E x h c 3 R V c G R h d G V k I i B W Y W x 1 Z T 0 i Z D I w M j I t M T A t M z F U M T U 6 M j c 6 M z A u O T c z N z A 3 N l o i I C 8 + P E V u d H J 5 I F R 5 c G U 9 I k Z p b G x D b 2 x 1 b W 5 U e X B l c y I g V m F s d W U 9 I n N C Z 1 l G Q l F Z R 0 J n P T 0 i I C 8 + P E V u d H J 5 I F R 5 c G U 9 I k Z p b G x D b 2 x 1 b W 5 O Y W 1 l c y I g V m F s d W U 9 I n N b J n F 1 b 3 Q 7 Q 2 9 s d W 1 u M S Z x d W 9 0 O y w m c X V v d D t D b 2 x 1 b W 4 y J n F 1 b 3 Q 7 L C Z x d W 9 0 O 0 N v b H V t b j M m c X V v d D s s J n F 1 b 3 Q 7 Q 2 9 s d W 1 u N C Z x d W 9 0 O y w m c X V v d D t D b 2 x 1 b W 4 1 J n F 1 b 3 Q 7 L C Z x d W 9 0 O 0 N v b H V t b j Y m c X V v d D s s J n F 1 b 3 Q 7 Q 2 9 s d W 1 u N 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2 I x Z D U x Y y 1 k Z D c x L T Q 4 O T c t O T d m Y i 1 i Z T B h M j A 0 M 2 F i Y T k i I C 8 + P E V u d H J 5 I F R 5 c G U 9 I l J l b G F 0 a W 9 u c 2 h p c E l u Z m 9 D b 2 5 0 Y W l u Z X I i I F Z h b H V l P S J z e y Z x d W 9 0 O 2 N v b H V t b k N v d W 5 0 J n F 1 b 3 Q 7 O j c s J n F 1 b 3 Q 7 a 2 V 5 Q 2 9 s d W 1 u T m F t Z X M m c X V v d D s 6 W 1 0 s J n F 1 b 3 Q 7 c X V l c n l S Z W x h d G l v b n N o a X B z J n F 1 b 3 Q 7 O l t d L C Z x d W 9 0 O 2 N v b H V t b k l k Z W 5 0 a X R p Z X M m c X V v d D s 6 W y Z x d W 9 0 O 1 N l Y 3 R p b 2 4 x L 1 R h Y m x l M D A 2 I C h Q Y W d l I D E z L T E 0 K S 9 B d X R v U m V t b 3 Z l Z E N v b H V t b n M x L n t D b 2 x 1 b W 4 x L D B 9 J n F 1 b 3 Q 7 L C Z x d W 9 0 O 1 N l Y 3 R p b 2 4 x L 1 R h Y m x l M D A 2 I C h Q Y W d l I D E z L T E 0 K S 9 B d X R v U m V t b 3 Z l Z E N v b H V t b n M x L n t D b 2 x 1 b W 4 y L D F 9 J n F 1 b 3 Q 7 L C Z x d W 9 0 O 1 N l Y 3 R p b 2 4 x L 1 R h Y m x l M D A 2 I C h Q Y W d l I D E z L T E 0 K S 9 B d X R v U m V t b 3 Z l Z E N v b H V t b n M x L n t D b 2 x 1 b W 4 z L D J 9 J n F 1 b 3 Q 7 L C Z x d W 9 0 O 1 N l Y 3 R p b 2 4 x L 1 R h Y m x l M D A 2 I C h Q Y W d l I D E z L T E 0 K S 9 B d X R v U m V t b 3 Z l Z E N v b H V t b n M x L n t D b 2 x 1 b W 4 0 L D N 9 J n F 1 b 3 Q 7 L C Z x d W 9 0 O 1 N l Y 3 R p b 2 4 x L 1 R h Y m x l M D A 2 I C h Q Y W d l I D E z L T E 0 K S 9 B d X R v U m V t b 3 Z l Z E N v b H V t b n M x L n t D b 2 x 1 b W 4 1 L D R 9 J n F 1 b 3 Q 7 L C Z x d W 9 0 O 1 N l Y 3 R p b 2 4 x L 1 R h Y m x l M D A 2 I C h Q Y W d l I D E z L T E 0 K S 9 B d X R v U m V t b 3 Z l Z E N v b H V t b n M x L n t D b 2 x 1 b W 4 2 L D V 9 J n F 1 b 3 Q 7 L C Z x d W 9 0 O 1 N l Y 3 R p b 2 4 x L 1 R h Y m x l M D A 2 I C h Q Y W d l I D E z L T E 0 K S 9 B d X R v U m V t b 3 Z l Z E N v b H V t b n M x L n t D b 2 x 1 b W 4 3 L D Z 9 J n F 1 b 3 Q 7 X S w m c X V v d D t D b 2 x 1 b W 5 D b 3 V u d C Z x d W 9 0 O z o 3 L C Z x d W 9 0 O 0 t l e U N v b H V t b k 5 h b W V z J n F 1 b 3 Q 7 O l t d L C Z x d W 9 0 O 0 N v b H V t b k l k Z W 5 0 a X R p Z X M m c X V v d D s 6 W y Z x d W 9 0 O 1 N l Y 3 R p b 2 4 x L 1 R h Y m x l M D A 2 I C h Q Y W d l I D E z L T E 0 K S 9 B d X R v U m V t b 3 Z l Z E N v b H V t b n M x L n t D b 2 x 1 b W 4 x L D B 9 J n F 1 b 3 Q 7 L C Z x d W 9 0 O 1 N l Y 3 R p b 2 4 x L 1 R h Y m x l M D A 2 I C h Q Y W d l I D E z L T E 0 K S 9 B d X R v U m V t b 3 Z l Z E N v b H V t b n M x L n t D b 2 x 1 b W 4 y L D F 9 J n F 1 b 3 Q 7 L C Z x d W 9 0 O 1 N l Y 3 R p b 2 4 x L 1 R h Y m x l M D A 2 I C h Q Y W d l I D E z L T E 0 K S 9 B d X R v U m V t b 3 Z l Z E N v b H V t b n M x L n t D b 2 x 1 b W 4 z L D J 9 J n F 1 b 3 Q 7 L C Z x d W 9 0 O 1 N l Y 3 R p b 2 4 x L 1 R h Y m x l M D A 2 I C h Q Y W d l I D E z L T E 0 K S 9 B d X R v U m V t b 3 Z l Z E N v b H V t b n M x L n t D b 2 x 1 b W 4 0 L D N 9 J n F 1 b 3 Q 7 L C Z x d W 9 0 O 1 N l Y 3 R p b 2 4 x L 1 R h Y m x l M D A 2 I C h Q Y W d l I D E z L T E 0 K S 9 B d X R v U m V t b 3 Z l Z E N v b H V t b n M x L n t D b 2 x 1 b W 4 1 L D R 9 J n F 1 b 3 Q 7 L C Z x d W 9 0 O 1 N l Y 3 R p b 2 4 x L 1 R h Y m x l M D A 2 I C h Q Y W d l I D E z L T E 0 K S 9 B d X R v U m V t b 3 Z l Z E N v b H V t b n M x L n t D b 2 x 1 b W 4 2 L D V 9 J n F 1 b 3 Q 7 L C Z x d W 9 0 O 1 N l Y 3 R p b 2 4 x L 1 R h Y m x l M D A 2 I C h Q Y W d l I D E z L T E 0 K S 9 B d X R v U m V t b 3 Z l Z E N v b H V t b n M x L n t D b 2 x 1 b W 4 3 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T k l M j A o U G F n Z S U y M D c p P C 9 J d G V t U G F 0 a D 4 8 L 0 l 0 Z W 1 M b 2 N h d G l v b j 4 8 U 3 R h Y m x l R W 5 0 c m l l c z 4 8 R W 5 0 c n k g V H l w Z T 0 i Q W R k Z W R U b 0 R h d G F N b 2 R l b C I g V m F s d W U 9 I m w x I i A v P j x F b n R y e S B U e X B l P S J C d W Z m Z X J O Z X h 0 U m V m c m V z a C I g V m F s d W U 9 I m w x I i A v P j x F b n R y e S B U e X B l P S J G a W x s Q 2 9 1 b n Q i I F Z h b H V l P S J s N D A i I C 8 + P E V u d H J 5 I F R 5 c G U 9 I k Z p b G x F b m F i b G V k I i B W Y W x 1 Z T 0 i b D A i I C 8 + P E V u d H J 5 I F R 5 c G U 9 I k Z p b G x F c n J v c k N v Z G U i I F Z h b H V l P S J z V W 5 r b m 9 3 b i I g L z 4 8 R W 5 0 c n k g V H l w Z T 0 i R m l s b E V y c m 9 y Q 2 9 1 b n Q i I F Z h b H V l P S J s M C I g L z 4 8 R W 5 0 c n k g V H l w Z T 0 i R m l s b E x h c 3 R V c G R h d G V k I i B W Y W x 1 Z T 0 i Z D I w M j M t M D I t M D l U M T k 6 M z Q 6 M z E u O T k 4 N D c 0 M 1 o i I C 8 + P E V u d H J 5 I F R 5 c G U 9 I k Z p b G x D b 2 x 1 b W 5 U e X B l c y I g V m F s d W U 9 I n N B d 1 l S I i A v P j x F b n R y e S B U e X B l P S J G a W x s Q 2 9 s d W 1 u T m F t Z X M i I F Z h b H V l P S J z W y Z x d W 9 0 O 1 J h b m s m c X V v d D s s J n F 1 b 3 Q 7 U 3 R h d G U m c X V v d D s s J n F 1 b 3 Q 7 Q W 5 u d W F s I F B y a W N l L U l u Z m F u d C B p b i B h I E N l b n R l c l 5 7 X n 0 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Y y N T k 0 M 2 Y t M j Y 3 O S 0 0 N j E w L W J h O D k t Z W V h Z D c x Y T Z i Z D c 1 I i A v P j x F b n R y e S B U e X B l P S J S Z W x h d G l v b n N o a X B J b m Z v Q 2 9 u d G F p b m V y I i B W Y W x 1 Z T 0 i c 3 s m c X V v d D t j b 2 x 1 b W 5 D b 3 V u d C Z x d W 9 0 O z o z L C Z x d W 9 0 O 2 t l e U N v b H V t b k 5 h b W V z J n F 1 b 3 Q 7 O l t d L C Z x d W 9 0 O 3 F 1 Z X J 5 U m V s Y X R p b 2 5 z a G l w c y Z x d W 9 0 O z p b X S w m c X V v d D t j b 2 x 1 b W 5 J Z G V u d G l 0 a W V z J n F 1 b 3 Q 7 O l s m c X V v d D t T Z W N 0 a W 9 u M S 9 U Y W J s Z T A x O S A o U G F n Z S A 3 K S 9 D a G F u Z 2 V k I F R 5 c G U u e 1 J h b m s s M H 0 m c X V v d D s s J n F 1 b 3 Q 7 U 2 V j d G l v b j E v V G F i b G U w M T k g K F B h Z 2 U g N y k v Q 2 h h b m d l Z C B U e X B l L n t T d G F 0 Z S w x f S Z x d W 9 0 O y w m c X V v d D t T Z W N 0 a W 9 u M S 9 U Y W J s Z T A x O S A o U G F n Z S A 3 K S 9 D a G F u Z 2 V k I F R 5 c G U u e 0 F u b n V h b C B Q c m l j Z S 1 J b m Z h b n Q g a W 4 g Y S B D Z W 5 0 Z X J e e 3 t e f S w y f S Z x d W 9 0 O 1 0 s J n F 1 b 3 Q 7 Q 2 9 s d W 1 u Q 2 9 1 b n Q m c X V v d D s 6 M y w m c X V v d D t L Z X l D b 2 x 1 b W 5 O Y W 1 l c y Z x d W 9 0 O z p b X S w m c X V v d D t D b 2 x 1 b W 5 J Z G V u d G l 0 a W V z J n F 1 b 3 Q 7 O l s m c X V v d D t T Z W N 0 a W 9 u M S 9 U Y W J s Z T A x O S A o U G F n Z S A 3 K S 9 D a G F u Z 2 V k I F R 5 c G U u e 1 J h b m s s M H 0 m c X V v d D s s J n F 1 b 3 Q 7 U 2 V j d G l v b j E v V G F i b G U w M T k g K F B h Z 2 U g N y k v Q 2 h h b m d l Z C B U e X B l L n t T d G F 0 Z S w x f S Z x d W 9 0 O y w m c X V v d D t T Z W N 0 a W 9 u M S 9 U Y W J s Z T A x O S A o U G F n Z S A 3 K S 9 D a G F u Z 2 V k I F R 5 c G U u e 0 F u b n V h b C B Q c m l j Z S 1 J b m Z h b n Q g a W 4 g Y S B D Z W 5 0 Z X J e e 3 t e f S w y 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I x J T I w K F B h Z 2 U l M j A 3 K T w v S X R l b V B h d G g + P C 9 J d G V t T G 9 j Y X R p b 2 4 + P F N 0 Y W J s Z U V u d H J p Z X M + P E V u d H J 5 I F R 5 c G U 9 I k F k Z G V k V G 9 E Y X R h T W 9 k Z W w i I F Z h b H V l P S J s M S I g L z 4 8 R W 5 0 c n k g V H l w Z T 0 i Q n V m Z m V y T m V 4 d F J l Z n J l c 2 g i I F Z h b H V l P S J s M S I g L z 4 8 R W 5 0 c n k g V H l w Z T 0 i R m l s b E N v d W 5 0 I i B W Y W x 1 Z T 0 i b D Q w I i A v P j x F b n R y e S B U e X B l P S J G a W x s R W 5 h Y m x l Z C I g V m F s d W U 9 I m w w I i A v P j x F b n R y e S B U e X B l P S J G a W x s R X J y b 3 J D b 2 R l I i B W Y W x 1 Z T 0 i c 1 V u a 2 5 v d 2 4 i I C 8 + P E V u d H J 5 I F R 5 c G U 9 I k Z p b G x F c n J v c k N v d W 5 0 I i B W Y W x 1 Z T 0 i b D A i I C 8 + P E V u d H J 5 I F R 5 c G U 9 I k Z p b G x M Y X N 0 V X B k Y X R l Z C I g V m F s d W U 9 I m Q y M D I z L T A y L T A 5 V D E 5 O j M 0 O j M y L j A w N j Y 4 M z h a I i A v P j x F b n R y e S B U e X B l P S J G a W x s Q 2 9 s d W 1 u V H l w Z X M i I F Z h b H V l P S J z R V F R P S I g L z 4 8 R W 5 0 c n k g V H l w Z T 0 i R m l s b E N v b H V t b k 5 h b W V z I i B W Y W x 1 Z T 0 i c 1 s m c X V v d D t N Z W R p Y W 5 c b k l u Y 2 9 t Z V 5 7 X l 5 9 J n F 1 b 3 Q 7 L C Z x d W 9 0 O y U g b 2 Y g T W V k a W F u X G 5 J b m N v 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T E 5 O T U y Y 2 M t N D d l Z S 0 0 N T Z j L T k 5 N 2 Y t N 2 J j N G I z Z W U 3 M D U x I i A v P j x F b n R y e S B U e X B l P S J S Z W x h d G l v b n N o a X B J b m Z v Q 2 9 u d G F p b m V y I i B W Y W x 1 Z T 0 i c 3 s m c X V v d D t j b 2 x 1 b W 5 D b 3 V u d C Z x d W 9 0 O z o y L C Z x d W 9 0 O 2 t l e U N v b H V t b k 5 h b W V z J n F 1 b 3 Q 7 O l t d L C Z x d W 9 0 O 3 F 1 Z X J 5 U m V s Y X R p b 2 5 z a G l w c y Z x d W 9 0 O z p b X S w m c X V v d D t j b 2 x 1 b W 5 J Z G V u d G l 0 a W V z J n F 1 b 3 Q 7 O l s m c X V v d D t T Z W N 0 a W 9 u M S 9 U Y W J s Z T A y M S A o U G F n Z S A 3 K S 9 D a G F u Z 2 V k I F R 5 c G U u e 0 1 l Z G l h b l x u S W 5 j b 2 1 l X n t 7 X l 5 9 L D B 9 J n F 1 b 3 Q 7 L C Z x d W 9 0 O 1 N l Y 3 R p b 2 4 x L 1 R h Y m x l M D I x I C h Q Y W d l I D c p L 0 N o Y W 5 n Z W Q g V H l w Z S 5 7 J S B v Z i B N Z W R p Y W 5 c b k l u Y 2 9 t Z S w x f S Z x d W 9 0 O 1 0 s J n F 1 b 3 Q 7 Q 2 9 s d W 1 u Q 2 9 1 b n Q m c X V v d D s 6 M i w m c X V v d D t L Z X l D b 2 x 1 b W 5 O Y W 1 l c y Z x d W 9 0 O z p b X S w m c X V v d D t D b 2 x 1 b W 5 J Z G V u d G l 0 a W V z J n F 1 b 3 Q 7 O l s m c X V v d D t T Z W N 0 a W 9 u M S 9 U Y W J s Z T A y M S A o U G F n Z S A 3 K S 9 D a G F u Z 2 V k I F R 5 c G U u e 0 1 l Z G l h b l x u S W 5 j b 2 1 l X n t 7 X l 5 9 L D B 9 J n F 1 b 3 Q 7 L C Z x d W 9 0 O 1 N l Y 3 R p b 2 4 x L 1 R h Y m x l M D I x I C h Q Y W d l I D c p L 0 N o Y W 5 n Z W Q g V H l w Z S 5 7 J S B v Z i B N Z W R p Y W 5 c b k l u Y 2 9 t Z S 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I z J T I w K F B h Z 2 U l M j A 4 K T w v S X R l b V B h d G g + P C 9 J d G V t T G 9 j Y X R p b 2 4 + P F N 0 Y W J s Z U V u d H J p Z X M + P E V u d H J 5 I F R 5 c G U 9 I k F k Z G V k V G 9 E Y X R h T W 9 k Z W w i I F Z h b H V l P S J s M S I g L z 4 8 R W 5 0 c n k g V H l w Z T 0 i Q n V m Z m V y T m V 4 d F J l Z n J l c 2 g i I F Z h b H V l P S J s M S I g L z 4 8 R W 5 0 c n k g V H l w Z T 0 i R m l s b E N v d W 5 0 I i B W Y W x 1 Z T 0 i b D E y I i A v P j x F b n R y e S B U e X B l P S J G a W x s R W 5 h Y m x l Z C I g V m F s d W U 9 I m w w I i A v P j x F b n R y e S B U e X B l P S J G a W x s R X J y b 3 J D b 2 R l I i B W Y W x 1 Z T 0 i c 1 V u a 2 5 v d 2 4 i I C 8 + P E V u d H J 5 I F R 5 c G U 9 I k Z p b G x F c n J v c k N v d W 5 0 I i B W Y W x 1 Z T 0 i b D A i I C 8 + P E V u d H J 5 I F R 5 c G U 9 I k Z p b G x M Y X N 0 V X B k Y X R l Z C I g V m F s d W U 9 I m Q y M D I z L T A y L T A 5 V D E 5 O j M 0 O j M y L j A w N j Y 4 M z h a I i A v P j x F b n R y e S B U e X B l P S J G a W x s Q 2 9 s d W 1 u V H l w Z X M i I F Z h b H V l P S J z Q m d Z R y I g L z 4 8 R W 5 0 c n k g V H l w Z T 0 i R m l s b E N v b H V t b k 5 h b W V z I i B W Y W x 1 Z T 0 i c 1 s m c X V v d D t D b 2 x 1 b W 4 x J n F 1 b 3 Q 7 L C Z x d W 9 0 O 0 N v b H V t b j I m c X V v d D s s J n F 1 b 3 Q 7 Q 2 9 s d W 1 u M 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Z D k 4 M z B k Y y 0 4 O G Y 3 L T Q 1 M m U t O T Y y Y y 1 j Z j k 4 M D R k N T U z Y j I i I C 8 + P E V u d H J 5 I F R 5 c G U 9 I l J l b G F 0 a W 9 u c 2 h p c E l u Z m 9 D b 2 5 0 Y W l u Z X I i I F Z h b H V l P S J z e y Z x d W 9 0 O 2 N v b H V t b k N v d W 5 0 J n F 1 b 3 Q 7 O j M s J n F 1 b 3 Q 7 a 2 V 5 Q 2 9 s d W 1 u T m F t Z X M m c X V v d D s 6 W 1 0 s J n F 1 b 3 Q 7 c X V l c n l S Z W x h d G l v b n N o a X B z J n F 1 b 3 Q 7 O l t d L C Z x d W 9 0 O 2 N v b H V t b k l k Z W 5 0 a X R p Z X M m c X V v d D s 6 W y Z x d W 9 0 O 1 N l Y 3 R p b 2 4 x L 1 R h Y m x l M D I z I C h Q Y W d l I D g p L 0 N o Y W 5 n Z W Q g V H l w Z S 5 7 Q 2 9 s d W 1 u M S w w f S Z x d W 9 0 O y w m c X V v d D t T Z W N 0 a W 9 u M S 9 U Y W J s Z T A y M y A o U G F n Z S A 4 K S 9 D a G F u Z 2 V k I F R 5 c G U u e 0 N v b H V t b j I s M X 0 m c X V v d D s s J n F 1 b 3 Q 7 U 2 V j d G l v b j E v V G F i b G U w M j M g K F B h Z 2 U g O C k v Q 2 h h b m d l Z C B U e X B l L n t D b 2 x 1 b W 4 z L D J 9 J n F 1 b 3 Q 7 X S w m c X V v d D t D b 2 x 1 b W 5 D b 3 V u d C Z x d W 9 0 O z o z L C Z x d W 9 0 O 0 t l e U N v b H V t b k 5 h b W V z J n F 1 b 3 Q 7 O l t d L C Z x d W 9 0 O 0 N v b H V t b k l k Z W 5 0 a X R p Z X M m c X V v d D s 6 W y Z x d W 9 0 O 1 N l Y 3 R p b 2 4 x L 1 R h Y m x l M D I z I C h Q Y W d l I D g p L 0 N o Y W 5 n Z W Q g V H l w Z S 5 7 Q 2 9 s d W 1 u M S w w f S Z x d W 9 0 O y w m c X V v d D t T Z W N 0 a W 9 u M S 9 U Y W J s Z T A y M y A o U G F n Z S A 4 K S 9 D a G F u Z 2 V k I F R 5 c G U u e 0 N v b H V t b j I s M X 0 m c X V v d D s s J n F 1 b 3 Q 7 U 2 V j d G l v b j E v V G F i b G U w M j M g K F B h Z 2 U g O C k v Q 2 h h b m d l Z C B U e X B l L n t D b 2 x 1 b W 4 z L D J 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j U l M j A o U G F n Z S U y M D g p P C 9 J d G V t U G F 0 a D 4 8 L 0 l 0 Z W 1 M b 2 N h d G l v b j 4 8 U 3 R h Y m x l R W 5 0 c m l l c z 4 8 R W 5 0 c n k g V H l w Z T 0 i Q W R k Z W R U b 0 R h d G F N b 2 R l b C I g V m F s d W U 9 I m w x I i A v P j x F b n R y e S B U e X B l P S J C d W Z m Z X J O Z X h 0 U m V m c m V z a C I g V m F s d W U 9 I m w x I i A v P j x F b n R y e S B U e X B l P S J G a W x s Q 2 9 1 b n Q i I F Z h b H V l P S J s M T E i I C 8 + P E V u d H J 5 I F R 5 c G U 9 I k Z p b G x F b m F i b G V k I i B W Y W x 1 Z T 0 i b D A i I C 8 + P E V u d H J 5 I F R 5 c G U 9 I k Z p b G x F c n J v c k N v Z G U i I F Z h b H V l P S J z V W 5 r b m 9 3 b i I g L z 4 8 R W 5 0 c n k g V H l w Z T 0 i R m l s b E V y c m 9 y Q 2 9 1 b n Q i I F Z h b H V l P S J s M C I g L z 4 8 R W 5 0 c n k g V H l w Z T 0 i R m l s b E x h c 3 R V c G R h d G V k I i B W Y W x 1 Z T 0 i Z D I w M j M t M D I t M D l U M T k 6 M z Q 6 M z I u M D A 2 N j g z O F o i I C 8 + P E V u d H J 5 I F R 5 c G U 9 I k Z p b G x D b 2 x 1 b W 5 U e X B l c y I g V m F s d W U 9 I n N F U V k 9 I i A v P j x F b n R y e S B U e X B l P S J G a W x s Q 2 9 s d W 1 u T m F t Z X M i I F Z h b H V l P S J z W y Z x d W 9 0 O 0 1 l Z G l h b l x u S W 5 j b 2 1 l X n t e X n 0 m c X V v d D s s J n F 1 b 3 Q 7 J S B v Z i B N Z W R p Y W 5 c b k l u Y 2 9 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N z U z N 2 U 1 N S 1 l O D d j L T R k N j U t Y m J j O S 0 w Z T I x Z T J h Y m N k N T k i I C 8 + P E V u d H J 5 I F R 5 c G U 9 I l J l b G F 0 a W 9 u c 2 h p c E l u Z m 9 D b 2 5 0 Y W l u Z X I i I F Z h b H V l P S J z e y Z x d W 9 0 O 2 N v b H V t b k N v d W 5 0 J n F 1 b 3 Q 7 O j I s J n F 1 b 3 Q 7 a 2 V 5 Q 2 9 s d W 1 u T m F t Z X M m c X V v d D s 6 W 1 0 s J n F 1 b 3 Q 7 c X V l c n l S Z W x h d G l v b n N o a X B z J n F 1 b 3 Q 7 O l t d L C Z x d W 9 0 O 2 N v b H V t b k l k Z W 5 0 a X R p Z X M m c X V v d D s 6 W y Z x d W 9 0 O 1 N l Y 3 R p b 2 4 x L 1 R h Y m x l M D I 1 I C h Q Y W d l I D g p L 0 N o Y W 5 n Z W Q g V H l w Z S 5 7 T W V k a W F u X G 5 J b m N v b W V e e 3 t e X n 0 s M H 0 m c X V v d D s s J n F 1 b 3 Q 7 U 2 V j d G l v b j E v V G F i b G U w M j U g K F B h Z 2 U g O C k v Q 2 h h b m d l Z C B U e X B l L n s l I G 9 m I E 1 l Z G l h b l x u S W 5 j b 2 1 l L D F 9 J n F 1 b 3 Q 7 X S w m c X V v d D t D b 2 x 1 b W 5 D b 3 V u d C Z x d W 9 0 O z o y L C Z x d W 9 0 O 0 t l e U N v b H V t b k 5 h b W V z J n F 1 b 3 Q 7 O l t d L C Z x d W 9 0 O 0 N v b H V t b k l k Z W 5 0 a X R p Z X M m c X V v d D s 6 W y Z x d W 9 0 O 1 N l Y 3 R p b 2 4 x L 1 R h Y m x l M D I 1 I C h Q Y W d l I D g p L 0 N o Y W 5 n Z W Q g V H l w Z S 5 7 T W V k a W F u X G 5 J b m N v b W V e e 3 t e X n 0 s M H 0 m c X V v d D s s J n F 1 b 3 Q 7 U 2 V j d G l v b j E v V G F i b G U w M j U g K F B h Z 2 U g O C k v Q 2 h h b m d l Z C B U e X B l L n s l I G 9 m I E 1 l Z G l h b l x u S W 5 j b 2 1 l 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V G F i b G U w M D E l M j A o U G F n Z S U y M D E t M i k 8 L 0 l 0 Z W 1 Q Y X R o P j w v S X R l b U x v Y 2 F 0 a W 9 u P j x T d G F i b G V F b n R y a W V z P j x F b n R y e S B U e X B l P S J B Z G R l Z F R v R G F 0 Y U 1 v Z G V s I i B W Y W x 1 Z T 0 i b D A i I C 8 + P E V u d H J 5 I F R 5 c G U 9 I k J 1 Z m Z l c k 5 l e H R S Z W Z y Z X N o I i B W Y W x 1 Z T 0 i b D E i I C 8 + P E V u d H J 5 I F R 5 c G U 9 I k Z p b G x D b 3 V u d C I g V m F s d W U 9 I m w 5 N S I g L z 4 8 R W 5 0 c n k g V H l w Z T 0 i R m l s b E V u Y W J s Z W Q i I F Z h b H V l P S J s M C I g L z 4 8 R W 5 0 c n k g V H l w Z T 0 i R m l s b E V y c m 9 y Q 2 9 k Z S I g V m F s d W U 9 I n N V b m t u b 3 d u I i A v P j x F b n R y e S B U e X B l P S J G a W x s R X J y b 3 J D b 3 V u d C I g V m F s d W U 9 I m w w I i A v P j x F b n R y e S B U e X B l P S J G a W x s T G F z d F V w Z G F 0 Z W Q i I F Z h b H V l P S J k M j A y M y 0 w O S 0 x O V Q y M D o 0 M z o 1 N i 4 4 N z c x N z Y 5 W i I g L z 4 8 R W 5 0 c n k g V H l w Z T 0 i R m l s b E N v b H V t b l R 5 c G V z I i B W Y W x 1 Z T 0 i c 0 J n T U R C Z 0 1 H I i A v P j x F b n R y e S B U e X B l P S J G a W x s Q 2 9 s d W 1 u T m F t Z X M i I F Z h b H V l P S J z W y Z x d W 9 0 O 0 N v d W 5 0 e S Z x d W 9 0 O y w m c X V v d D s y M D E w X G 4 o Q X B y L i A x K S Z x d W 9 0 O y w m c X V v d D s y M D I w X G 4 o Q X B y L i A x K S Z x d W 9 0 O y w m c X V v d D t D a G F u Z 2 V c b l x 1 M D A y N z E w I H R v I F x 1 M D A y N z I w J n F 1 b 3 Q 7 L C Z x d W 9 0 O z I w M j I g R X N 0 a W 1 h d G V c b i h K d W x 5 I D E p J n F 1 b 3 Q 7 L C Z x d W 9 0 O 0 N o Y W 5 n Z S B c d T A w M j c y M S B 0 b y B c d T A w M j c y M l x u K E p 1 b H k g M S 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2 R i M m N m Z D U t M G E y Z C 0 0 Z m Q z L W J m M 2 Y t Z j U 1 N j I z Y z h k Z T I 3 I i A v P j x F b n R y e S B U e X B l P S J S Z W N v d m V y e V R h c m d l d E N v b H V t b i I g V m F s d W U 9 I m w 4 I i A v P j x F b n R y e S B U e X B l P S J S Z W N v d m V y e V R h c m d l d F J v d y I g V m F s d W U 9 I m w x N C I g L z 4 8 R W 5 0 c n k g V H l w Z T 0 i U m V j b 3 Z l c n l U Y X J n Z X R T a G V l d C I g V m F s d W U 9 I n N Q b 3 B 1 b G F 0 a W 9 u I E d y b 3 d 0 a C I g L z 4 8 R W 5 0 c n k g V H l w Z T 0 i U m V s Y X R p b 2 5 z a G l w S W 5 m b 0 N v b n R h a W 5 l c i I g V m F s d W U 9 I n N 7 J n F 1 b 3 Q 7 Y 2 9 s d W 1 u Q 2 9 1 b n Q m c X V v d D s 6 N i w m c X V v d D t r Z X l D b 2 x 1 b W 5 O Y W 1 l c y Z x d W 9 0 O z p b X S w m c X V v d D t x d W V y e V J l b G F 0 a W 9 u c 2 h p c H M m c X V v d D s 6 W 1 0 s J n F 1 b 3 Q 7 Y 2 9 s d W 1 u S W R l b n R p d G l l c y Z x d W 9 0 O z p b J n F 1 b 3 Q 7 U 2 V j d G l v b j E v V G F i b G U w M D E g K F B h Z 2 U g M S 0 y K S 9 B d X R v U m V t b 3 Z l Z E N v b H V t b n M x L n t D b 3 V u d H k s M H 0 m c X V v d D s s J n F 1 b 3 Q 7 U 2 V j d G l v b j E v V G F i b G U w M D E g K F B h Z 2 U g M S 0 y K S 9 B d X R v U m V t b 3 Z l Z E N v b H V t b n M x L n s y M D E w X G 4 o Q X B y L i A x K S w x f S Z x d W 9 0 O y w m c X V v d D t T Z W N 0 a W 9 u M S 9 U Y W J s Z T A w M S A o U G F n Z S A x L T I p L 0 F 1 d G 9 S Z W 1 v d m V k Q 2 9 s d W 1 u c z E u e z I w M j B c b i h B c H I u I D E p L D J 9 J n F 1 b 3 Q 7 L C Z x d W 9 0 O 1 N l Y 3 R p b 2 4 x L 1 R h Y m x l M D A x I C h Q Y W d l I D E t M i k v Q X V 0 b 1 J l b W 9 2 Z W R D b 2 x 1 b W 5 z M S 5 7 Q 2 h h b m d l X G 5 c d T A w M j c x M C B 0 b y B c d T A w M j c y M C w z f S Z x d W 9 0 O y w m c X V v d D t T Z W N 0 a W 9 u M S 9 U Y W J s Z T A w M S A o U G F n Z S A x L T I p L 0 F 1 d G 9 S Z W 1 v d m V k Q 2 9 s d W 1 u c z E u e z I w M j I g R X N 0 a W 1 h d G V c b i h K d W x 5 I D E p L D R 9 J n F 1 b 3 Q 7 L C Z x d W 9 0 O 1 N l Y 3 R p b 2 4 x L 1 R h Y m x l M D A x I C h Q Y W d l I D E t M i k v Q X V 0 b 1 J l b W 9 2 Z W R D b 2 x 1 b W 5 z M S 5 7 Q 2 h h b m d l I F x 1 M D A y N z I x I H R v I F x 1 M D A y N z I y X G 4 o S n V s e S A x K S w 1 f S Z x d W 9 0 O 1 0 s J n F 1 b 3 Q 7 Q 2 9 s d W 1 u Q 2 9 1 b n Q m c X V v d D s 6 N i w m c X V v d D t L Z X l D b 2 x 1 b W 5 O Y W 1 l c y Z x d W 9 0 O z p b X S w m c X V v d D t D b 2 x 1 b W 5 J Z G V u d G l 0 a W V z J n F 1 b 3 Q 7 O l s m c X V v d D t T Z W N 0 a W 9 u M S 9 U Y W J s Z T A w M S A o U G F n Z S A x L T I p L 0 F 1 d G 9 S Z W 1 v d m V k Q 2 9 s d W 1 u c z E u e 0 N v d W 5 0 e S w w f S Z x d W 9 0 O y w m c X V v d D t T Z W N 0 a W 9 u M S 9 U Y W J s Z T A w M S A o U G F n Z S A x L T I p L 0 F 1 d G 9 S Z W 1 v d m V k Q 2 9 s d W 1 u c z E u e z I w M T B c b i h B c H I u I D E p L D F 9 J n F 1 b 3 Q 7 L C Z x d W 9 0 O 1 N l Y 3 R p b 2 4 x L 1 R h Y m x l M D A x I C h Q Y W d l I D E t M i k v Q X V 0 b 1 J l b W 9 2 Z W R D b 2 x 1 b W 5 z M S 5 7 M j A y M F x u K E F w c i 4 g M S k s M n 0 m c X V v d D s s J n F 1 b 3 Q 7 U 2 V j d G l v b j E v V G F i b G U w M D E g K F B h Z 2 U g M S 0 y K S 9 B d X R v U m V t b 3 Z l Z E N v b H V t b n M x L n t D a G F u Z 2 V c b l x 1 M D A y N z E w I H R v I F x 1 M D A y N z I w L D N 9 J n F 1 b 3 Q 7 L C Z x d W 9 0 O 1 N l Y 3 R p b 2 4 x L 1 R h Y m x l M D A x I C h Q Y W d l I D E t M i k v Q X V 0 b 1 J l b W 9 2 Z W R D b 2 x 1 b W 5 z M S 5 7 M j A y M i B F c 3 R p b W F 0 Z V x u K E p 1 b H k g M S k s N H 0 m c X V v d D s s J n F 1 b 3 Q 7 U 2 V j d G l v b j E v V G F i b G U w M D E g K F B h Z 2 U g M S 0 y K S 9 B d X R v U m V t b 3 Z l Z E N v b H V t b n M x L n t D a G F u Z 2 U g X H U w M D I 3 M j E g d G 8 g X H U w M D I 3 M j J c b i h K d W x 5 I D E p 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D A x J T I w K F B h Z 2 U l M j A x L T Q p P C 9 J d G V t U G F 0 a D 4 8 L 0 l 0 Z W 1 M b 2 N h d G l v b j 4 8 U 3 R h Y m x l R W 5 0 c m l l c z 4 8 R W 5 0 c n k g V H l w Z T 0 i Q W R k Z W R U b 0 R h d G F N b 2 R l b C I g V m F s d W U 9 I m w w I i A v P j x F b n R y e S B U e X B l P S J C d W Z m Z X J O Z X h 0 U m V m c m V z a C I g V m F s d W U 9 I m w x I i A v P j x F b n R y e S B U e X B l P S J G a W x s Q 2 9 1 b n Q i I F Z h b H V l P S J s M T Q 2 I i A v P j x F b n R y e S B U e X B l P S J G a W x s R W 5 h Y m x l Z C I g V m F s d W U 9 I m w w I i A v P j x F b n R y e S B U e X B l P S J G a W x s R X J y b 3 J D b 2 R l I i B W Y W x 1 Z T 0 i c 1 V u a 2 5 v d 2 4 i I C 8 + P E V u d H J 5 I F R 5 c G U 9 I k Z p b G x F c n J v c k N v d W 5 0 I i B W Y W x 1 Z T 0 i b D A i I C 8 + P E V u d H J 5 I F R 5 c G U 9 I k Z p b G x M Y X N 0 V X B k Y X R l Z C I g V m F s d W U 9 I m Q y M D I z L T E y L T E 0 V D E 4 O j U 1 O j Q z L j k 5 M z E z O T B a I i A v P j x F b n R y e S B U e X B l P S J G a W x s Q 2 9 s d W 1 u V H l w Z X M i I F Z h b H V l P S J z Q m d V R k J R V U Y i I C 8 + P E V u d H J 5 I F R 5 c G U 9 I k Z p b G x D b 2 x 1 b W 5 O Y W 1 l c y I g V m F s d W U 9 I n N b J n F 1 b 3 Q 7 R G l z d H J p Y 3 Q g T m F t Z S Z x d W 9 0 O y w m c X V v d D s l X G 5 C Z W x v d y Z x d W 9 0 O y w m c X V v d D s l X G 5 B c H B y b 2 F j a G l u Z y Z x d W 9 0 O y w m c X V v d D s l X G 5 N Z W V 0 c y Z x d W 9 0 O y w m c X V v d D s l X G 5 F e G N l Z W R z J n F 1 b 3 Q 7 L C Z x d W 9 0 O 1 R v d G F s X G 5 Q c m 9 m a W N p Z W 5 j e S A 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F m M j Z i N D k 2 L W M w Y m E t N G M 2 M C 0 5 Z D Z l L W F h Y z F m O G F i M j Q z M C I g L z 4 8 R W 5 0 c n k g V H l w Z T 0 i U m V s Y X R p b 2 5 z a G l w S W 5 m b 0 N v b n R h a W 5 l c i I g V m F s d W U 9 I n N 7 J n F 1 b 3 Q 7 Y 2 9 s d W 1 u Q 2 9 1 b n Q m c X V v d D s 6 N i w m c X V v d D t r Z X l D b 2 x 1 b W 5 O Y W 1 l c y Z x d W 9 0 O z p b X S w m c X V v d D t x d W V y e V J l b G F 0 a W 9 u c 2 h p c H M m c X V v d D s 6 W 1 0 s J n F 1 b 3 Q 7 Y 2 9 s d W 1 u S W R l b n R p d G l l c y Z x d W 9 0 O z p b J n F 1 b 3 Q 7 U 2 V j d G l v b j E v V G F i b G U w M D E g K F B h Z 2 U g M S 0 0 K S 9 B d X R v U m V t b 3 Z l Z E N v b H V t b n M x L n t E a X N 0 c m l j d C B O Y W 1 l L D B 9 J n F 1 b 3 Q 7 L C Z x d W 9 0 O 1 N l Y 3 R p b 2 4 x L 1 R h Y m x l M D A x I C h Q Y W d l I D E t N C k v Q X V 0 b 1 J l b W 9 2 Z W R D b 2 x 1 b W 5 z M S 5 7 J V x u Q m V s b 3 c s M X 0 m c X V v d D s s J n F 1 b 3 Q 7 U 2 V j d G l v b j E v V G F i b G U w M D E g K F B h Z 2 U g M S 0 0 K S 9 B d X R v U m V t b 3 Z l Z E N v b H V t b n M x L n s l X G 5 B c H B y b 2 F j a G l u Z y w y f S Z x d W 9 0 O y w m c X V v d D t T Z W N 0 a W 9 u M S 9 U Y W J s Z T A w M S A o U G F n Z S A x L T Q p L 0 F 1 d G 9 S Z W 1 v d m V k Q 2 9 s d W 1 u c z E u e y V c b k 1 l Z X R z L D N 9 J n F 1 b 3 Q 7 L C Z x d W 9 0 O 1 N l Y 3 R p b 2 4 x L 1 R h Y m x l M D A x I C h Q Y W d l I D E t N C k v Q X V 0 b 1 J l b W 9 2 Z W R D b 2 x 1 b W 5 z M S 5 7 J V x u R X h j Z W V k c y w 0 f S Z x d W 9 0 O y w m c X V v d D t T Z W N 0 a W 9 u M S 9 U Y W J s Z T A w M S A o U G F n Z S A x L T Q p L 0 F 1 d G 9 S Z W 1 v d m V k Q 2 9 s d W 1 u c z E u e 1 R v d G F s X G 5 Q c m 9 m a W N p Z W 5 j e S A l L D V 9 J n F 1 b 3 Q 7 X S w m c X V v d D t D b 2 x 1 b W 5 D b 3 V u d C Z x d W 9 0 O z o 2 L C Z x d W 9 0 O 0 t l e U N v b H V t b k 5 h b W V z J n F 1 b 3 Q 7 O l t d L C Z x d W 9 0 O 0 N v b H V t b k l k Z W 5 0 a X R p Z X M m c X V v d D s 6 W y Z x d W 9 0 O 1 N l Y 3 R p b 2 4 x L 1 R h Y m x l M D A x I C h Q Y W d l I D E t N C k v Q X V 0 b 1 J l b W 9 2 Z W R D b 2 x 1 b W 5 z M S 5 7 R G l z d H J p Y 3 Q g T m F t Z S w w f S Z x d W 9 0 O y w m c X V v d D t T Z W N 0 a W 9 u M S 9 U Y W J s Z T A w M S A o U G F n Z S A x L T Q p L 0 F 1 d G 9 S Z W 1 v d m V k Q 2 9 s d W 1 u c z E u e y V c b k J l b G 9 3 L D F 9 J n F 1 b 3 Q 7 L C Z x d W 9 0 O 1 N l Y 3 R p b 2 4 x L 1 R h Y m x l M D A x I C h Q Y W d l I D E t N C k v Q X V 0 b 1 J l b W 9 2 Z W R D b 2 x 1 b W 5 z M S 5 7 J V x u Q X B w c m 9 h Y 2 h p b m c s M n 0 m c X V v d D s s J n F 1 b 3 Q 7 U 2 V j d G l v b j E v V G F i b G U w M D E g K F B h Z 2 U g M S 0 0 K S 9 B d X R v U m V t b 3 Z l Z E N v b H V t b n M x L n s l X G 5 N Z W V 0 c y w z f S Z x d W 9 0 O y w m c X V v d D t T Z W N 0 a W 9 u M S 9 U Y W J s Z T A w M S A o U G F n Z S A x L T Q p L 0 F 1 d G 9 S Z W 1 v d m V k Q 2 9 s d W 1 u c z E u e y V c b k V 4 Y 2 V l Z H M s N H 0 m c X V v d D s s J n F 1 b 3 Q 7 U 2 V j d G l v b j E v V G F i b G U w M D E g K F B h Z 2 U g M S 0 0 K S 9 B d X R v U m V t b 3 Z l Z E N v b H V t b n M x L n t U b 3 R h b F x u U H J v Z m l j a W V u Y 3 k g J S w 1 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R h Y m x l M D A 5 J T I w K F B h Z 2 U l M j A 3 K S 9 T b 3 V y Y 2 U 8 L 0 l 0 Z W 1 Q Y X R o P j w v S X R l b U x v Y 2 F 0 a W 9 u P j x T d G F i b G V F b n R y a W V z I C 8 + P C 9 J d G V t P j x J d G V t P j x J d G V t T G 9 j Y X R p b 2 4 + P E l 0 Z W 1 U e X B l P k Z v c m 1 1 b G E 8 L 0 l 0 Z W 1 U e X B l P j x J d G V t U G F 0 a D 5 T Z W N 0 a W 9 u M S 9 U Y W J s Z T A w O S U y M C h Q Y W d l J T I w N y k v V G F i b G U w M D k 8 L 0 l 0 Z W 1 Q Y X R o P j w v S X R l b U x v Y 2 F 0 a W 9 u P j x T d G F i b G V F b n R y a W V z I C 8 + P C 9 J d G V t P j x J d G V t P j x J d G V t T G 9 j Y X R p b 2 4 + P E l 0 Z W 1 U e X B l P k Z v c m 1 1 b G E 8 L 0 l 0 Z W 1 U e X B l P j x J d G V t U G F 0 a D 5 T Z W N 0 a W 9 u M S 9 U Y W J s Z T A w O S U y M C h Q Y W d l J T I w N y k v U H J v b W 9 0 Z W Q l M j B I Z W F k Z X J z P C 9 J d G V t U G F 0 a D 4 8 L 0 l 0 Z W 1 M b 2 N h d G l v b j 4 8 U 3 R h Y m x l R W 5 0 c m l l c y A v P j w v S X R l b T 4 8 S X R l b T 4 8 S X R l b U x v Y 2 F 0 a W 9 u P j x J d G V t V H l w Z T 5 G b 3 J t d W x h P C 9 J d G V t V H l w Z T 4 8 S X R l b V B h d G g + U 2 V j d G l v b j E v V G F i b G U w M D k l M j A o U G F n Z S U y M D c p L 0 N o Y W 5 n Z W Q l M j B U e X B l P C 9 J d G V t U G F 0 a D 4 8 L 0 l 0 Z W 1 M b 2 N h d G l v b j 4 8 U 3 R h Y m x l R W 5 0 c m l l c y A v P j w v S X R l b T 4 8 S X R l b T 4 8 S X R l b U x v Y 2 F 0 a W 9 u P j x J d G V t V H l w Z T 5 G b 3 J t d W x h P C 9 J d G V t V H l w Z T 4 8 S X R l b V B h d G g + U 2 V j d G l v b j E v V G F i b G U w M j I l M j A o U G F n Z S U y M D E 1 L T E 2 K S 9 T b 3 V y Y 2 U 8 L 0 l 0 Z W 1 Q Y X R o P j w v S X R l b U x v Y 2 F 0 a W 9 u P j x T d G F i b G V F b n R y a W V z I C 8 + P C 9 J d G V t P j x J d G V t P j x J d G V t T G 9 j Y X R p b 2 4 + P E l 0 Z W 1 U e X B l P k Z v c m 1 1 b G E 8 L 0 l 0 Z W 1 U e X B l P j x J d G V t U G F 0 a D 5 T Z W N 0 a W 9 u M S 9 U Y W J s Z T A y M i U y M C h Q Y W d l J T I w M T U t M T Y p L 1 R h Y m x l M D I y P C 9 J d G V t U G F 0 a D 4 8 L 0 l 0 Z W 1 M b 2 N h d G l v b j 4 8 U 3 R h Y m x l R W 5 0 c m l l c y A v P j w v S X R l b T 4 8 S X R l b T 4 8 S X R l b U x v Y 2 F 0 a W 9 u P j x J d G V t V H l w Z T 5 G b 3 J t d W x h P C 9 J d G V t V H l w Z T 4 8 S X R l b V B h d G g + U 2 V j d G l v b j E v V G F i b G U w M j I l M j A o U G F n Z S U y M D E 1 L T E 2 K S 9 D a G F u Z 2 V k J T I w V H l w Z T w v S X R l b V B h d G g + P C 9 J d G V t T G 9 j Y X R p b 2 4 + P F N 0 Y W J s Z U V u d H J p Z X M g L z 4 8 L 0 l 0 Z W 0 + P E l 0 Z W 0 + P E l 0 Z W 1 M b 2 N h d G l v b j 4 8 S X R l b V R 5 c G U + R m 9 y b X V s Y T w v S X R l b V R 5 c G U + P E l 0 Z W 1 Q Y X R o P l N l Y 3 R p b 2 4 x L 1 R h Y m x l M D I y J T I w K F B h Z 2 U l M j A x N S 0 x N i k l M j A o M i k v U 2 9 1 c m N l P C 9 J d G V t U G F 0 a D 4 8 L 0 l 0 Z W 1 M b 2 N h d G l v b j 4 8 U 3 R h Y m x l R W 5 0 c m l l c y A v P j w v S X R l b T 4 8 S X R l b T 4 8 S X R l b U x v Y 2 F 0 a W 9 u P j x J d G V t V H l w Z T 5 G b 3 J t d W x h P C 9 J d G V t V H l w Z T 4 8 S X R l b V B h d G g + U 2 V j d G l v b j E v V G F i b G U w M j I l M j A o U G F n Z S U y M D E 1 L T E 2 K S U y M C g y K S 9 U Y W J s Z T A y M j w v S X R l b V B h d G g + P C 9 J d G V t T G 9 j Y X R p b 2 4 + P F N 0 Y W J s Z U V u d H J p Z X M g L z 4 8 L 0 l 0 Z W 0 + P E l 0 Z W 0 + P E l 0 Z W 1 M b 2 N h d G l v b j 4 8 S X R l b V R 5 c G U + R m 9 y b X V s Y T w v S X R l b V R 5 c G U + P E l 0 Z W 1 Q Y X R o P l N l Y 3 R p b 2 4 x L 1 R h Y m x l M D I y J T I w K F B h Z 2 U l M j A x N S 0 x N i k l M j A o M i k v Q 2 h h b m d l Z C U y M F R 5 c G U 8 L 0 l 0 Z W 1 Q Y X R o P j w v S X R l b U x v Y 2 F 0 a W 9 u P j x T d G F i b G V F b n R y a W V z I C 8 + P C 9 J d G V t P j x J d G V t P j x J d G V t T G 9 j Y X R p b 2 4 + P E l 0 Z W 1 U e X B l P k Z v c m 1 1 b G E 8 L 0 l 0 Z W 1 U e X B l P j x J d G V t U G F 0 a D 5 T Z W N 0 a W 9 u M S 9 U Y W J s Z T A z N i U y M C h Q Y W d l J T I w N T c t N j I p L 1 N v d X J j Z T w v S X R l b V B h d G g + P C 9 J d G V t T G 9 j Y X R p b 2 4 + P F N 0 Y W J s Z U V u d H J p Z X M g L z 4 8 L 0 l 0 Z W 0 + P E l 0 Z W 0 + P E l 0 Z W 1 M b 2 N h d G l v b j 4 8 S X R l b V R 5 c G U + R m 9 y b X V s Y T w v S X R l b V R 5 c G U + P E l 0 Z W 1 Q Y X R o P l N l Y 3 R p b 2 4 x L 1 R h Y m x l M D M 2 J T I w K F B h Z 2 U l M j A 1 N y 0 2 M i k v V G F i b G U w M z Y 8 L 0 l 0 Z W 1 Q Y X R o P j w v S X R l b U x v Y 2 F 0 a W 9 u P j x T d G F i b G V F b n R y a W V z I C 8 + P C 9 J d G V t P j x J d G V t P j x J d G V t T G 9 j Y X R p b 2 4 + P E l 0 Z W 1 U e X B l P k Z v c m 1 1 b G E 8 L 0 l 0 Z W 1 U e X B l P j x J d G V t U G F 0 a D 5 T Z W N 0 a W 9 u M S 9 U Y W J s Z T A z N i U y M C h Q Y W d l J T I w N T c t N j I p L 0 N o Y W 5 n Z W Q l M j B U e X B l P C 9 J d G V t U G F 0 a D 4 8 L 0 l 0 Z W 1 M b 2 N h d G l v b j 4 8 U 3 R h Y m x l R W 5 0 c m l l c y A v P j w v S X R l b T 4 8 S X R l b T 4 8 S X R l b U x v Y 2 F 0 a W 9 u P j x J d G V t V H l w Z T 5 G b 3 J t d W x h P C 9 J d G V t V H l w Z T 4 8 S X R l b V B h d G g + U 2 V j d G l v b j E v V G F i b G U w M z Y l M j A o U G F n Z S U y M D U 3 L T Y y K S 9 G a W x 0 Z X J l Z C U y M F J v d 3 M 8 L 0 l 0 Z W 1 Q Y X R o P j w v S X R l b U x v Y 2 F 0 a W 9 u P j x T d G F i b G V F b n R y a W V z I C 8 + P C 9 J d G V t P j x J d G V t P j x J d G V t T G 9 j Y X R p b 2 4 + P E l 0 Z W 1 U e X B l P k Z v c m 1 1 b G E 8 L 0 l 0 Z W 1 U e X B l P j x J d G V t U G F 0 a D 5 T Z W N 0 a W 9 u M S 9 U Y W J s Z T A z N i U y M C h Q Y W d l J T I w N T c t N j I p L 1 J l b W 9 2 Z W Q l M j B D b 2 x 1 b W 5 z P C 9 J d G V t U G F 0 a D 4 8 L 0 l 0 Z W 1 M b 2 N h d G l v b j 4 8 U 3 R h Y m x l R W 5 0 c m l l c y A v P j w v S X R l b T 4 8 S X R l b T 4 8 S X R l b U x v Y 2 F 0 a W 9 u P j x J d G V t V H l w Z T 5 G b 3 J t d W x h P C 9 J d G V t V H l w Z T 4 8 S X R l b V B h d G g + U 2 V j d G l v b j E v V G F i b G U w M z Y l M j A o U G F n Z S U y M D U 3 L T Y y K S U y M C g y K S 9 T b 3 V y Y 2 U 8 L 0 l 0 Z W 1 Q Y X R o P j w v S X R l b U x v Y 2 F 0 a W 9 u P j x T d G F i b G V F b n R y a W V z I C 8 + P C 9 J d G V t P j x J d G V t P j x J d G V t T G 9 j Y X R p b 2 4 + P E l 0 Z W 1 U e X B l P k Z v c m 1 1 b G E 8 L 0 l 0 Z W 1 U e X B l P j x J d G V t U G F 0 a D 5 T Z W N 0 a W 9 u M S 9 U Y W J s Z T A z N i U y M C h Q Y W d l J T I w N T c t N j I p J T I w K D I p L 1 R h Y m x l M D M 2 P C 9 J d G V t U G F 0 a D 4 8 L 0 l 0 Z W 1 M b 2 N h d G l v b j 4 8 U 3 R h Y m x l R W 5 0 c m l l c y A v P j w v S X R l b T 4 8 S X R l b T 4 8 S X R l b U x v Y 2 F 0 a W 9 u P j x J d G V t V H l w Z T 5 G b 3 J t d W x h P C 9 J d G V t V H l w Z T 4 8 S X R l b V B h d G g + U 2 V j d G l v b j E v V G F i b G U w M z Y l M j A o U G F n Z S U y M D U 3 L T Y y K S U y M C g y K S 9 D a G F u Z 2 V k J T I w V H l w Z T w v S X R l b V B h d G g + P C 9 J d G V t T G 9 j Y X R p b 2 4 + P F N 0 Y W J s Z U V u d H J p Z X M g L z 4 8 L 0 l 0 Z W 0 + P E l 0 Z W 0 + P E l 0 Z W 1 M b 2 N h d G l v b j 4 8 S X R l b V R 5 c G U + R m 9 y b X V s Y T w v S X R l b V R 5 c G U + P E l 0 Z W 1 Q Y X R o P l N l Y 3 R p b 2 4 x L 1 R h Y m x l M D M 2 J T I w K F B h Z 2 U l M j A 1 N y 0 2 M i k l M j A o M i k v R m l s d G V y Z W Q l M j B S b 3 d z P C 9 J d G V t U G F 0 a D 4 8 L 0 l 0 Z W 1 M b 2 N h d G l v b j 4 8 U 3 R h Y m x l R W 5 0 c m l l c y A v P j w v S X R l b T 4 8 S X R l b T 4 8 S X R l b U x v Y 2 F 0 a W 9 u P j x J d G V t V H l w Z T 5 G b 3 J t d W x h P C 9 J d G V t V H l w Z T 4 8 S X R l b V B h d G g + U 2 V j d G l v b j E v V G F i b G U w M z Y l M j A o U G F n Z S U y M D U 3 L T Y y K S U y M C g y K S 9 S Z W 1 v d m V k J T I w Q 2 9 s d W 1 u c z w v S X R l b V B h d G g + P C 9 J d G V t T G 9 j Y X R p b 2 4 + P F N 0 Y W J s Z U V u d H J p Z X M g L z 4 8 L 0 l 0 Z W 0 + P E l 0 Z W 0 + P E l 0 Z W 1 M b 2 N h d G l v b j 4 8 S X R l b V R 5 c G U + R m 9 y b X V s Y T w v S X R l b V R 5 c G U + P E l 0 Z W 1 Q Y X R o P l N l Y 3 R p b 2 4 x L 1 R h Y m x l M D A 5 J T I w K F B h Z 2 U l M j A 5 K S 9 T b 3 V y Y 2 U 8 L 0 l 0 Z W 1 Q Y X R o P j w v S X R l b U x v Y 2 F 0 a W 9 u P j x T d G F i b G V F b n R y a W V z I C 8 + P C 9 J d G V t P j x J d G V t P j x J d G V t T G 9 j Y X R p b 2 4 + P E l 0 Z W 1 U e X B l P k Z v c m 1 1 b G E 8 L 0 l 0 Z W 1 U e X B l P j x J d G V t U G F 0 a D 5 T Z W N 0 a W 9 u M S 9 U Y W J s Z T A w O S U y M C h Q Y W d l J T I w O S k v V G F i b G U w M D k 8 L 0 l 0 Z W 1 Q Y X R o P j w v S X R l b U x v Y 2 F 0 a W 9 u P j x T d G F i b G V F b n R y a W V z I C 8 + P C 9 J d G V t P j x J d G V t P j x J d G V t T G 9 j Y X R p b 2 4 + P E l 0 Z W 1 U e X B l P k Z v c m 1 1 b G E 8 L 0 l 0 Z W 1 U e X B l P j x J d G V t U G F 0 a D 5 T Z W N 0 a W 9 u M S 9 U Y W J s Z T A w O S U y M C h Q Y W d l J T I w O S k v Q 2 h h b m d l Z C U y M F R 5 c G U 8 L 0 l 0 Z W 1 Q Y X R o P j w v S X R l b U x v Y 2 F 0 a W 9 u P j x T d G F i b G V F b n R y a W V z I C 8 + P C 9 J d G V t P j x J d G V t P j x J d G V t T G 9 j Y X R p b 2 4 + P E l 0 Z W 1 U e X B l P k Z v c m 1 1 b G E 8 L 0 l 0 Z W 1 U e X B l P j x J d G V t U G F 0 a D 5 T Z W N 0 a W 9 u M S 9 U Y W J s Z T A x M C U y M C h Q Y W d l J T I w M T A p L 1 N v d X J j Z T w v S X R l b V B h d G g + P C 9 J d G V t T G 9 j Y X R p b 2 4 + P F N 0 Y W J s Z U V u d H J p Z X M g L z 4 8 L 0 l 0 Z W 0 + P E l 0 Z W 0 + P E l 0 Z W 1 M b 2 N h d G l v b j 4 8 S X R l b V R 5 c G U + R m 9 y b X V s Y T w v S X R l b V R 5 c G U + P E l 0 Z W 1 Q Y X R o P l N l Y 3 R p b 2 4 x L 1 R h Y m x l M D E w J T I w K F B h Z 2 U l M j A x M C k v V G F i b G U w M T A 8 L 0 l 0 Z W 1 Q Y X R o P j w v S X R l b U x v Y 2 F 0 a W 9 u P j x T d G F i b G V F b n R y a W V z I C 8 + P C 9 J d G V t P j x J d G V t P j x J d G V t T G 9 j Y X R p b 2 4 + P E l 0 Z W 1 U e X B l P k Z v c m 1 1 b G E 8 L 0 l 0 Z W 1 U e X B l P j x J d G V t U G F 0 a D 5 T Z W N 0 a W 9 u M S 9 U Y W J s Z T A x M C U y M C h Q Y W d l J T I w M T A p L 0 N o Y W 5 n Z W Q l M j B U e X B l P C 9 J d G V t U G F 0 a D 4 8 L 0 l 0 Z W 1 M b 2 N h d G l v b j 4 8 U 3 R h Y m x l R W 5 0 c m l l c y A v P j w v S X R l b T 4 8 S X R l b T 4 8 S X R l b U x v Y 2 F 0 a W 9 u P j x J d G V t V H l w Z T 5 G b 3 J t d W x h P C 9 J d G V t V H l w Z T 4 8 S X R l b V B h d G g + U 2 V j d G l v b j E v V G F i b G U w M D k l M j A o U G F n Z S U y M D k p J T I w K D I p L 1 N v d X J j Z T w v S X R l b V B h d G g + P C 9 J d G V t T G 9 j Y X R p b 2 4 + P F N 0 Y W J s Z U V u d H J p Z X M g L z 4 8 L 0 l 0 Z W 0 + P E l 0 Z W 0 + P E l 0 Z W 1 M b 2 N h d G l v b j 4 8 S X R l b V R 5 c G U + R m 9 y b X V s Y T w v S X R l b V R 5 c G U + P E l 0 Z W 1 Q Y X R o P l N l Y 3 R p b 2 4 x L 1 R h Y m x l M D A 5 J T I w K F B h Z 2 U l M j A 5 K S U y M C g y K S 9 U Y W J s Z T A w O T w v S X R l b V B h d G g + P C 9 J d G V t T G 9 j Y X R p b 2 4 + P F N 0 Y W J s Z U V u d H J p Z X M g L z 4 8 L 0 l 0 Z W 0 + P E l 0 Z W 0 + P E l 0 Z W 1 M b 2 N h d G l v b j 4 8 S X R l b V R 5 c G U + R m 9 y b X V s Y T w v S X R l b V R 5 c G U + P E l 0 Z W 1 Q Y X R o P l N l Y 3 R p b 2 4 x L 1 R h Y m x l M D A 5 J T I w K F B h Z 2 U l M j A 5 K S U y M C g y K S 9 D a G F u Z 2 V k J T I w V H l w Z T w v S X R l b V B h d G g + P C 9 J d G V t T G 9 j Y X R p b 2 4 + P F N 0 Y W J s Z U V u d H J p Z X M g L z 4 8 L 0 l 0 Z W 0 + P E l 0 Z W 0 + P E l 0 Z W 1 M b 2 N h d G l v b j 4 8 S X R l b V R 5 c G U + R m 9 y b X V s Y T w v S X R l b V R 5 c G U + P E l 0 Z W 1 Q Y X R o P l N l Y 3 R p b 2 4 x L 1 R h Y m x l M D A 2 J T I w K F B h Z 2 U l M j A x M y 0 x N C k v U 2 9 1 c m N l P C 9 J d G V t U G F 0 a D 4 8 L 0 l 0 Z W 1 M b 2 N h d G l v b j 4 8 U 3 R h Y m x l R W 5 0 c m l l c y A v P j w v S X R l b T 4 8 S X R l b T 4 8 S X R l b U x v Y 2 F 0 a W 9 u P j x J d G V t V H l w Z T 5 G b 3 J t d W x h P C 9 J d G V t V H l w Z T 4 8 S X R l b V B h d G g + U 2 V j d G l v b j E v V G F i b G U w M D Y l M j A o U G F n Z S U y M D E z L T E 0 K S 9 U Y W J s Z T A w N j w v S X R l b V B h d G g + P C 9 J d G V t T G 9 j Y X R p b 2 4 + P F N 0 Y W J s Z U V u d H J p Z X M g L z 4 8 L 0 l 0 Z W 0 + P E l 0 Z W 0 + P E l 0 Z W 1 M b 2 N h d G l v b j 4 8 S X R l b V R 5 c G U + R m 9 y b X V s Y T w v S X R l b V R 5 c G U + P E l 0 Z W 1 Q Y X R o P l N l Y 3 R p b 2 4 x L 1 R h Y m x l M D A 2 J T I w K F B h Z 2 U l M j A x M y 0 x N C k v Q 2 h h b m d l Z C U y M F R 5 c G U 8 L 0 l 0 Z W 1 Q Y X R o P j w v S X R l b U x v Y 2 F 0 a W 9 u P j x T d G F i b G V F b n R y a W V z I C 8 + P C 9 J d G V t P j x J d G V t P j x J d G V t T G 9 j Y X R p b 2 4 + P E l 0 Z W 1 U e X B l P k Z v c m 1 1 b G E 8 L 0 l 0 Z W 1 U e X B l P j x J d G V t U G F 0 a D 5 T Z W N 0 a W 9 u M S 9 U Y W J s Z T A x O S U y M C h Q Y W d l J T I w N y k v U 2 9 1 c m N l P C 9 J d G V t U G F 0 a D 4 8 L 0 l 0 Z W 1 M b 2 N h d G l v b j 4 8 U 3 R h Y m x l R W 5 0 c m l l c y A v P j w v S X R l b T 4 8 S X R l b T 4 8 S X R l b U x v Y 2 F 0 a W 9 u P j x J d G V t V H l w Z T 5 G b 3 J t d W x h P C 9 J d G V t V H l w Z T 4 8 S X R l b V B h d G g + U 2 V j d G l v b j E v V G F i b G U w M T k l M j A o U G F n Z S U y M D c p L 1 R h Y m x l M D E 5 P C 9 J d G V t U G F 0 a D 4 8 L 0 l 0 Z W 1 M b 2 N h d G l v b j 4 8 U 3 R h Y m x l R W 5 0 c m l l c y A v P j w v S X R l b T 4 8 S X R l b T 4 8 S X R l b U x v Y 2 F 0 a W 9 u P j x J d G V t V H l w Z T 5 G b 3 J t d W x h P C 9 J d G V t V H l w Z T 4 8 S X R l b V B h d G g + U 2 V j d G l v b j E v V G F i b G U w M j E l M j A o U G F n Z S U y M D c p L 1 N v d X J j Z T w v S X R l b V B h d G g + P C 9 J d G V t T G 9 j Y X R p b 2 4 + P F N 0 Y W J s Z U V u d H J p Z X M g L z 4 8 L 0 l 0 Z W 0 + P E l 0 Z W 0 + P E l 0 Z W 1 M b 2 N h d G l v b j 4 8 S X R l b V R 5 c G U + R m 9 y b X V s Y T w v S X R l b V R 5 c G U + P E l 0 Z W 1 Q Y X R o P l N l Y 3 R p b 2 4 x L 1 R h Y m x l M D I x J T I w K F B h Z 2 U l M j A 3 K S 9 U Y W J s Z T A y M T w v S X R l b V B h d G g + P C 9 J d G V t T G 9 j Y X R p b 2 4 + P F N 0 Y W J s Z U V u d H J p Z X M g L z 4 8 L 0 l 0 Z W 0 + P E l 0 Z W 0 + P E l 0 Z W 1 M b 2 N h d G l v b j 4 8 S X R l b V R 5 c G U + R m 9 y b X V s Y T w v S X R l b V R 5 c G U + P E l 0 Z W 1 Q Y X R o P l N l Y 3 R p b 2 4 x L 1 R h Y m x l M D I z J T I w K F B h Z 2 U l M j A 4 K S 9 T b 3 V y Y 2 U 8 L 0 l 0 Z W 1 Q Y X R o P j w v S X R l b U x v Y 2 F 0 a W 9 u P j x T d G F i b G V F b n R y a W V z I C 8 + P C 9 J d G V t P j x J d G V t P j x J d G V t T G 9 j Y X R p b 2 4 + P E l 0 Z W 1 U e X B l P k Z v c m 1 1 b G E 8 L 0 l 0 Z W 1 U e X B l P j x J d G V t U G F 0 a D 5 T Z W N 0 a W 9 u M S 9 U Y W J s Z T A y M y U y M C h Q Y W d l J T I w O C k v V G F i b G U w M j M 8 L 0 l 0 Z W 1 Q Y X R o P j w v S X R l b U x v Y 2 F 0 a W 9 u P j x T d G F i b G V F b n R y a W V z I C 8 + P C 9 J d G V t P j x J d G V t P j x J d G V t T G 9 j Y X R p b 2 4 + P E l 0 Z W 1 U e X B l P k Z v c m 1 1 b G E 8 L 0 l 0 Z W 1 U e X B l P j x J d G V t U G F 0 a D 5 T Z W N 0 a W 9 u M S 9 U Y W J s Z T A y N S U y M C h Q Y W d l J T I w O C k v U 2 9 1 c m N l P C 9 J d G V t U G F 0 a D 4 8 L 0 l 0 Z W 1 M b 2 N h d G l v b j 4 8 U 3 R h Y m x l R W 5 0 c m l l c y A v P j w v S X R l b T 4 8 S X R l b T 4 8 S X R l b U x v Y 2 F 0 a W 9 u P j x J d G V t V H l w Z T 5 G b 3 J t d W x h P C 9 J d G V t V H l w Z T 4 8 S X R l b V B h d G g + U 2 V j d G l v b j E v V G F i b G U w M j U l M j A o U G F n Z S U y M D g p L 1 R h Y m x l M D I 1 P C 9 J d G V t U G F 0 a D 4 8 L 0 l 0 Z W 1 M b 2 N h d G l v b j 4 8 U 3 R h Y m x l R W 5 0 c m l l c y A v P j w v S X R l b T 4 8 S X R l b T 4 8 S X R l b U x v Y 2 F 0 a W 9 u P j x J d G V t V H l w Z T 5 G b 3 J t d W x h P C 9 J d G V t V H l w Z T 4 8 S X R l b V B h d G g + U 2 V j d G l v b j E v V G F i b G U w M j U l M j A o U G F n Z S U y M D g p L 1 B y b 2 1 v d G V k J T I w S G V h Z G V y c z w v S X R l b V B h d G g + P C 9 J d G V t T G 9 j Y X R p b 2 4 + P F N 0 Y W J s Z U V u d H J p Z X M g L z 4 8 L 0 l 0 Z W 0 + P E l 0 Z W 0 + P E l 0 Z W 1 M b 2 N h d G l v b j 4 8 S X R l b V R 5 c G U + R m 9 y b X V s Y T w v S X R l b V R 5 c G U + P E l 0 Z W 1 Q Y X R o P l N l Y 3 R p b 2 4 x L 1 R h Y m x l M D I 1 J T I w K F B h Z 2 U l M j A 4 K S 9 D a G F u Z 2 V k J T I w V H l w Z T w v S X R l b V B h d G g + P C 9 J d G V t T G 9 j Y X R p b 2 4 + P F N 0 Y W J s Z U V u d H J p Z X M g L z 4 8 L 0 l 0 Z W 0 + P E l 0 Z W 0 + P E l 0 Z W 1 M b 2 N h d G l v b j 4 8 S X R l b V R 5 c G U + R m 9 y b X V s Y T w v S X R l b V R 5 c G U + P E l 0 Z W 1 Q Y X R o P l N l Y 3 R p b 2 4 x L 1 R h Y m x l M D I z J T I w K F B h Z 2 U l M j A 4 K S 9 D a G F u Z 2 V k J T I w V H l w Z T w v S X R l b V B h d G g + P C 9 J d G V t T G 9 j Y X R p b 2 4 + P F N 0 Y W J s Z U V u d H J p Z X M g L z 4 8 L 0 l 0 Z W 0 + P E l 0 Z W 0 + P E l 0 Z W 1 M b 2 N h d G l v b j 4 8 S X R l b V R 5 c G U + R m 9 y b X V s Y T w v S X R l b V R 5 c G U + P E l 0 Z W 1 Q Y X R o P l N l Y 3 R p b 2 4 x L 1 R h Y m x l M D I x J T I w K F B h Z 2 U l M j A 3 K S 9 Q c m 9 t b 3 R l Z C U y M E h l Y W R l c n M 8 L 0 l 0 Z W 1 Q Y X R o P j w v S X R l b U x v Y 2 F 0 a W 9 u P j x T d G F i b G V F b n R y a W V z I C 8 + P C 9 J d G V t P j x J d G V t P j x J d G V t T G 9 j Y X R p b 2 4 + P E l 0 Z W 1 U e X B l P k Z v c m 1 1 b G E 8 L 0 l 0 Z W 1 U e X B l P j x J d G V t U G F 0 a D 5 T Z W N 0 a W 9 u M S 9 U Y W J s Z T A y M S U y M C h Q Y W d l J T I w N y k v Q 2 h h b m d l Z C U y M F R 5 c G U 8 L 0 l 0 Z W 1 Q Y X R o P j w v S X R l b U x v Y 2 F 0 a W 9 u P j x T d G F i b G V F b n R y a W V z I C 8 + P C 9 J d G V t P j x J d G V t P j x J d G V t T G 9 j Y X R p b 2 4 + P E l 0 Z W 1 U e X B l P k Z v c m 1 1 b G E 8 L 0 l 0 Z W 1 U e X B l P j x J d G V t U G F 0 a D 5 T Z W N 0 a W 9 u M S 9 U Y W J s Z T A x O S U y M C h Q Y W d l J T I w N y k v U H J v b W 9 0 Z W Q l M j B I Z W F k Z X J z P C 9 J d G V t U G F 0 a D 4 8 L 0 l 0 Z W 1 M b 2 N h d G l v b j 4 8 U 3 R h Y m x l R W 5 0 c m l l c y A v P j w v S X R l b T 4 8 S X R l b T 4 8 S X R l b U x v Y 2 F 0 a W 9 u P j x J d G V t V H l w Z T 5 G b 3 J t d W x h P C 9 J d G V t V H l w Z T 4 8 S X R l b V B h d G g + U 2 V j d G l v b j E v V G F i b G U w M T k l M j A o U G F n Z S U y M D c p L 0 N o Y W 5 n Z W Q l M j B U e X B l P C 9 J d G V t U G F 0 a D 4 8 L 0 l 0 Z W 1 M b 2 N h d G l v b j 4 8 U 3 R h Y m x l R W 5 0 c m l l c y A v P j w v S X R l b T 4 8 S X R l b T 4 8 S X R l b U x v Y 2 F 0 a W 9 u P j x J d G V t V H l w Z T 5 G b 3 J t d W x h P C 9 J d G V t V H l w Z T 4 8 S X R l b V B h d G g + U 2 V j d G l v b j E v V G F i b G U w M D E l M j A o U G F n Z S U y M D E t M i k v U 2 9 1 c m N l P C 9 J d G V t U G F 0 a D 4 8 L 0 l 0 Z W 1 M b 2 N h d G l v b j 4 8 U 3 R h Y m x l R W 5 0 c m l l c y A v P j w v S X R l b T 4 8 S X R l b T 4 8 S X R l b U x v Y 2 F 0 a W 9 u P j x J d G V t V H l w Z T 5 G b 3 J t d W x h P C 9 J d G V t V H l w Z T 4 8 S X R l b V B h d G g + U 2 V j d G l v b j E v V G F i b G U w M D E l M j A o U G F n Z S U y M D E t M i k v V G F i b G U w M D E 8 L 0 l 0 Z W 1 Q Y X R o P j w v S X R l b U x v Y 2 F 0 a W 9 u P j x T d G F i b G V F b n R y a W V z I C 8 + P C 9 J d G V t P j x J d G V t P j x J d G V t T G 9 j Y X R p b 2 4 + P E l 0 Z W 1 U e X B l P k Z v c m 1 1 b G E 8 L 0 l 0 Z W 1 U e X B l P j x J d G V t U G F 0 a D 5 T Z W N 0 a W 9 u M S 9 U Y W J s Z T A w M S U y M C h Q Y W d l J T I w M S 0 y K S 9 Q c m 9 t b 3 R l Z C U y M E h l Y W R l c n M 8 L 0 l 0 Z W 1 Q Y X R o P j w v S X R l b U x v Y 2 F 0 a W 9 u P j x T d G F i b G V F b n R y a W V z I C 8 + P C 9 J d G V t P j x J d G V t P j x J d G V t T G 9 j Y X R p b 2 4 + P E l 0 Z W 1 U e X B l P k Z v c m 1 1 b G E 8 L 0 l 0 Z W 1 U e X B l P j x J d G V t U G F 0 a D 5 T Z W N 0 a W 9 u M S 9 U Y W J s Z T A w M S U y M C h Q Y W d l J T I w M S 0 y K S 9 D a G F u Z 2 V k J T I w V H l w Z T w v S X R l b V B h d G g + P C 9 J d G V t T G 9 j Y X R p b 2 4 + P F N 0 Y W J s Z U V u d H J p Z X M g L z 4 8 L 0 l 0 Z W 0 + P E l 0 Z W 0 + P E l 0 Z W 1 M b 2 N h d G l v b j 4 8 S X R l b V R 5 c G U + R m 9 y b X V s Y T w v S X R l b V R 5 c G U + P E l 0 Z W 1 Q Y X R o P l N l Y 3 R p b 2 4 x L 1 R h Y m x l M D A x J T I w K F B h Z 2 U l M j A x L T Q p L 1 N v d X J j Z T w v S X R l b V B h d G g + P C 9 J d G V t T G 9 j Y X R p b 2 4 + P F N 0 Y W J s Z U V u d H J p Z X M g L z 4 8 L 0 l 0 Z W 0 + P E l 0 Z W 0 + P E l 0 Z W 1 M b 2 N h d G l v b j 4 8 S X R l b V R 5 c G U + R m 9 y b X V s Y T w v S X R l b V R 5 c G U + P E l 0 Z W 1 Q Y X R o P l N l Y 3 R p b 2 4 x L 1 R h Y m x l M D A x J T I w K F B h Z 2 U l M j A x L T Q p L 1 R h Y m x l M D A x P C 9 J d G V t U G F 0 a D 4 8 L 0 l 0 Z W 1 M b 2 N h d G l v b j 4 8 U 3 R h Y m x l R W 5 0 c m l l c y A v P j w v S X R l b T 4 8 S X R l b T 4 8 S X R l b U x v Y 2 F 0 a W 9 u P j x J d G V t V H l w Z T 5 G b 3 J t d W x h P C 9 J d G V t V H l w Z T 4 8 S X R l b V B h d G g + U 2 V j d G l v b j E v V G F i b G U w M D E l M j A o U G F n Z S U y M D E t N C k v U H J v b W 9 0 Z W Q l M j B I Z W F k Z X J z P C 9 J d G V t U G F 0 a D 4 8 L 0 l 0 Z W 1 M b 2 N h d G l v b j 4 8 U 3 R h Y m x l R W 5 0 c m l l c y A v P j w v S X R l b T 4 8 S X R l b T 4 8 S X R l b U x v Y 2 F 0 a W 9 u P j x J d G V t V H l w Z T 5 G b 3 J t d W x h P C 9 J d G V t V H l w Z T 4 8 S X R l b V B h d G g + U 2 V j d G l v b j E v V G F i b G U w M D E l M j A o U G F n Z S U y M D E t N C 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F i b G U w M T Y l M j A o U G F n Z S U y M D E 4 K T w v S X R l b V B h d G g + P C 9 J d G V t T G 9 j Y X R p b 2 4 + P F N 0 Y W J s Z U V u d H J p Z X M + P E V u d H J 5 I F R 5 c G U 9 I k l z U H J p d m F 0 Z S I g V m F s d W U 9 I m w w I i A v P j x F b n R y e S B U e X B l P S J R d W V y e U l E I i B W Y W x 1 Z T 0 i c 2 V j N D A 3 Z G N h L T U 2 Z j A t N D c y Z S 1 h M 2 U w L W F l O G Z k O D A 2 N j M x 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S 0 w O V Q x N z o w N z o x N y 4 3 M T E y M D A y W i I g L z 4 8 R W 5 0 c n k g V H l w Z T 0 i R m l s b E N v b H V t b l R 5 c G V z I i B W Y W x 1 Z T 0 i c 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A x N i A o U G F n Z S A x O C k v Q X V 0 b 1 J l b W 9 2 Z W R D b 2 x 1 b W 5 z M S 5 7 Q 2 9 s d W 1 u M S w w f S Z x d W 9 0 O y w m c X V v d D t T Z W N 0 a W 9 u M S 9 U Y W J s Z T A x N i A o U G F n Z S A x O C k v Q X V 0 b 1 J l b W 9 2 Z W R D b 2 x 1 b W 5 z M S 5 7 Q 2 9 s d W 1 u M i w x f S Z x d W 9 0 O y w m c X V v d D t T Z W N 0 a W 9 u M S 9 U Y W J s Z T A x N i A o U G F n Z S A x O C k v Q X V 0 b 1 J l b W 9 2 Z W R D b 2 x 1 b W 5 z M S 5 7 Q 2 9 s d W 1 u M y w y f S Z x d W 9 0 O y w m c X V v d D t T Z W N 0 a W 9 u M S 9 U Y W J s Z T A x N i A o U G F n Z S A x O C k v Q X V 0 b 1 J l b W 9 2 Z W R D b 2 x 1 b W 5 z M S 5 7 Q 2 9 s d W 1 u N C w z f S Z x d W 9 0 O y w m c X V v d D t T Z W N 0 a W 9 u M S 9 U Y W J s Z T A x N i A o U G F n Z S A x O C k v Q X V 0 b 1 J l b W 9 2 Z W R D b 2 x 1 b W 5 z M S 5 7 Q 2 9 s d W 1 u N S w 0 f S Z x d W 9 0 O y w m c X V v d D t T Z W N 0 a W 9 u M S 9 U Y W J s Z T A x N i A o U G F n Z S A x O C k v Q X V 0 b 1 J l b W 9 2 Z W R D b 2 x 1 b W 5 z M S 5 7 Q 2 9 s d W 1 u N i w 1 f S Z x d W 9 0 O y w m c X V v d D t T Z W N 0 a W 9 u M S 9 U Y W J s Z T A x N i A o U G F n Z S A x O C k v Q X V 0 b 1 J l b W 9 2 Z W R D b 2 x 1 b W 5 z M S 5 7 Q 2 9 s d W 1 u N y w 2 f S Z x d W 9 0 O y w m c X V v d D t T Z W N 0 a W 9 u M S 9 U Y W J s Z T A x N i A o U G F n Z S A x O C k v Q X V 0 b 1 J l b W 9 2 Z W R D b 2 x 1 b W 5 z M S 5 7 Q 2 9 s d W 1 u O C w 3 f S Z x d W 9 0 O 1 0 s J n F 1 b 3 Q 7 Q 2 9 s d W 1 u Q 2 9 1 b n Q m c X V v d D s 6 O C w m c X V v d D t L Z X l D b 2 x 1 b W 5 O Y W 1 l c y Z x d W 9 0 O z p b X S w m c X V v d D t D b 2 x 1 b W 5 J Z G V u d G l 0 a W V z J n F 1 b 3 Q 7 O l s m c X V v d D t T Z W N 0 a W 9 u M S 9 U Y W J s Z T A x N i A o U G F n Z S A x O C k v Q X V 0 b 1 J l b W 9 2 Z W R D b 2 x 1 b W 5 z M S 5 7 Q 2 9 s d W 1 u M S w w f S Z x d W 9 0 O y w m c X V v d D t T Z W N 0 a W 9 u M S 9 U Y W J s Z T A x N i A o U G F n Z S A x O C k v Q X V 0 b 1 J l b W 9 2 Z W R D b 2 x 1 b W 5 z M S 5 7 Q 2 9 s d W 1 u M i w x f S Z x d W 9 0 O y w m c X V v d D t T Z W N 0 a W 9 u M S 9 U Y W J s Z T A x N i A o U G F n Z S A x O C k v Q X V 0 b 1 J l b W 9 2 Z W R D b 2 x 1 b W 5 z M S 5 7 Q 2 9 s d W 1 u M y w y f S Z x d W 9 0 O y w m c X V v d D t T Z W N 0 a W 9 u M S 9 U Y W J s Z T A x N i A o U G F n Z S A x O C k v Q X V 0 b 1 J l b W 9 2 Z W R D b 2 x 1 b W 5 z M S 5 7 Q 2 9 s d W 1 u N C w z f S Z x d W 9 0 O y w m c X V v d D t T Z W N 0 a W 9 u M S 9 U Y W J s Z T A x N i A o U G F n Z S A x O C k v Q X V 0 b 1 J l b W 9 2 Z W R D b 2 x 1 b W 5 z M S 5 7 Q 2 9 s d W 1 u N S w 0 f S Z x d W 9 0 O y w m c X V v d D t T Z W N 0 a W 9 u M S 9 U Y W J s Z T A x N i A o U G F n Z S A x O C k v Q X V 0 b 1 J l b W 9 2 Z W R D b 2 x 1 b W 5 z M S 5 7 Q 2 9 s d W 1 u N i w 1 f S Z x d W 9 0 O y w m c X V v d D t T Z W N 0 a W 9 u M S 9 U Y W J s Z T A x N i A o U G F n Z S A x O C k v Q X V 0 b 1 J l b W 9 2 Z W R D b 2 x 1 b W 5 z M S 5 7 Q 2 9 s d W 1 u N y w 2 f S Z x d W 9 0 O y w m c X V v d D t T Z W N 0 a W 9 u M S 9 U Y W J s Z T A x N i A o U G F n Z S A x O C k v Q X V 0 b 1 J l b W 9 2 Z W R D b 2 x 1 b W 5 z M S 5 7 Q 2 9 s d W 1 u O C w 3 f S Z x d W 9 0 O 1 0 s J n F 1 b 3 Q 7 U m V s Y X R p b 2 5 z a G l w S W 5 m b y Z x d W 9 0 O z p b X X 0 i I C 8 + P C 9 T d G F i b G V F b n R y a W V z P j w v S X R l b T 4 8 S X R l b T 4 8 S X R l b U x v Y 2 F 0 a W 9 u P j x J d G V t V H l w Z T 5 G b 3 J t d W x h P C 9 J d G V t V H l w Z T 4 8 S X R l b V B h d G g + U 2 V j d G l v b j E v V G F i b G U w M T Y l M j A o U G F n Z S U y M D E 4 K S 9 T b 3 V y Y 2 U 8 L 0 l 0 Z W 1 Q Y X R o P j w v S X R l b U x v Y 2 F 0 a W 9 u P j x T d G F i b G V F b n R y a W V z I C 8 + P C 9 J d G V t P j x J d G V t P j x J d G V t T G 9 j Y X R p b 2 4 + P E l 0 Z W 1 U e X B l P k Z v c m 1 1 b G E 8 L 0 l 0 Z W 1 U e X B l P j x J d G V t U G F 0 a D 5 T Z W N 0 a W 9 u M S 9 U Y W J s Z T A x N i U y M C h Q Y W d l J T I w M T g p L 1 R h Y m x l M D E 2 P C 9 J d G V t U G F 0 a D 4 8 L 0 l 0 Z W 1 M b 2 N h d G l v b j 4 8 U 3 R h Y m x l R W 5 0 c m l l c y A v P j w v S X R l b T 4 8 S X R l b T 4 8 S X R l b U x v Y 2 F 0 a W 9 u P j x J d G V t V H l w Z T 5 G b 3 J t d W x h P C 9 J d G V t V H l w Z T 4 8 S X R l b V B h d G g + U 2 V j d G l v b j E v V G F i b G U w M T Y l M j A o U G F n Z S U y M D E 4 K S 9 D a G F u Z 2 V k J T I w V H l w Z T w v S X R l b V B h d G g + P C 9 J d G V t T G 9 j Y X R p b 2 4 + P F N 0 Y W J s Z U V u d H J p Z X M g L z 4 8 L 0 l 0 Z W 0 + P E l 0 Z W 0 + P E l 0 Z W 1 M b 2 N h d G l v b j 4 8 S X R l b V R 5 c G U + R m 9 y b X V s Y T w v S X R l b V R 5 c G U + P E l 0 Z W 1 Q Y X R o P l N l Y 3 R p b 2 4 x L 1 R h Y m x l M D E 3 J T I w K F B h Z 2 U l M j A x O S k 8 L 0 l 0 Z W 1 Q Y X R o P j w v S X R l b U x v Y 2 F 0 a W 9 u P j x T d G F i b G V F b n R y a W V z P j x F b n R y e S B U e X B l P S J J c 1 B y a X Z h d G U i I F Z h b H V l P S J s M C I g L z 4 8 R W 5 0 c n k g V H l w Z T 0 i U X V l c n l J R C I g V m F s d W U 9 I n N l Z T N k M j I x N C 0 z M G Q 3 L T R j M m Y t O G Y 2 Y y 0 0 M 2 I 4 N W F k Y T Z l N 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E t M D l U M T c 6 M D c 6 N T E u N D Q x M T M 0 N V 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T c g K F B h Z 2 U g M T k p L 0 F 1 d G 9 S Z W 1 v d m V k Q 2 9 s d W 1 u c z E u e 0 N v b H V t b j E s M H 0 m c X V v d D s s J n F 1 b 3 Q 7 U 2 V j d G l v b j E v V G F i b G U w M T c g K F B h Z 2 U g M T k p L 0 F 1 d G 9 S Z W 1 v d m V k Q 2 9 s d W 1 u c z E u e 0 N v b H V t b j I s M X 0 m c X V v d D s s J n F 1 b 3 Q 7 U 2 V j d G l v b j E v V G F i b G U w M T c g K F B h Z 2 U g M T k p L 0 F 1 d G 9 S Z W 1 v d m V k Q 2 9 s d W 1 u c z E u e 0 N v b H V t b j M s M n 0 m c X V v d D s s J n F 1 b 3 Q 7 U 2 V j d G l v b j E v V G F i b G U w M T c g K F B h Z 2 U g M T k p L 0 F 1 d G 9 S Z W 1 v d m V k Q 2 9 s d W 1 u c z E u e 0 N v b H V t b j Q s M 3 0 m c X V v d D s s J n F 1 b 3 Q 7 U 2 V j d G l v b j E v V G F i b G U w M T c g K F B h Z 2 U g M T k p L 0 F 1 d G 9 S Z W 1 v d m V k Q 2 9 s d W 1 u c z E u e 0 N v b H V t b j U s N H 0 m c X V v d D s s J n F 1 b 3 Q 7 U 2 V j d G l v b j E v V G F i b G U w M T c g K F B h Z 2 U g M T k p L 0 F 1 d G 9 S Z W 1 v d m V k Q 2 9 s d W 1 u c z E u e 0 N v b H V t b j Y s N X 0 m c X V v d D s s J n F 1 b 3 Q 7 U 2 V j d G l v b j E v V G F i b G U w M T c g K F B h Z 2 U g M T k p L 0 F 1 d G 9 S Z W 1 v d m V k Q 2 9 s d W 1 u c z E u e 0 N v b H V t b j c s N n 0 m c X V v d D s s J n F 1 b 3 Q 7 U 2 V j d G l v b j E v V G F i b G U w M T c g K F B h Z 2 U g M T k p L 0 F 1 d G 9 S Z W 1 v d m V k Q 2 9 s d W 1 u c z E u e 0 N v b H V t b j g s N 3 0 m c X V v d D t d L C Z x d W 9 0 O 0 N v b H V t b k N v d W 5 0 J n F 1 b 3 Q 7 O j g s J n F 1 b 3 Q 7 S 2 V 5 Q 2 9 s d W 1 u T m F t Z X M m c X V v d D s 6 W 1 0 s J n F 1 b 3 Q 7 Q 2 9 s d W 1 u S W R l b n R p d G l l c y Z x d W 9 0 O z p b J n F 1 b 3 Q 7 U 2 V j d G l v b j E v V G F i b G U w M T c g K F B h Z 2 U g M T k p L 0 F 1 d G 9 S Z W 1 v d m V k Q 2 9 s d W 1 u c z E u e 0 N v b H V t b j E s M H 0 m c X V v d D s s J n F 1 b 3 Q 7 U 2 V j d G l v b j E v V G F i b G U w M T c g K F B h Z 2 U g M T k p L 0 F 1 d G 9 S Z W 1 v d m V k Q 2 9 s d W 1 u c z E u e 0 N v b H V t b j I s M X 0 m c X V v d D s s J n F 1 b 3 Q 7 U 2 V j d G l v b j E v V G F i b G U w M T c g K F B h Z 2 U g M T k p L 0 F 1 d G 9 S Z W 1 v d m V k Q 2 9 s d W 1 u c z E u e 0 N v b H V t b j M s M n 0 m c X V v d D s s J n F 1 b 3 Q 7 U 2 V j d G l v b j E v V G F i b G U w M T c g K F B h Z 2 U g M T k p L 0 F 1 d G 9 S Z W 1 v d m V k Q 2 9 s d W 1 u c z E u e 0 N v b H V t b j Q s M 3 0 m c X V v d D s s J n F 1 b 3 Q 7 U 2 V j d G l v b j E v V G F i b G U w M T c g K F B h Z 2 U g M T k p L 0 F 1 d G 9 S Z W 1 v d m V k Q 2 9 s d W 1 u c z E u e 0 N v b H V t b j U s N H 0 m c X V v d D s s J n F 1 b 3 Q 7 U 2 V j d G l v b j E v V G F i b G U w M T c g K F B h Z 2 U g M T k p L 0 F 1 d G 9 S Z W 1 v d m V k Q 2 9 s d W 1 u c z E u e 0 N v b H V t b j Y s N X 0 m c X V v d D s s J n F 1 b 3 Q 7 U 2 V j d G l v b j E v V G F i b G U w M T c g K F B h Z 2 U g M T k p L 0 F 1 d G 9 S Z W 1 v d m V k Q 2 9 s d W 1 u c z E u e 0 N v b H V t b j c s N n 0 m c X V v d D s s J n F 1 b 3 Q 7 U 2 V j d G l v b j E v V G F i b G U w M T c g K F B h Z 2 U g M T k p L 0 F 1 d G 9 S Z W 1 v d m V k Q 2 9 s d W 1 u c z E u e 0 N v b H V t b j g s N 3 0 m c X V v d D t d L C Z x d W 9 0 O 1 J l b G F 0 a W 9 u c 2 h p c E l u Z m 8 m c X V v d D s 6 W 1 1 9 I i A v P j w v U 3 R h Y m x l R W 5 0 c m l l c z 4 8 L 0 l 0 Z W 0 + P E l 0 Z W 0 + P E l 0 Z W 1 M b 2 N h d G l v b j 4 8 S X R l b V R 5 c G U + R m 9 y b X V s Y T w v S X R l b V R 5 c G U + P E l 0 Z W 1 Q Y X R o P l N l Y 3 R p b 2 4 x L 1 R h Y m x l M D E 3 J T I w K F B h Z 2 U l M j A x O S k v U 2 9 1 c m N l P C 9 J d G V t U G F 0 a D 4 8 L 0 l 0 Z W 1 M b 2 N h d G l v b j 4 8 U 3 R h Y m x l R W 5 0 c m l l c y A v P j w v S X R l b T 4 8 S X R l b T 4 8 S X R l b U x v Y 2 F 0 a W 9 u P j x J d G V t V H l w Z T 5 G b 3 J t d W x h P C 9 J d G V t V H l w Z T 4 8 S X R l b V B h d G g + U 2 V j d G l v b j E v V G F i b G U w M T c l M j A o U G F n Z S U y M D E 5 K S 9 U Y W J s Z T A x N z w v S X R l b V B h d G g + P C 9 J d G V t T G 9 j Y X R p b 2 4 + P F N 0 Y W J s Z U V u d H J p Z X M g L z 4 8 L 0 l 0 Z W 0 + P E l 0 Z W 0 + P E l 0 Z W 1 M b 2 N h d G l v b j 4 8 S X R l b V R 5 c G U + R m 9 y b X V s Y T w v S X R l b V R 5 c G U + P E l 0 Z W 1 Q Y X R o P l N l Y 3 R p b 2 4 x L 1 R h Y m x l M D E 3 J T I w K F B h Z 2 U l M j A x O S k v Q 2 h h b m d l Z C U y M F R 5 c G U 8 L 0 l 0 Z W 1 Q Y X R o P j w v S X R l b U x v Y 2 F 0 a W 9 u P j x T d G F i b G V F b n R y a W V z I C 8 + P C 9 J d G V t P j x J d G V t P j x J d G V t T G 9 j Y X R p b 2 4 + P E l 0 Z W 1 U e X B l P k Z v c m 1 1 b G E 8 L 0 l 0 Z W 1 U e X B l P j x J d G V t U G F 0 a D 5 T Z W N 0 a W 9 u M S 9 U Y W J s Z S U y M D E 8 L 0 l 0 Z W 1 Q Y X R o P j w v S X R l b U x v Y 2 F 0 a W 9 u P j x T d G F i b G V F b n R y a W V z P j x F b n R y e S B U e X B l P S J J c 1 B y a X Z h d G U i I F Z h b H V l P S J s M C I g L z 4 8 R W 5 0 c n k g V H l w Z T 0 i U X V l c n l J R C I g V m F s d W U 9 I n M y M m J l M G J i O S 0 1 N 2 M 5 L T R l M T c t O T A z N y 0 3 N T k 5 M m N h M j I y M 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E t M T h U M T g 6 N D k 6 N T E u N D E x O D Y z M 1 o i I C 8 + P E V u d H J 5 I F R 5 c G U 9 I k Z p b G x D b 2 x 1 b W 5 U e X B l c y I g V m F s d W U 9 I n N C Z 1 V E Q X c 9 P S I g L z 4 8 R W 5 0 c n k g V H l w Z T 0 i R m l s b E N v b H V t b k 5 h b W V z I i B W Y W x 1 Z T 0 i c 1 s m c X V v d D t N Z W F z d X J l c y B K d X J p c 2 R p Y 3 R p b 2 4 g Y n k g R 2 V v Z 3 J h c G h 5 J n F 1 b 3 Q 7 L C Z x d W 9 0 O 0 N y a W 1 l I F J h d G U g K H B l c i A x L D A w M C k m c X V v d D s s J n F 1 b 3 Q 7 R X N 0 a W 1 h d G V k I F B v c H V s Y X R p b 2 4 m c X V v d D s s J n F 1 b 3 Q 7 T n V t Y m V y I G 9 m I E N y a W 1 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I D E v Q X V 0 b 1 J l b W 9 2 Z W R D b 2 x 1 b W 5 z M S 5 7 T W V h c 3 V y Z X M g S n V y a X N k a W N 0 a W 9 u I G J 5 I E d l b 2 d y Y X B o e S w w f S Z x d W 9 0 O y w m c X V v d D t T Z W N 0 a W 9 u M S 9 U Y W J s Z S A x L 0 F 1 d G 9 S Z W 1 v d m V k Q 2 9 s d W 1 u c z E u e 0 N y a W 1 l I F J h d G U g K H B l c i A x L D A w M C k s M X 0 m c X V v d D s s J n F 1 b 3 Q 7 U 2 V j d G l v b j E v V G F i b G U g M S 9 B d X R v U m V t b 3 Z l Z E N v b H V t b n M x L n t F c 3 R p b W F 0 Z W Q g U G 9 w d W x h d G l v b i w y f S Z x d W 9 0 O y w m c X V v d D t T Z W N 0 a W 9 u M S 9 U Y W J s Z S A x L 0 F 1 d G 9 S Z W 1 v d m V k Q 2 9 s d W 1 u c z E u e 0 5 1 b W J l c i B v Z i B D c m l t Z X M s M 3 0 m c X V v d D t d L C Z x d W 9 0 O 0 N v b H V t b k N v d W 5 0 J n F 1 b 3 Q 7 O j Q s J n F 1 b 3 Q 7 S 2 V 5 Q 2 9 s d W 1 u T m F t Z X M m c X V v d D s 6 W 1 0 s J n F 1 b 3 Q 7 Q 2 9 s d W 1 u S W R l b n R p d G l l c y Z x d W 9 0 O z p b J n F 1 b 3 Q 7 U 2 V j d G l v b j E v V G F i b G U g M S 9 B d X R v U m V t b 3 Z l Z E N v b H V t b n M x L n t N Z W F z d X J l c y B K d X J p c 2 R p Y 3 R p b 2 4 g Y n k g R 2 V v Z 3 J h c G h 5 L D B 9 J n F 1 b 3 Q 7 L C Z x d W 9 0 O 1 N l Y 3 R p b 2 4 x L 1 R h Y m x l I D E v Q X V 0 b 1 J l b W 9 2 Z W R D b 2 x 1 b W 5 z M S 5 7 Q 3 J p b W U g U m F 0 Z S A o c G V y I D E s M D A w K S w x f S Z x d W 9 0 O y w m c X V v d D t T Z W N 0 a W 9 u M S 9 U Y W J s Z S A x L 0 F 1 d G 9 S Z W 1 v d m V k Q 2 9 s d W 1 u c z E u e 0 V z d G l t Y X R l Z C B Q b 3 B 1 b G F 0 a W 9 u L D J 9 J n F 1 b 3 Q 7 L C Z x d W 9 0 O 1 N l Y 3 R p b 2 4 x L 1 R h Y m x l I D E v Q X V 0 b 1 J l b W 9 2 Z W R D b 2 x 1 b W 5 z M S 5 7 T n V t Y m V y I G 9 m I E N y a W 1 l c y w z 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M D Y 3 J T I w K F B h Z 2 U l M j A 1 N y 0 1 O S k 8 L 0 l 0 Z W 1 Q Y X R o P j w v S X R l b U x v Y 2 F 0 a W 9 u P j x T d G F i b G V F b n R y a W V z P j x F b n R y e S B U e X B l P S J J c 1 B y a X Z h d G U i I F Z h b H V l P S J s M C I g L z 4 8 R W 5 0 c n k g V H l w Z T 0 i U X V l c n l J R C I g V m F s d W U 9 I n M 0 Z G Q 5 M j B h Z S 0 4 Z D Z k L T R i Y T Y t O W U 1 Y S 1 i N G Q x M G E 2 M m J l M m 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w I i A v P j x F b n R y e S B U e X B l P S J G a W x s R X J y b 3 J D b 2 R l I i B W Y W x 1 Z T 0 i c 1 V u a 2 5 v d 2 4 i I C 8 + P E V u d H J 5 I F R 5 c G U 9 I k Z p b G x F c n J v c k N v d W 5 0 I i B W Y W x 1 Z T 0 i b D A i I C 8 + P E V u d H J 5 I F R 5 c G U 9 I k Z p b G x M Y X N 0 V X B k Y X R l Z C I g V m F s d W U 9 I m Q y M D I 0 L T A x L T E 4 V D I w O j I 4 O j E 2 L j A z N j k 5 N D J a I i A v P j x F b n R y e S B U e X B l P S J G a W x s Q 2 9 s d W 1 u V H l w Z X M i I F Z h b H V l P S J z 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V G F i b G U w N j c g K F B h Z 2 U g N T c t N T k p L 0 F 1 d G 9 S Z W 1 v d m V k Q 2 9 s d W 1 u c z E u e 0 N v b H V t b j E s M H 0 m c X V v d D s s J n F 1 b 3 Q 7 U 2 V j d G l v b j E v V G F i b G U w N j c g K F B h Z 2 U g N T c t N T k p L 0 F 1 d G 9 S Z W 1 v d m V k Q 2 9 s d W 1 u c z E u e 0 N v b H V t b j I s M X 0 m c X V v d D s s J n F 1 b 3 Q 7 U 2 V j d G l v b j E v V G F i b G U w N j c g K F B h Z 2 U g N T c t N T k p L 0 F 1 d G 9 S Z W 1 v d m V k Q 2 9 s d W 1 u c z E u e 0 N v b H V t b j M s M n 0 m c X V v d D s s J n F 1 b 3 Q 7 U 2 V j d G l v b j E v V G F i b G U w N j c g K F B h Z 2 U g N T c t N T k p L 0 F 1 d G 9 S Z W 1 v d m V k Q 2 9 s d W 1 u c z E u e 0 N v b H V t b j Q s M 3 0 m c X V v d D s s J n F 1 b 3 Q 7 U 2 V j d G l v b j E v V G F i b G U w N j c g K F B h Z 2 U g N T c t N T k p L 0 F 1 d G 9 S Z W 1 v d m V k Q 2 9 s d W 1 u c z E u e 0 N v b H V t b j U s N H 0 m c X V v d D s s J n F 1 b 3 Q 7 U 2 V j d G l v b j E v V G F i b G U w N j c g K F B h Z 2 U g N T c t N T k p L 0 F 1 d G 9 S Z W 1 v d m V k Q 2 9 s d W 1 u c z E u e 0 N v b H V t b j Y s N X 0 m c X V v d D s s J n F 1 b 3 Q 7 U 2 V j d G l v b j E v V G F i b G U w N j c g K F B h Z 2 U g N T c t N T k p L 0 F 1 d G 9 S Z W 1 v d m V k Q 2 9 s d W 1 u c z E u e 0 N v b H V t b j c s N n 0 m c X V v d D s s J n F 1 b 3 Q 7 U 2 V j d G l v b j E v V G F i b G U w N j c g K F B h Z 2 U g N T c t N T k p L 0 F 1 d G 9 S Z W 1 v d m V k Q 2 9 s d W 1 u c z E u e 0 N v b H V t b j g s N 3 0 m c X V v d D s s J n F 1 b 3 Q 7 U 2 V j d G l v b j E v V G F i b G U w N j c g K F B h Z 2 U g N T c t N T k p L 0 F 1 d G 9 S Z W 1 v d m V k Q 2 9 s d W 1 u c z E u e 0 N v b H V t b j k s O H 0 m c X V v d D s s J n F 1 b 3 Q 7 U 2 V j d G l v b j E v V G F i b G U w N j c g K F B h Z 2 U g N T c t N T k p L 0 F 1 d G 9 S Z W 1 v d m V k Q 2 9 s d W 1 u c z E u e 0 N v b H V t b j E w L D l 9 J n F 1 b 3 Q 7 L C Z x d W 9 0 O 1 N l Y 3 R p b 2 4 x L 1 R h Y m x l M D Y 3 I C h Q Y W d l I D U 3 L T U 5 K S 9 B d X R v U m V t b 3 Z l Z E N v b H V t b n M x L n t D b 2 x 1 b W 4 x M S w x M H 0 m c X V v d D s s J n F 1 b 3 Q 7 U 2 V j d G l v b j E v V G F i b G U w N j c g K F B h Z 2 U g N T c t N T k p L 0 F 1 d G 9 S Z W 1 v d m V k Q 2 9 s d W 1 u c z E u e 0 N v b H V t b j E y L D E x f S Z x d W 9 0 O y w m c X V v d D t T Z W N 0 a W 9 u M S 9 U Y W J s Z T A 2 N y A o U G F n Z S A 1 N y 0 1 O S k v Q X V 0 b 1 J l b W 9 2 Z W R D b 2 x 1 b W 5 z M S 5 7 Q 2 9 s d W 1 u M T M s M T J 9 J n F 1 b 3 Q 7 L C Z x d W 9 0 O 1 N l Y 3 R p b 2 4 x L 1 R h Y m x l M D Y 3 I C h Q Y W d l I D U 3 L T U 5 K S 9 B d X R v U m V t b 3 Z l Z E N v b H V t b n M x L n t D b 2 x 1 b W 4 x N C w x M 3 0 m c X V v d D s s J n F 1 b 3 Q 7 U 2 V j d G l v b j E v V G F i b G U w N j c g K F B h Z 2 U g N T c t N T k p L 0 F 1 d G 9 S Z W 1 v d m V k Q 2 9 s d W 1 u c z E u e 0 N v b H V t b j E 1 L D E 0 f S Z x d W 9 0 O y w m c X V v d D t T Z W N 0 a W 9 u M S 9 U Y W J s Z T A 2 N y A o U G F n Z S A 1 N y 0 1 O S k v Q X V 0 b 1 J l b W 9 2 Z W R D b 2 x 1 b W 5 z M S 5 7 Q 2 9 s d W 1 u M T Y s M T V 9 J n F 1 b 3 Q 7 L C Z x d W 9 0 O 1 N l Y 3 R p b 2 4 x L 1 R h Y m x l M D Y 3 I C h Q Y W d l I D U 3 L T U 5 K S 9 B d X R v U m V t b 3 Z l Z E N v b H V t b n M x L n t D b 2 x 1 b W 4 x N y w x N n 0 m c X V v d D s s J n F 1 b 3 Q 7 U 2 V j d G l v b j E v V G F i b G U w N j c g K F B h Z 2 U g N T c t N T k p L 0 F 1 d G 9 S Z W 1 v d m V k Q 2 9 s d W 1 u c z E u e 0 N v b H V t b j E 4 L D E 3 f S Z x d W 9 0 O y w m c X V v d D t T Z W N 0 a W 9 u M S 9 U Y W J s Z T A 2 N y A o U G F n Z S A 1 N y 0 1 O S k v Q X V 0 b 1 J l b W 9 2 Z W R D b 2 x 1 b W 5 z M S 5 7 Q 2 9 s d W 1 u M T k s M T h 9 J n F 1 b 3 Q 7 L C Z x d W 9 0 O 1 N l Y 3 R p b 2 4 x L 1 R h Y m x l M D Y 3 I C h Q Y W d l I D U 3 L T U 5 K S 9 B d X R v U m V t b 3 Z l Z E N v b H V t b n M x L n t D b 2 x 1 b W 4 y M C w x O X 0 m c X V v d D s s J n F 1 b 3 Q 7 U 2 V j d G l v b j E v V G F i b G U w N j c g K F B h Z 2 U g N T c t N T k p L 0 F 1 d G 9 S Z W 1 v d m V k Q 2 9 s d W 1 u c z E u e 0 N v b H V t b j I x L D I w f S Z x d W 9 0 O y w m c X V v d D t T Z W N 0 a W 9 u M S 9 U Y W J s Z T A 2 N y A o U G F n Z S A 1 N y 0 1 O S k v Q X V 0 b 1 J l b W 9 2 Z W R D b 2 x 1 b W 5 z M S 5 7 Q 2 9 s d W 1 u M j I s M j F 9 J n F 1 b 3 Q 7 X S w m c X V v d D t D b 2 x 1 b W 5 D b 3 V u d C Z x d W 9 0 O z o y M i w m c X V v d D t L Z X l D b 2 x 1 b W 5 O Y W 1 l c y Z x d W 9 0 O z p b X S w m c X V v d D t D b 2 x 1 b W 5 J Z G V u d G l 0 a W V z J n F 1 b 3 Q 7 O l s m c X V v d D t T Z W N 0 a W 9 u M S 9 U Y W J s Z T A 2 N y A o U G F n Z S A 1 N y 0 1 O S k v Q X V 0 b 1 J l b W 9 2 Z W R D b 2 x 1 b W 5 z M S 5 7 Q 2 9 s d W 1 u M S w w f S Z x d W 9 0 O y w m c X V v d D t T Z W N 0 a W 9 u M S 9 U Y W J s Z T A 2 N y A o U G F n Z S A 1 N y 0 1 O S k v Q X V 0 b 1 J l b W 9 2 Z W R D b 2 x 1 b W 5 z M S 5 7 Q 2 9 s d W 1 u M i w x f S Z x d W 9 0 O y w m c X V v d D t T Z W N 0 a W 9 u M S 9 U Y W J s Z T A 2 N y A o U G F n Z S A 1 N y 0 1 O S k v Q X V 0 b 1 J l b W 9 2 Z W R D b 2 x 1 b W 5 z M S 5 7 Q 2 9 s d W 1 u M y w y f S Z x d W 9 0 O y w m c X V v d D t T Z W N 0 a W 9 u M S 9 U Y W J s Z T A 2 N y A o U G F n Z S A 1 N y 0 1 O S k v Q X V 0 b 1 J l b W 9 2 Z W R D b 2 x 1 b W 5 z M S 5 7 Q 2 9 s d W 1 u N C w z f S Z x d W 9 0 O y w m c X V v d D t T Z W N 0 a W 9 u M S 9 U Y W J s Z T A 2 N y A o U G F n Z S A 1 N y 0 1 O S k v Q X V 0 b 1 J l b W 9 2 Z W R D b 2 x 1 b W 5 z M S 5 7 Q 2 9 s d W 1 u N S w 0 f S Z x d W 9 0 O y w m c X V v d D t T Z W N 0 a W 9 u M S 9 U Y W J s Z T A 2 N y A o U G F n Z S A 1 N y 0 1 O S k v Q X V 0 b 1 J l b W 9 2 Z W R D b 2 x 1 b W 5 z M S 5 7 Q 2 9 s d W 1 u N i w 1 f S Z x d W 9 0 O y w m c X V v d D t T Z W N 0 a W 9 u M S 9 U Y W J s Z T A 2 N y A o U G F n Z S A 1 N y 0 1 O S k v Q X V 0 b 1 J l b W 9 2 Z W R D b 2 x 1 b W 5 z M S 5 7 Q 2 9 s d W 1 u N y w 2 f S Z x d W 9 0 O y w m c X V v d D t T Z W N 0 a W 9 u M S 9 U Y W J s Z T A 2 N y A o U G F n Z S A 1 N y 0 1 O S k v Q X V 0 b 1 J l b W 9 2 Z W R D b 2 x 1 b W 5 z M S 5 7 Q 2 9 s d W 1 u O C w 3 f S Z x d W 9 0 O y w m c X V v d D t T Z W N 0 a W 9 u M S 9 U Y W J s Z T A 2 N y A o U G F n Z S A 1 N y 0 1 O S k v Q X V 0 b 1 J l b W 9 2 Z W R D b 2 x 1 b W 5 z M S 5 7 Q 2 9 s d W 1 u O S w 4 f S Z x d W 9 0 O y w m c X V v d D t T Z W N 0 a W 9 u M S 9 U Y W J s Z T A 2 N y A o U G F n Z S A 1 N y 0 1 O S k v Q X V 0 b 1 J l b W 9 2 Z W R D b 2 x 1 b W 5 z M S 5 7 Q 2 9 s d W 1 u M T A s O X 0 m c X V v d D s s J n F 1 b 3 Q 7 U 2 V j d G l v b j E v V G F i b G U w N j c g K F B h Z 2 U g N T c t N T k p L 0 F 1 d G 9 S Z W 1 v d m V k Q 2 9 s d W 1 u c z E u e 0 N v b H V t b j E x L D E w f S Z x d W 9 0 O y w m c X V v d D t T Z W N 0 a W 9 u M S 9 U Y W J s Z T A 2 N y A o U G F n Z S A 1 N y 0 1 O S k v Q X V 0 b 1 J l b W 9 2 Z W R D b 2 x 1 b W 5 z M S 5 7 Q 2 9 s d W 1 u M T I s M T F 9 J n F 1 b 3 Q 7 L C Z x d W 9 0 O 1 N l Y 3 R p b 2 4 x L 1 R h Y m x l M D Y 3 I C h Q Y W d l I D U 3 L T U 5 K S 9 B d X R v U m V t b 3 Z l Z E N v b H V t b n M x L n t D b 2 x 1 b W 4 x M y w x M n 0 m c X V v d D s s J n F 1 b 3 Q 7 U 2 V j d G l v b j E v V G F i b G U w N j c g K F B h Z 2 U g N T c t N T k p L 0 F 1 d G 9 S Z W 1 v d m V k Q 2 9 s d W 1 u c z E u e 0 N v b H V t b j E 0 L D E z f S Z x d W 9 0 O y w m c X V v d D t T Z W N 0 a W 9 u M S 9 U Y W J s Z T A 2 N y A o U G F n Z S A 1 N y 0 1 O S k v Q X V 0 b 1 J l b W 9 2 Z W R D b 2 x 1 b W 5 z M S 5 7 Q 2 9 s d W 1 u M T U s M T R 9 J n F 1 b 3 Q 7 L C Z x d W 9 0 O 1 N l Y 3 R p b 2 4 x L 1 R h Y m x l M D Y 3 I C h Q Y W d l I D U 3 L T U 5 K S 9 B d X R v U m V t b 3 Z l Z E N v b H V t b n M x L n t D b 2 x 1 b W 4 x N i w x N X 0 m c X V v d D s s J n F 1 b 3 Q 7 U 2 V j d G l v b j E v V G F i b G U w N j c g K F B h Z 2 U g N T c t N T k p L 0 F 1 d G 9 S Z W 1 v d m V k Q 2 9 s d W 1 u c z E u e 0 N v b H V t b j E 3 L D E 2 f S Z x d W 9 0 O y w m c X V v d D t T Z W N 0 a W 9 u M S 9 U Y W J s Z T A 2 N y A o U G F n Z S A 1 N y 0 1 O S k v Q X V 0 b 1 J l b W 9 2 Z W R D b 2 x 1 b W 5 z M S 5 7 Q 2 9 s d W 1 u M T g s M T d 9 J n F 1 b 3 Q 7 L C Z x d W 9 0 O 1 N l Y 3 R p b 2 4 x L 1 R h Y m x l M D Y 3 I C h Q Y W d l I D U 3 L T U 5 K S 9 B d X R v U m V t b 3 Z l Z E N v b H V t b n M x L n t D b 2 x 1 b W 4 x O S w x O H 0 m c X V v d D s s J n F 1 b 3 Q 7 U 2 V j d G l v b j E v V G F i b G U w N j c g K F B h Z 2 U g N T c t N T k p L 0 F 1 d G 9 S Z W 1 v d m V k Q 2 9 s d W 1 u c z E u e 0 N v b H V t b j I w L D E 5 f S Z x d W 9 0 O y w m c X V v d D t T Z W N 0 a W 9 u M S 9 U Y W J s Z T A 2 N y A o U G F n Z S A 1 N y 0 1 O S k v Q X V 0 b 1 J l b W 9 2 Z W R D b 2 x 1 b W 5 z M S 5 7 Q 2 9 s d W 1 u M j E s M j B 9 J n F 1 b 3 Q 7 L C Z x d W 9 0 O 1 N l Y 3 R p b 2 4 x L 1 R h Y m x l M D Y 3 I C h Q Y W d l I D U 3 L T U 5 K S 9 B d X R v U m V t b 3 Z l Z E N v b H V t b n M x L n t D b 2 x 1 b W 4 y M i w y M X 0 m c X V v d D t d L C Z x d W 9 0 O 1 J l b G F 0 a W 9 u c 2 h p c E l u Z m 8 m c X V v d D s 6 W 1 1 9 I i A v P j w v U 3 R h Y m x l R W 5 0 c m l l c z 4 8 L 0 l 0 Z W 0 + P E l 0 Z W 0 + P E l 0 Z W 1 M b 2 N h d G l v b j 4 8 S X R l b V R 5 c G U + R m 9 y b X V s Y T w v S X R l b V R 5 c G U + P E l 0 Z W 1 Q Y X R o P l N l Y 3 R p b 2 4 x L 1 R h Y m x l M D Y 3 J T I w K F B h Z 2 U l M j A 1 N y 0 1 O S k v U 2 9 1 c m N l P C 9 J d G V t U G F 0 a D 4 8 L 0 l 0 Z W 1 M b 2 N h d G l v b j 4 8 U 3 R h Y m x l R W 5 0 c m l l c y A v P j w v S X R l b T 4 8 S X R l b T 4 8 S X R l b U x v Y 2 F 0 a W 9 u P j x J d G V t V H l w Z T 5 G b 3 J t d W x h P C 9 J d G V t V H l w Z T 4 8 S X R l b V B h d G g + U 2 V j d G l v b j E v V G F i b G U w N j c l M j A o U G F n Z S U y M D U 3 L T U 5 K S 9 U Y W J s Z T A 2 N z w v S X R l b V B h d G g + P C 9 J d G V t T G 9 j Y X R p b 2 4 + P F N 0 Y W J s Z U V u d H J p Z X M g L z 4 8 L 0 l 0 Z W 0 + P E l 0 Z W 0 + P E l 0 Z W 1 M b 2 N h d G l v b j 4 8 S X R l b V R 5 c G U + R m 9 y b X V s Y T w v S X R l b V R 5 c G U + P E l 0 Z W 1 Q Y X R o P l N l Y 3 R p b 2 4 x L 1 R h Y m x l M D Y 3 J T I w K F B h Z 2 U l M j A 1 N y 0 1 O S k v Q 2 h h b m d l Z C U y M F R 5 c G U 8 L 0 l 0 Z W 1 Q Y X R o P j w v S X R l b U x v Y 2 F 0 a W 9 u P j x T d G F i b G V F b n R y a W V z I C 8 + P C 9 J d G V t P j w v S X R l b X M + P C 9 M b 2 N h b F B h Y 2 t h Z 2 V N Z X R h Z G F 0 Y U Z p b G U + F g A A A F B L B Q Y A A A A A A A A A A A A A A A A A A A A A A A A m A Q A A A Q A A A N C M n d 8 B F d E R j H o A w E / C l + s B A A A A 9 p p u C F V O K 0 y P S v x C V Y A w V A A A A A A C A A A A A A A Q Z g A A A A E A A C A A A A D O J 5 q y + w X k D u X Y 8 O e P I r q L V G O 2 t 0 V A Z b r o i k O l Q v B 7 y Q A A A A A O g A A A A A I A A C A A A A C k T p o 1 x M n n 2 K E l 3 k y / K O m u o u h j M I i i H d 4 7 N 6 9 G y M D 6 1 V A A A A D z O l 5 q k 7 B J Q Z 0 b P 6 Z 0 S V A 0 V 0 w X w i G h d g U P F G L k O J 4 4 e 7 Y I C I d i v R 8 2 Y l d C V O u n v s 6 L 9 Z 6 + 6 O t x 8 M m l B N t i g g j w b 8 H 9 v u / G T 8 6 i 2 k R u G q A 8 k 0 A A A A B C M 7 m Y R c d 5 G v E 9 h N 0 B O X Z s f e V u n c E C x j 7 i k E b G F p S x 2 L W n 8 c M T l u z p 7 Z o B X N H J D N A S n A / O j F A H s 6 M Y 5 o g 8 H 1 2 N < / D a t a M a s h u p > 
</file>

<file path=customXml/itemProps1.xml><?xml version="1.0" encoding="utf-8"?>
<ds:datastoreItem xmlns:ds="http://schemas.openxmlformats.org/officeDocument/2006/customXml" ds:itemID="{4A03B0FD-4E35-4DA4-92CF-806A8FE493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91</vt:i4>
      </vt:variant>
      <vt:variant>
        <vt:lpstr>Named Ranges</vt:lpstr>
      </vt:variant>
      <vt:variant>
        <vt:i4>1</vt:i4>
      </vt:variant>
    </vt:vector>
  </HeadingPairs>
  <TitlesOfParts>
    <vt:vector size="92" baseType="lpstr">
      <vt:lpstr>COUNTY MASTER</vt:lpstr>
      <vt:lpstr>Poverty</vt:lpstr>
      <vt:lpstr>Unemployment</vt:lpstr>
      <vt:lpstr>Employment Growth</vt:lpstr>
      <vt:lpstr>Population Growth</vt:lpstr>
      <vt:lpstr>GDP Growth</vt:lpstr>
      <vt:lpstr>Food Stamp Demographics</vt:lpstr>
      <vt:lpstr>Child Care Cost Burden</vt:lpstr>
      <vt:lpstr>Cost of Living</vt:lpstr>
      <vt:lpstr>Median Household Income</vt:lpstr>
      <vt:lpstr>Average Wages &amp; Salaries</vt:lpstr>
      <vt:lpstr>Income Inequality</vt:lpstr>
      <vt:lpstr>Labor Force Participation Gap</vt:lpstr>
      <vt:lpstr>Wage Gap</vt:lpstr>
      <vt:lpstr>Urban Inst. Debt (MedAutoStud.)</vt:lpstr>
      <vt:lpstr>Debt to Income Ratio</vt:lpstr>
      <vt:lpstr>Median Credit Score</vt:lpstr>
      <vt:lpstr>Bankruptcy Rate</vt:lpstr>
      <vt:lpstr>Uninsured Rates</vt:lpstr>
      <vt:lpstr>Obesity</vt:lpstr>
      <vt:lpstr>Adults Who Smoke</vt:lpstr>
      <vt:lpstr>Adults With Diabetes</vt:lpstr>
      <vt:lpstr>Fatal Drug Overdoses</vt:lpstr>
      <vt:lpstr>Opioid Prescriptions</vt:lpstr>
      <vt:lpstr>Mental Health Providers</vt:lpstr>
      <vt:lpstr>Primary Care Physicians</vt:lpstr>
      <vt:lpstr>Poor Mental Health</vt:lpstr>
      <vt:lpstr>Life Expectancy</vt:lpstr>
      <vt:lpstr>Low Birthweight</vt:lpstr>
      <vt:lpstr>Teen Births</vt:lpstr>
      <vt:lpstr>Housing Unit Growth</vt:lpstr>
      <vt:lpstr>Home Ownership Growth</vt:lpstr>
      <vt:lpstr>Housing Cost Burdens</vt:lpstr>
      <vt:lpstr>Change in Median Rent</vt:lpstr>
      <vt:lpstr>Average Home Sale Price</vt:lpstr>
      <vt:lpstr>New Home Sales</vt:lpstr>
      <vt:lpstr>Age of Housing Stock</vt:lpstr>
      <vt:lpstr>Income Needed for 2BR Rental</vt:lpstr>
      <vt:lpstr>Wk.Hrs. @ Min. Wage for 2BR</vt:lpstr>
      <vt:lpstr>Housing Tenure By Race</vt:lpstr>
      <vt:lpstr>Incarceration Rate</vt:lpstr>
      <vt:lpstr>Crime Rate</vt:lpstr>
      <vt:lpstr>Firearm Fatalities</vt:lpstr>
      <vt:lpstr>Prison Capacity</vt:lpstr>
      <vt:lpstr>Voter Reg and Turnout (2022)</vt:lpstr>
      <vt:lpstr>Voter Reg and Turnout (2020)</vt:lpstr>
      <vt:lpstr>Voter Turnout by Mode('22&amp;'20)</vt:lpstr>
      <vt:lpstr>Provisional Ballots Rejected</vt:lpstr>
      <vt:lpstr>New Poll Workers</vt:lpstr>
      <vt:lpstr>Poll Stations to Voters Ratio</vt:lpstr>
      <vt:lpstr>Nonprofit Giving</vt:lpstr>
      <vt:lpstr>Public School Teacher Salary</vt:lpstr>
      <vt:lpstr>HS Graduation Rates</vt:lpstr>
      <vt:lpstr>3rd Grade Reading Proficiency</vt:lpstr>
      <vt:lpstr>Post HS Edu. Attainment</vt:lpstr>
      <vt:lpstr>Child Care Centers</vt:lpstr>
      <vt:lpstr>Disconnt Youth</vt:lpstr>
      <vt:lpstr>Children in 1-Par HH</vt:lpstr>
      <vt:lpstr>Children in Food-Insecure HH</vt:lpstr>
      <vt:lpstr>Children Recieving Public Asst.</vt:lpstr>
      <vt:lpstr>Avg Commute Time </vt:lpstr>
      <vt:lpstr>Residents Comm. Outside County</vt:lpstr>
      <vt:lpstr>Traffic Crash Rates</vt:lpstr>
      <vt:lpstr>Deficient Bridges</vt:lpstr>
      <vt:lpstr>Road Quality</vt:lpstr>
      <vt:lpstr>Broadband Access</vt:lpstr>
      <vt:lpstr>Renewable Electricity</vt:lpstr>
      <vt:lpstr>Air Pollution</vt:lpstr>
      <vt:lpstr>Environmental Hazard Risk</vt:lpstr>
      <vt:lpstr>Energy Burden</vt:lpstr>
      <vt:lpstr>Cut Rankings (2020)</vt:lpstr>
      <vt:lpstr>Breastfed Infants</vt:lpstr>
      <vt:lpstr>Women Receiving Annual Check Up</vt:lpstr>
      <vt:lpstr>Nominal GDP</vt:lpstr>
      <vt:lpstr>Job Growth</vt:lpstr>
      <vt:lpstr>Wage Gap - Parents</vt:lpstr>
      <vt:lpstr>Median Income - Fathers</vt:lpstr>
      <vt:lpstr>Median Income - Mothers</vt:lpstr>
      <vt:lpstr>Presschool enrollment</vt:lpstr>
      <vt:lpstr>Small Business</vt:lpstr>
      <vt:lpstr>Teen Birth</vt:lpstr>
      <vt:lpstr>Children Living Apart from Pare</vt:lpstr>
      <vt:lpstr>Disconnected youth</vt:lpstr>
      <vt:lpstr>Neighborhood Amenities</vt:lpstr>
      <vt:lpstr>Victimized Children</vt:lpstr>
      <vt:lpstr>State Corperate Tax </vt:lpstr>
      <vt:lpstr>Millenial Volunteerism</vt:lpstr>
      <vt:lpstr>Senior Volunteerism</vt:lpstr>
      <vt:lpstr>Effective Property Tax Rate</vt:lpstr>
      <vt:lpstr>Median Home Value</vt:lpstr>
      <vt:lpstr>Gasoline Tax</vt:lpstr>
      <vt:lpstr>'COUNTY MASTER'!Print_Area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Shanna Hughey</dc:creator>
  <cp:keywords/>
  <dc:description/>
  <cp:lastModifiedBy>Matthew Kenny</cp:lastModifiedBy>
  <cp:revision/>
  <cp:lastPrinted>2024-02-27T17:31:28Z</cp:lastPrinted>
  <dcterms:created xsi:type="dcterms:W3CDTF">2020-02-07T19:01:28Z</dcterms:created>
  <dcterms:modified xsi:type="dcterms:W3CDTF">2024-02-27T20:33:43Z</dcterms:modified>
  <cp:category/>
  <cp:contentStatus/>
</cp:coreProperties>
</file>